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K44" i="24"/>
  <c r="I44" i="24"/>
  <c r="C44" i="24"/>
  <c r="B44" i="24"/>
  <c r="D44" i="24" s="1"/>
  <c r="M43" i="24"/>
  <c r="K43" i="24"/>
  <c r="H43" i="24"/>
  <c r="G43" i="24"/>
  <c r="F43" i="24"/>
  <c r="E43" i="24"/>
  <c r="C43" i="24"/>
  <c r="I43" i="24" s="1"/>
  <c r="B43" i="24"/>
  <c r="D43" i="24" s="1"/>
  <c r="K42" i="24"/>
  <c r="I42" i="24"/>
  <c r="C42" i="24"/>
  <c r="B42" i="24"/>
  <c r="D42" i="24" s="1"/>
  <c r="M41" i="24"/>
  <c r="K41" i="24"/>
  <c r="H41" i="24"/>
  <c r="G41" i="24"/>
  <c r="F41" i="24"/>
  <c r="E41" i="24"/>
  <c r="C41" i="24"/>
  <c r="I41" i="24" s="1"/>
  <c r="B41" i="24"/>
  <c r="D41" i="24" s="1"/>
  <c r="K40" i="24"/>
  <c r="I40" i="24"/>
  <c r="C40" i="24"/>
  <c r="B40" i="24"/>
  <c r="D40" i="24" s="1"/>
  <c r="M36" i="24"/>
  <c r="L36" i="24"/>
  <c r="K36" i="24"/>
  <c r="J36" i="24"/>
  <c r="I36" i="24"/>
  <c r="H36" i="24"/>
  <c r="G36" i="24"/>
  <c r="F36" i="24"/>
  <c r="E36" i="24"/>
  <c r="D36" i="24"/>
  <c r="L57" i="15"/>
  <c r="K57" i="15"/>
  <c r="C38" i="24"/>
  <c r="C37" i="24"/>
  <c r="C35" i="24"/>
  <c r="C34" i="24"/>
  <c r="C33" i="24"/>
  <c r="C32" i="24"/>
  <c r="C31" i="24"/>
  <c r="C30" i="24"/>
  <c r="C29" i="24"/>
  <c r="C28" i="24"/>
  <c r="C27" i="24"/>
  <c r="C26" i="24"/>
  <c r="C25" i="24"/>
  <c r="C24" i="24"/>
  <c r="C23" i="24"/>
  <c r="C22" i="24"/>
  <c r="C21" i="24"/>
  <c r="C20" i="24"/>
  <c r="C19" i="24"/>
  <c r="C18" i="24"/>
  <c r="C17" i="24"/>
  <c r="C16" i="24"/>
  <c r="C15" i="24"/>
  <c r="C9" i="24"/>
  <c r="C8" i="24"/>
  <c r="C7" i="24"/>
  <c r="B38" i="24"/>
  <c r="B37" i="24"/>
  <c r="B35" i="24"/>
  <c r="K35" i="24" s="1"/>
  <c r="B34" i="24"/>
  <c r="B33" i="24"/>
  <c r="B32" i="24"/>
  <c r="B31" i="24"/>
  <c r="B30" i="24"/>
  <c r="B29" i="24"/>
  <c r="B28" i="24"/>
  <c r="B27" i="24"/>
  <c r="B26" i="24"/>
  <c r="B25" i="24"/>
  <c r="B24" i="24"/>
  <c r="B23" i="24"/>
  <c r="B22" i="24"/>
  <c r="B21" i="24"/>
  <c r="B20" i="24"/>
  <c r="B19" i="24"/>
  <c r="B18" i="24"/>
  <c r="B17" i="24"/>
  <c r="B16" i="24"/>
  <c r="B15" i="24"/>
  <c r="B9" i="24"/>
  <c r="B8" i="24"/>
  <c r="B7" i="24"/>
  <c r="K8" i="24" l="1"/>
  <c r="J8" i="24"/>
  <c r="H8" i="24"/>
  <c r="F8" i="24"/>
  <c r="D8" i="24"/>
  <c r="F17" i="24"/>
  <c r="D17" i="24"/>
  <c r="J17" i="24"/>
  <c r="H17" i="24"/>
  <c r="K17" i="24"/>
  <c r="F33" i="24"/>
  <c r="D33" i="24"/>
  <c r="J33" i="24"/>
  <c r="H33" i="24"/>
  <c r="K33" i="24"/>
  <c r="B14" i="24"/>
  <c r="B6" i="24"/>
  <c r="F9" i="24"/>
  <c r="D9" i="24"/>
  <c r="J9" i="24"/>
  <c r="H9" i="24"/>
  <c r="K9" i="24"/>
  <c r="F15" i="24"/>
  <c r="D15" i="24"/>
  <c r="J15" i="24"/>
  <c r="H15" i="24"/>
  <c r="K15" i="24"/>
  <c r="G7" i="24"/>
  <c r="L7" i="24"/>
  <c r="I7" i="24"/>
  <c r="E7" i="24"/>
  <c r="M7" i="24"/>
  <c r="G19" i="24"/>
  <c r="L19" i="24"/>
  <c r="I19" i="24"/>
  <c r="E19" i="24"/>
  <c r="M19" i="24"/>
  <c r="K28" i="24"/>
  <c r="J28" i="24"/>
  <c r="H28" i="24"/>
  <c r="F28" i="24"/>
  <c r="D28" i="24"/>
  <c r="K34" i="24"/>
  <c r="J34" i="24"/>
  <c r="H34" i="24"/>
  <c r="F34" i="24"/>
  <c r="D34" i="24"/>
  <c r="D38" i="24"/>
  <c r="J38" i="24"/>
  <c r="H38" i="24"/>
  <c r="F38" i="24"/>
  <c r="K38" i="24"/>
  <c r="M32" i="24"/>
  <c r="E32" i="24"/>
  <c r="L32" i="24"/>
  <c r="I32" i="24"/>
  <c r="G32" i="24"/>
  <c r="C45" i="24"/>
  <c r="C39" i="24"/>
  <c r="F7" i="24"/>
  <c r="D7" i="24"/>
  <c r="J7" i="24"/>
  <c r="H7" i="24"/>
  <c r="K7" i="24"/>
  <c r="K16" i="24"/>
  <c r="J16" i="24"/>
  <c r="H16" i="24"/>
  <c r="F16" i="24"/>
  <c r="D16" i="24"/>
  <c r="F19" i="24"/>
  <c r="D19" i="24"/>
  <c r="J19" i="24"/>
  <c r="H19" i="24"/>
  <c r="K19" i="24"/>
  <c r="K22" i="24"/>
  <c r="J22" i="24"/>
  <c r="H22" i="24"/>
  <c r="F22" i="24"/>
  <c r="D22" i="24"/>
  <c r="F25" i="24"/>
  <c r="D25" i="24"/>
  <c r="J25" i="24"/>
  <c r="H25" i="24"/>
  <c r="K25" i="24"/>
  <c r="F31" i="24"/>
  <c r="D31" i="24"/>
  <c r="J31" i="24"/>
  <c r="H31" i="24"/>
  <c r="K31" i="24"/>
  <c r="C14" i="24"/>
  <c r="C6" i="24"/>
  <c r="G17" i="24"/>
  <c r="L17" i="24"/>
  <c r="I17" i="24"/>
  <c r="M17" i="24"/>
  <c r="E17" i="24"/>
  <c r="M20" i="24"/>
  <c r="E20" i="24"/>
  <c r="L20" i="24"/>
  <c r="I20" i="24"/>
  <c r="G20" i="24"/>
  <c r="G23" i="24"/>
  <c r="L23" i="24"/>
  <c r="I23" i="24"/>
  <c r="M23" i="24"/>
  <c r="E23" i="24"/>
  <c r="G29" i="24"/>
  <c r="L29" i="24"/>
  <c r="I29" i="24"/>
  <c r="M29" i="24"/>
  <c r="E29" i="24"/>
  <c r="G35" i="24"/>
  <c r="L35" i="24"/>
  <c r="I35" i="24"/>
  <c r="E35" i="24"/>
  <c r="M35" i="24"/>
  <c r="G9" i="24"/>
  <c r="L9" i="24"/>
  <c r="I9" i="24"/>
  <c r="M9" i="24"/>
  <c r="E9" i="24"/>
  <c r="K20" i="24"/>
  <c r="J20" i="24"/>
  <c r="H20" i="24"/>
  <c r="F20" i="24"/>
  <c r="D20" i="24"/>
  <c r="K26" i="24"/>
  <c r="J26" i="24"/>
  <c r="H26" i="24"/>
  <c r="F26" i="24"/>
  <c r="D26" i="24"/>
  <c r="F29" i="24"/>
  <c r="D29" i="24"/>
  <c r="J29" i="24"/>
  <c r="H29" i="24"/>
  <c r="K29" i="24"/>
  <c r="K32" i="24"/>
  <c r="J32" i="24"/>
  <c r="H32" i="24"/>
  <c r="F32" i="24"/>
  <c r="D32" i="24"/>
  <c r="B45" i="24"/>
  <c r="B39" i="24"/>
  <c r="M24" i="24"/>
  <c r="E24" i="24"/>
  <c r="L24" i="24"/>
  <c r="I24" i="24"/>
  <c r="G24" i="24"/>
  <c r="M30" i="24"/>
  <c r="E30" i="24"/>
  <c r="L30" i="24"/>
  <c r="I30" i="24"/>
  <c r="G30" i="24"/>
  <c r="G33" i="24"/>
  <c r="L33" i="24"/>
  <c r="I33" i="24"/>
  <c r="M33" i="24"/>
  <c r="E33" i="24"/>
  <c r="I37" i="24"/>
  <c r="L37" i="24"/>
  <c r="M37" i="24"/>
  <c r="G37" i="24"/>
  <c r="E37" i="24"/>
  <c r="F23" i="24"/>
  <c r="D23" i="24"/>
  <c r="J23" i="24"/>
  <c r="H23" i="24"/>
  <c r="K23" i="24"/>
  <c r="G15" i="24"/>
  <c r="L15" i="24"/>
  <c r="I15" i="24"/>
  <c r="M15" i="24"/>
  <c r="E15" i="24"/>
  <c r="G21" i="24"/>
  <c r="L21" i="24"/>
  <c r="I21" i="24"/>
  <c r="M21" i="24"/>
  <c r="E21" i="24"/>
  <c r="G27" i="24"/>
  <c r="L27" i="24"/>
  <c r="I27" i="24"/>
  <c r="E27" i="24"/>
  <c r="M27" i="24"/>
  <c r="H37" i="24"/>
  <c r="F37" i="24"/>
  <c r="D37" i="24"/>
  <c r="K37" i="24"/>
  <c r="J37" i="24"/>
  <c r="K18" i="24"/>
  <c r="J18" i="24"/>
  <c r="H18" i="24"/>
  <c r="F18" i="24"/>
  <c r="D18" i="24"/>
  <c r="F21" i="24"/>
  <c r="D21" i="24"/>
  <c r="J21" i="24"/>
  <c r="H21" i="24"/>
  <c r="K21" i="24"/>
  <c r="K24" i="24"/>
  <c r="J24" i="24"/>
  <c r="H24" i="24"/>
  <c r="F24" i="24"/>
  <c r="D24" i="24"/>
  <c r="F27" i="24"/>
  <c r="D27" i="24"/>
  <c r="J27" i="24"/>
  <c r="H27" i="24"/>
  <c r="K27" i="24"/>
  <c r="K30" i="24"/>
  <c r="J30" i="24"/>
  <c r="H30" i="24"/>
  <c r="F30" i="24"/>
  <c r="D30" i="24"/>
  <c r="M16" i="24"/>
  <c r="E16" i="24"/>
  <c r="L16" i="24"/>
  <c r="I16" i="24"/>
  <c r="G16" i="24"/>
  <c r="M22" i="24"/>
  <c r="E22" i="24"/>
  <c r="L22" i="24"/>
  <c r="I22" i="24"/>
  <c r="G22" i="24"/>
  <c r="G25" i="24"/>
  <c r="L25" i="24"/>
  <c r="I25" i="24"/>
  <c r="M25" i="24"/>
  <c r="E25" i="24"/>
  <c r="M28" i="24"/>
  <c r="E28" i="24"/>
  <c r="L28" i="24"/>
  <c r="I28" i="24"/>
  <c r="G28" i="24"/>
  <c r="G31" i="24"/>
  <c r="L31" i="24"/>
  <c r="I31" i="24"/>
  <c r="M31" i="24"/>
  <c r="E31" i="24"/>
  <c r="M38" i="24"/>
  <c r="E38" i="24"/>
  <c r="L38" i="24"/>
  <c r="G38" i="24"/>
  <c r="I38" i="24"/>
  <c r="F35" i="24"/>
  <c r="D35" i="24"/>
  <c r="J35" i="24"/>
  <c r="H35" i="24"/>
  <c r="M8" i="24"/>
  <c r="E8" i="24"/>
  <c r="L8" i="24"/>
  <c r="M18" i="24"/>
  <c r="E18" i="24"/>
  <c r="L18" i="24"/>
  <c r="M26" i="24"/>
  <c r="E26" i="24"/>
  <c r="L26" i="24"/>
  <c r="M34" i="24"/>
  <c r="E34" i="24"/>
  <c r="L34" i="24"/>
  <c r="G8" i="24"/>
  <c r="M42" i="24"/>
  <c r="E42" i="24"/>
  <c r="L42" i="24"/>
  <c r="G42" i="24"/>
  <c r="I8"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G18" i="24"/>
  <c r="G26" i="24"/>
  <c r="G34" i="24"/>
  <c r="I18" i="24"/>
  <c r="I26" i="24"/>
  <c r="I34" i="24"/>
  <c r="M40" i="24"/>
  <c r="E40" i="24"/>
  <c r="L40" i="24"/>
  <c r="G40" i="24"/>
  <c r="M44" i="24"/>
  <c r="E44" i="24"/>
  <c r="L44" i="24"/>
  <c r="G44"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J75" i="24"/>
  <c r="I75" i="24"/>
  <c r="I77" i="24" s="1"/>
  <c r="F40" i="24"/>
  <c r="J41" i="24"/>
  <c r="F42" i="24"/>
  <c r="J43" i="24"/>
  <c r="F44" i="24"/>
  <c r="H40" i="24"/>
  <c r="L41" i="24"/>
  <c r="H42" i="24"/>
  <c r="L43" i="24"/>
  <c r="H44" i="24"/>
  <c r="J40" i="24"/>
  <c r="J42" i="24"/>
  <c r="J44" i="24"/>
  <c r="M14" i="24" l="1"/>
  <c r="E14" i="24"/>
  <c r="L14" i="24"/>
  <c r="I14" i="24"/>
  <c r="G14" i="24"/>
  <c r="K77" i="24"/>
  <c r="K14" i="24"/>
  <c r="J14" i="24"/>
  <c r="H14" i="24"/>
  <c r="F14" i="24"/>
  <c r="D14" i="24"/>
  <c r="H39" i="24"/>
  <c r="F39" i="24"/>
  <c r="D39" i="24"/>
  <c r="K39" i="24"/>
  <c r="J39" i="24"/>
  <c r="H45" i="24"/>
  <c r="F45" i="24"/>
  <c r="D45" i="24"/>
  <c r="K45" i="24"/>
  <c r="J45" i="24"/>
  <c r="M6" i="24"/>
  <c r="L6" i="24"/>
  <c r="I6" i="24"/>
  <c r="G6" i="24"/>
  <c r="E6" i="24"/>
  <c r="I39" i="24"/>
  <c r="L39" i="24"/>
  <c r="M39" i="24"/>
  <c r="G39" i="24"/>
  <c r="E39" i="24"/>
  <c r="I79" i="24"/>
  <c r="I45" i="24"/>
  <c r="L45" i="24"/>
  <c r="M45" i="24"/>
  <c r="G45" i="24"/>
  <c r="E45" i="24"/>
  <c r="J77" i="24"/>
  <c r="I78" i="24" s="1"/>
  <c r="K6" i="24"/>
  <c r="J6" i="24"/>
  <c r="H6" i="24"/>
  <c r="F6" i="24"/>
  <c r="D6" i="24"/>
  <c r="I82" i="24" l="1"/>
  <c r="J79" i="24"/>
  <c r="J78" i="24"/>
  <c r="I83" i="24" s="1"/>
  <c r="K79" i="24"/>
  <c r="K78" i="24"/>
  <c r="I81" i="24" s="1"/>
</calcChain>
</file>

<file path=xl/sharedStrings.xml><?xml version="1.0" encoding="utf-8"?>
<sst xmlns="http://schemas.openxmlformats.org/spreadsheetml/2006/main" count="1654" uniqueCount="522">
  <si>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</si>
  <si>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</si>
  <si>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</si>
  <si>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</si>
  <si>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</si>
  <si>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</si>
  <si>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</si>
  <si>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</si>
  <si>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</si>
  <si>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</si>
  <si>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</si>
  <si>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</si>
  <si>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</si>
  <si>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Frankfurt (419)</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</si>
  <si>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</si>
  <si>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</si>
  <si>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</si>
  <si>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</si>
  <si>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</si>
  <si>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</si>
  <si>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</si>
  <si>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</si>
  <si>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</si>
  <si>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</si>
  <si>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</si>
  <si>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</si>
  <si>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</si>
  <si>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</si>
  <si>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</si>
  <si>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</si>
  <si>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</si>
  <si>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</si>
  <si>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</si>
  <si>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</si>
  <si>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</si>
  <si>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</si>
  <si>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</si>
  <si>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</si>
  <si>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</si>
  <si>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</si>
  <si>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</si>
  <si>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</si>
  <si>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</si>
  <si>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</si>
  <si>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</si>
  <si>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</si>
  <si>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</si>
  <si>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</si>
  <si>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</si>
  <si>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</si>
  <si>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</si>
  <si>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</si>
  <si>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</si>
  <si>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</si>
  <si>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</si>
  <si>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</si>
  <si>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</si>
  <si>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</si>
  <si>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</si>
  <si>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</si>
  <si>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</si>
  <si>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</si>
  <si>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</si>
  <si>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</si>
  <si>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</si>
  <si>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</si>
  <si>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</si>
  <si>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</si>
  <si>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</si>
  <si>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</si>
  <si>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</si>
  <si>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</si>
  <si>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</si>
  <si>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</si>
  <si>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</si>
  <si>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</si>
  <si>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</si>
  <si>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</si>
  <si>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</si>
  <si>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</si>
  <si>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</si>
  <si>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</si>
  <si>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</si>
  <si>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</si>
  <si>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</si>
  <si>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</si>
  <si>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</si>
  <si>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</si>
  <si>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</si>
  <si>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</si>
  <si>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</si>
  <si>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</si>
  <si>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Frankfurt (419);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</si>
  <si>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</si>
  <si>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</si>
  <si>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</si>
  <si>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</si>
  <si>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</si>
  <si>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</si>
  <si>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</si>
  <si>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</si>
  <si>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</si>
  <si>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</si>
  <si>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</si>
  <si>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</si>
  <si>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</si>
  <si>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</si>
  <si>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</si>
  <si>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</si>
  <si>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</si>
  <si>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</si>
  <si>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</si>
  <si>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</si>
  <si>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</si>
  <si>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</si>
  <si>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</si>
  <si>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</si>
  <si>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</si>
  <si>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</si>
  <si>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</si>
  <si>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</si>
  <si>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</si>
  <si>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</si>
  <si>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</si>
  <si>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</si>
  <si>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</si>
  <si>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</si>
  <si>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</si>
  <si>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</si>
  <si>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Hessen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</si>
  <si>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</si>
  <si>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</si>
  <si>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</si>
  <si>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</si>
  <si>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</si>
  <si>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</si>
  <si>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</si>
  <si>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</si>
  <si>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</si>
  <si>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</si>
  <si>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</si>
  <si>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</si>
  <si>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</si>
  <si>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</si>
  <si>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</si>
  <si>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</si>
  <si>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</si>
  <si>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</si>
  <si>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</si>
  <si>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</si>
  <si>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</si>
  <si>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</si>
  <si>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</si>
  <si>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</si>
  <si>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</si>
  <si>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</si>
  <si>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</si>
  <si>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</si>
  <si>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</si>
  <si>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</si>
  <si>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</si>
  <si>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</si>
  <si>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</si>
  <si>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</si>
  <si>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</si>
  <si>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</si>
  <si>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</si>
  <si>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</si>
  <si>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</si>
  <si>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</si>
  <si>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</si>
  <si>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</si>
  <si>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</si>
  <si>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</si>
  <si>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</si>
  <si>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</si>
  <si>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</si>
  <si>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</si>
  <si>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</si>
  <si>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</si>
  <si>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</si>
  <si>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</si>
  <si>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</si>
  <si>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Frankfurt (419)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</si>
  <si>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</si>
  <si>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</si>
  <si>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</si>
  <si>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</si>
  <si>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</si>
  <si>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</si>
  <si>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</si>
  <si>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</si>
  <si>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</si>
  <si>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</si>
  <si>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</si>
  <si>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</si>
  <si>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</si>
  <si>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</si>
  <si>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</si>
  <si>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</si>
  <si>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</si>
  <si>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</si>
  <si>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</si>
  <si>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</si>
  <si>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</si>
  <si>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</si>
  <si>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</si>
  <si>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</si>
  <si>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</si>
  <si>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</si>
  <si>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</si>
  <si>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</si>
  <si>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</si>
  <si>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</si>
  <si>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</si>
  <si>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</si>
  <si>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</si>
  <si>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</si>
  <si>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</si>
  <si>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</si>
  <si>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</si>
  <si>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</si>
  <si>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</si>
  <si>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</si>
  <si>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</si>
  <si>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</si>
  <si>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</si>
  <si>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</si>
  <si>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</si>
  <si>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</si>
  <si>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</si>
  <si>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</si>
  <si>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</si>
  <si>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</si>
  <si>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</si>
  <si>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</si>
  <si>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</si>
  <si>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</si>
  <si>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</si>
  <si>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</si>
  <si>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</si>
  <si>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</si>
  <si>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</si>
  <si>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</si>
  <si>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</si>
  <si>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</si>
  <si>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</si>
  <si>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</si>
  <si>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</si>
  <si>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</si>
  <si>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</si>
  <si>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</si>
  <si>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</si>
  <si>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</si>
  <si>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</si>
  <si>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</si>
  <si>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</si>
  <si>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</si>
  <si>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</si>
  <si>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</si>
  <si>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</si>
  <si>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</si>
  <si>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</si>
  <si>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</si>
  <si>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</si>
  <si>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</si>
  <si>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</si>
  <si>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</si>
  <si>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</si>
  <si>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</si>
  <si>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</si>
  <si>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</si>
  <si>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</si>
  <si>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</si>
  <si>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</si>
  <si>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</si>
  <si>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</si>
  <si>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</si>
  <si>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</si>
  <si>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</si>
  <si>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</si>
  <si>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</si>
  <si>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</si>
  <si>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</si>
  <si>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</si>
  <si>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</si>
  <si>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</si>
  <si>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</si>
  <si>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</si>
  <si>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</si>
  <si>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</si>
  <si>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</si>
  <si>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</si>
  <si>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</si>
  <si>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</si>
  <si>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</si>
  <si>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</si>
  <si>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</si>
  <si>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</si>
  <si>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</si>
  <si>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</si>
  <si>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</si>
  <si>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</si>
  <si>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</si>
  <si>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</si>
  <si>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</si>
  <si>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</si>
  <si>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</si>
  <si>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</si>
  <si>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</si>
  <si>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</si>
  <si>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</si>
  <si>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</si>
  <si>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</si>
  <si>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</si>
  <si>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</si>
  <si>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</si>
  <si>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</si>
  <si>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</si>
  <si>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</si>
  <si>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</si>
  <si>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</si>
  <si>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</si>
  <si>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</si>
  <si>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</si>
  <si>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</si>
  <si>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</si>
  <si>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Frankfurt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</si>
  <si>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</si>
  <si>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</si>
  <si>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</si>
  <si>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</si>
  <si>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</si>
  <si>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</si>
  <si>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</si>
  <si>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</si>
  <si>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</si>
  <si>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</si>
  <si>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</si>
  <si>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</si>
  <si>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</si>
  <si>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</si>
  <si>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</si>
  <si>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</si>
  <si>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</si>
  <si>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</si>
  <si>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</si>
  <si>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</si>
  <si>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</si>
  <si>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</si>
  <si>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</si>
  <si>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</si>
  <si>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</si>
  <si>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</si>
  <si>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</si>
  <si>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</si>
  <si>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</si>
  <si>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</si>
  <si>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</si>
  <si>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</si>
  <si>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</si>
  <si>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</si>
  <si>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</si>
  <si>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</si>
  <si>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</si>
  <si>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</si>
  <si>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</si>
  <si>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</si>
  <si>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</si>
  <si>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</si>
  <si>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</si>
  <si>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</si>
  <si>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</si>
  <si>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</si>
  <si>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Frankfurt (419);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</si>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</sst>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{2FBB6043-4B19-45F7-BF0E-AE8ED5A91E80}</c15:txfldGUID>
                      <c15:f>Daten_Diagramme!$D$6</c15:f>
                      <c15:dlblFieldTableCache>
                        <c:ptCount val="1"/>
                        <c:pt idx="0">
                          <c:v>2.1</c:v>
                        </c:pt>
                      </c15:dlblFieldTableCache>
                    </c15:dlblFTEntry>
                  </c15:dlblFieldTable>
                  <c15:showDataLabelsRange val="0"/>
                </c:ext>
                <c:ext xmlns:c16="http://schemas.microsoft.com/office/drawing/2014/chart" uri="{C3380CC4-5D6E-409C-BE32-E72D297353CC}">
                  <c16:uniqueId val="{00000000-51B6-4BA1-8F74-1124AAEB890E}"/>
                </c:ext>
              </c:extLst>
            </c:dLbl>
            <c:dLbl>
              <c:idx val="1"/>
              <c:tx>
                <c:strRef>
                  <c:f>Daten_Diagramme!$D$7</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{C3D76552-F279-4E0E-B963-B0A13581E16C}</c15:txfldGUID>
                      <c15:f>Daten_Diagramme!$D$7</c15:f>
                      <c15:dlblFieldTableCache>
                        <c:ptCount val="1"/>
                        <c:pt idx="0">
                          <c:v>1.1</c:v>
                        </c:pt>
                      </c15:dlblFieldTableCache>
                    </c15:dlblFTEntry>
                  </c15:dlblFieldTable>
                  <c15:showDataLabelsRange val="0"/>
                </c:ext>
                <c:ext xmlns:c16="http://schemas.microsoft.com/office/drawing/2014/chart" uri="{C3380CC4-5D6E-409C-BE32-E72D297353CC}">
                  <c16:uniqueId val="{00000001-51B6-4BA1-8F74-1124AAEB890E}"/>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{F47D164A-02E7-4042-8E94-3E3DFDD4EAF1}</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51B6-4BA1-8F74-1124AAEB890E}"/>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{6E1430CD-81B1-4C6B-83C0-F50C3E4D5E5E}</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51B6-4BA1-8F74-1124AAEB890E}"/>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2.0630782940377936</c:v>
                </c:pt>
                <c:pt idx="1">
                  <c:v>1.1168123612881518</c:v>
                </c:pt>
                <c:pt idx="2">
                  <c:v>1.1186464311118853</c:v>
                </c:pt>
                <c:pt idx="3">
                  <c:v>1.0875687030768</c:v>
                </c:pt>
              </c:numCache>
            </c:numRef>
          </c:val>
          <c:extLst>
            <c:ext xmlns:c16="http://schemas.microsoft.com/office/drawing/2014/chart" uri="{C3380CC4-5D6E-409C-BE32-E72D297353CC}">
              <c16:uniqueId val="{00000004-51B6-4BA1-8F74-1124AAEB890E}"/>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{8231CB59-E865-40C2-A159-B02B195B6691}</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51B6-4BA1-8F74-1124AAEB890E}"/>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{E43E1379-9CE0-4ACD-AD3C-8076EF09608C}</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51B6-4BA1-8F74-1124AAEB890E}"/>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{B1155B92-28E8-47DB-A783-63B6D31BA813}</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51B6-4BA1-8F74-1124AAEB890E}"/>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{BEC1A36D-D8FF-4268-80A0-B2BD3A186CF8}</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51B6-4BA1-8F74-1124AAEB890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51B6-4BA1-8F74-1124AAEB890E}"/>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51B6-4BA1-8F74-1124AAEB890E}"/>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{AC13C4E6-529E-43A3-8B68-E66C5BD0C091}</c15:txfldGUID>
                      <c15:f>Daten_Diagramme!$E$6</c15:f>
                      <c15:dlblFieldTableCache>
                        <c:ptCount val="1"/>
                        <c:pt idx="0">
                          <c:v>-2.1</c:v>
                        </c:pt>
                      </c15:dlblFieldTableCache>
                    </c15:dlblFTEntry>
                  </c15:dlblFieldTable>
                  <c15:showDataLabelsRange val="0"/>
                </c:ext>
                <c:ext xmlns:c16="http://schemas.microsoft.com/office/drawing/2014/chart" uri="{C3380CC4-5D6E-409C-BE32-E72D297353CC}">
                  <c16:uniqueId val="{00000000-BD50-41BA-98BE-0F152F411877}"/>
                </c:ext>
              </c:extLst>
            </c:dLbl>
            <c:dLbl>
              <c:idx val="1"/>
              <c:tx>
                <c:strRef>
                  <c:f>Daten_Diagramme!$E$7</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{35FBA2BE-2C38-44CB-8155-0512812B4B5B}</c15:txfldGUID>
                      <c15:f>Daten_Diagramme!$E$7</c15:f>
                      <c15:dlblFieldTableCache>
                        <c:ptCount val="1"/>
                        <c:pt idx="0">
                          <c:v>-2.6</c:v>
                        </c:pt>
                      </c15:dlblFieldTableCache>
                    </c15:dlblFTEntry>
                  </c15:dlblFieldTable>
                  <c15:showDataLabelsRange val="0"/>
                </c:ext>
                <c:ext xmlns:c16="http://schemas.microsoft.com/office/drawing/2014/chart" uri="{C3380CC4-5D6E-409C-BE32-E72D297353CC}">
                  <c16:uniqueId val="{00000001-BD50-41BA-98BE-0F152F411877}"/>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{106A1A2B-7319-4D74-82D1-2BC61392842B}</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BD50-41BA-98BE-0F152F411877}"/>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{604118F9-47B6-433D-AE35-5E5348AA82BC}</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BD50-41BA-98BE-0F152F41187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-2.0576738697544066</c:v>
                </c:pt>
                <c:pt idx="1">
                  <c:v>-2.6469525004774508</c:v>
                </c:pt>
                <c:pt idx="2">
                  <c:v>-2.7637010795899166</c:v>
                </c:pt>
                <c:pt idx="3">
                  <c:v>-2.8655893304673015</c:v>
                </c:pt>
              </c:numCache>
            </c:numRef>
          </c:val>
          <c:extLst>
            <c:ext xmlns:c16="http://schemas.microsoft.com/office/drawing/2014/chart" uri="{C3380CC4-5D6E-409C-BE32-E72D297353CC}">
              <c16:uniqueId val="{00000004-BD50-41BA-98BE-0F152F411877}"/>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{E06EDACA-6E12-49BF-9ABD-177C60F5B74D}</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BD50-41BA-98BE-0F152F411877}"/>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{4016A2C2-DC17-4657-9AF0-5FE1A2D2C8F2}</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BD50-41BA-98BE-0F152F411877}"/>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{0B1F0CE9-8E9D-4710-B483-C4CA780CBDDA}</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BD50-41BA-98BE-0F152F411877}"/>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{74559DAA-2822-4527-B2B9-235324D7E366}</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BD50-41BA-98BE-0F152F41187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BD50-41BA-98BE-0F152F411877}"/>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BD50-41BA-98BE-0F152F411877}"/>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{44120BF2-9A3C-4190-8B10-B71ABA7D554D}</c15:txfldGUID>
                      <c15:f>Daten_Diagramme!$D$14</c15:f>
                      <c15:dlblFieldTableCache>
                        <c:ptCount val="1"/>
                        <c:pt idx="0">
                          <c:v>2.1</c:v>
                        </c:pt>
                      </c15:dlblFieldTableCache>
                    </c15:dlblFTEntry>
                  </c15:dlblFieldTable>
                  <c15:showDataLabelsRange val="0"/>
                </c:ext>
                <c:ext xmlns:c16="http://schemas.microsoft.com/office/drawing/2014/chart" uri="{C3380CC4-5D6E-409C-BE32-E72D297353CC}">
                  <c16:uniqueId val="{00000000-6B48-493F-84A4-08D9F5037F85}"/>
                </c:ext>
              </c:extLst>
            </c:dLbl>
            <c:dLbl>
              <c:idx val="1"/>
              <c:tx>
                <c:strRef>
                  <c:f>Daten_Diagramme!$D$15</c:f>
                  <c:strCache>
                    <c:ptCount val="1"/>
                    <c:pt idx="0">
                      <c:v>-6.8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{13FAA53D-E89C-40F5-9F65-A49043ED898E}</c15:txfldGUID>
                      <c15:f>Daten_Diagramme!$D$15</c15:f>
                      <c15:dlblFieldTableCache>
                        <c:ptCount val="1"/>
                        <c:pt idx="0">
                          <c:v>-6.8</c:v>
                        </c:pt>
                      </c15:dlblFieldTableCache>
                    </c15:dlblFTEntry>
                  </c15:dlblFieldTable>
                  <c15:showDataLabelsRange val="0"/>
                </c:ext>
                <c:ext xmlns:c16="http://schemas.microsoft.com/office/drawing/2014/chart" uri="{C3380CC4-5D6E-409C-BE32-E72D297353CC}">
                  <c16:uniqueId val="{00000001-6B48-493F-84A4-08D9F5037F85}"/>
                </c:ext>
              </c:extLst>
            </c:dLbl>
            <c:dLbl>
              <c:idx val="2"/>
              <c:tx>
                <c:strRef>
                  <c:f>Daten_Diagramme!$D$16</c:f>
                  <c:strCache>
                    <c:ptCount val="1"/>
                    <c:pt idx="0">
                      <c:v>9.3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{73EFA381-4CD1-4DD9-ACA4-14CC629883DE}</c15:txfldGUID>
                      <c15:f>Daten_Diagramme!$D$16</c15:f>
                      <c15:dlblFieldTableCache>
                        <c:ptCount val="1"/>
                        <c:pt idx="0">
                          <c:v>9.3</c:v>
                        </c:pt>
                      </c15:dlblFieldTableCache>
                    </c15:dlblFTEntry>
                  </c15:dlblFieldTable>
                  <c15:showDataLabelsRange val="0"/>
                </c:ext>
                <c:ext xmlns:c16="http://schemas.microsoft.com/office/drawing/2014/chart" uri="{C3380CC4-5D6E-409C-BE32-E72D297353CC}">
                  <c16:uniqueId val="{00000002-6B48-493F-84A4-08D9F5037F85}"/>
                </c:ext>
              </c:extLst>
            </c:dLbl>
            <c:dLbl>
              <c:idx val="3"/>
              <c:tx>
                <c:strRef>
                  <c:f>Daten_Diagramme!$D$17</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{946C37B5-3F02-4E59-B3C5-A464E45363A4}</c15:txfldGUID>
                      <c15:f>Daten_Diagramme!$D$17</c15:f>
                      <c15:dlblFieldTableCache>
                        <c:ptCount val="1"/>
                        <c:pt idx="0">
                          <c:v>-4.6</c:v>
                        </c:pt>
                      </c15:dlblFieldTableCache>
                    </c15:dlblFTEntry>
                  </c15:dlblFieldTable>
                  <c15:showDataLabelsRange val="0"/>
                </c:ext>
                <c:ext xmlns:c16="http://schemas.microsoft.com/office/drawing/2014/chart" uri="{C3380CC4-5D6E-409C-BE32-E72D297353CC}">
                  <c16:uniqueId val="{00000003-6B48-493F-84A4-08D9F5037F85}"/>
                </c:ext>
              </c:extLst>
            </c:dLbl>
            <c:dLbl>
              <c:idx val="4"/>
              <c:tx>
                <c:strRef>
                  <c:f>Daten_Diagramme!$D$18</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{44394B2C-5CCA-4D5B-B363-A7BD9F7D754D}</c15:txfldGUID>
                      <c15:f>Daten_Diagramme!$D$18</c15:f>
                      <c15:dlblFieldTableCache>
                        <c:ptCount val="1"/>
                        <c:pt idx="0">
                          <c:v>0.6</c:v>
                        </c:pt>
                      </c15:dlblFieldTableCache>
                    </c15:dlblFTEntry>
                  </c15:dlblFieldTable>
                  <c15:showDataLabelsRange val="0"/>
                </c:ext>
                <c:ext xmlns:c16="http://schemas.microsoft.com/office/drawing/2014/chart" uri="{C3380CC4-5D6E-409C-BE32-E72D297353CC}">
                  <c16:uniqueId val="{00000004-6B48-493F-84A4-08D9F5037F85}"/>
                </c:ext>
              </c:extLst>
            </c:dLbl>
            <c:dLbl>
              <c:idx val="5"/>
              <c:tx>
                <c:strRef>
                  <c:f>Daten_Diagramme!$D$19</c:f>
                  <c:strCache>
                    <c:ptCount val="1"/>
                    <c:pt idx="0">
                      <c:v>-9.7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{FD7E878A-C94B-49C0-828D-9F3DB18AA8C0}</c15:txfldGUID>
                      <c15:f>Daten_Diagramme!$D$19</c15:f>
                      <c15:dlblFieldTableCache>
                        <c:ptCount val="1"/>
                        <c:pt idx="0">
                          <c:v>-9.7</c:v>
                        </c:pt>
                      </c15:dlblFieldTableCache>
                    </c15:dlblFTEntry>
                  </c15:dlblFieldTable>
                  <c15:showDataLabelsRange val="0"/>
                </c:ext>
                <c:ext xmlns:c16="http://schemas.microsoft.com/office/drawing/2014/chart" uri="{C3380CC4-5D6E-409C-BE32-E72D297353CC}">
                  <c16:uniqueId val="{00000005-6B48-493F-84A4-08D9F5037F85}"/>
                </c:ext>
              </c:extLst>
            </c:dLbl>
            <c:dLbl>
              <c:idx val="6"/>
              <c:tx>
                <c:strRef>
                  <c:f>Daten_Diagramme!$D$20</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{ABE9F201-52A1-48CD-8C85-83542DD48540}</c15:txfldGUID>
                      <c15:f>Daten_Diagramme!$D$20</c15:f>
                      <c15:dlblFieldTableCache>
                        <c:ptCount val="1"/>
                        <c:pt idx="0">
                          <c:v>-0.7</c:v>
                        </c:pt>
                      </c15:dlblFieldTableCache>
                    </c15:dlblFTEntry>
                  </c15:dlblFieldTable>
                  <c15:showDataLabelsRange val="0"/>
                </c:ext>
                <c:ext xmlns:c16="http://schemas.microsoft.com/office/drawing/2014/chart" uri="{C3380CC4-5D6E-409C-BE32-E72D297353CC}">
                  <c16:uniqueId val="{00000006-6B48-493F-84A4-08D9F5037F85}"/>
                </c:ext>
              </c:extLst>
            </c:dLbl>
            <c:dLbl>
              <c:idx val="7"/>
              <c:tx>
                <c:strRef>
                  <c:f>Daten_Diagramme!$D$21</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{460BD685-CBEA-4C74-B13E-4FB8CE7F94AF}</c15:txfldGUID>
                      <c15:f>Daten_Diagramme!$D$21</c15:f>
                      <c15:dlblFieldTableCache>
                        <c:ptCount val="1"/>
                        <c:pt idx="0">
                          <c:v>2.9</c:v>
                        </c:pt>
                      </c15:dlblFieldTableCache>
                    </c15:dlblFTEntry>
                  </c15:dlblFieldTable>
                  <c15:showDataLabelsRange val="0"/>
                </c:ext>
                <c:ext xmlns:c16="http://schemas.microsoft.com/office/drawing/2014/chart" uri="{C3380CC4-5D6E-409C-BE32-E72D297353CC}">
                  <c16:uniqueId val="{00000007-6B48-493F-84A4-08D9F5037F85}"/>
                </c:ext>
              </c:extLst>
            </c:dLbl>
            <c:dLbl>
              <c:idx val="8"/>
              <c:tx>
                <c:strRef>
                  <c:f>Daten_Diagramme!$D$22</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{512F2E30-4215-4B87-8C5E-54E1E8711116}</c15:txfldGUID>
                      <c15:f>Daten_Diagramme!$D$22</c15:f>
                      <c15:dlblFieldTableCache>
                        <c:ptCount val="1"/>
                        <c:pt idx="0">
                          <c:v>1.7</c:v>
                        </c:pt>
                      </c15:dlblFieldTableCache>
                    </c15:dlblFTEntry>
                  </c15:dlblFieldTable>
                  <c15:showDataLabelsRange val="0"/>
                </c:ext>
                <c:ext xmlns:c16="http://schemas.microsoft.com/office/drawing/2014/chart" uri="{C3380CC4-5D6E-409C-BE32-E72D297353CC}">
                  <c16:uniqueId val="{00000008-6B48-493F-84A4-08D9F5037F85}"/>
                </c:ext>
              </c:extLst>
            </c:dLbl>
            <c:dLbl>
              <c:idx val="9"/>
              <c:tx>
                <c:strRef>
                  <c:f>Daten_Diagramme!$D$23</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{3E54D2F1-D897-4300-9306-DD15EABC2680}</c15:txfldGUID>
                      <c15:f>Daten_Diagramme!$D$23</c15:f>
                      <c15:dlblFieldTableCache>
                        <c:ptCount val="1"/>
                        <c:pt idx="0">
                          <c:v>4.0</c:v>
                        </c:pt>
                      </c15:dlblFieldTableCache>
                    </c15:dlblFTEntry>
                  </c15:dlblFieldTable>
                  <c15:showDataLabelsRange val="0"/>
                </c:ext>
                <c:ext xmlns:c16="http://schemas.microsoft.com/office/drawing/2014/chart" uri="{C3380CC4-5D6E-409C-BE32-E72D297353CC}">
                  <c16:uniqueId val="{00000009-6B48-493F-84A4-08D9F5037F85}"/>
                </c:ext>
              </c:extLst>
            </c:dLbl>
            <c:dLbl>
              <c:idx val="10"/>
              <c:tx>
                <c:strRef>
                  <c:f>Daten_Diagramme!$D$24</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{45F34A04-41DC-4461-AC09-CFFE6E9EC4CC}</c15:txfldGUID>
                      <c15:f>Daten_Diagramme!$D$24</c15:f>
                      <c15:dlblFieldTableCache>
                        <c:ptCount val="1"/>
                        <c:pt idx="0">
                          <c:v>0.1</c:v>
                        </c:pt>
                      </c15:dlblFieldTableCache>
                    </c15:dlblFTEntry>
                  </c15:dlblFieldTable>
                  <c15:showDataLabelsRange val="0"/>
                </c:ext>
                <c:ext xmlns:c16="http://schemas.microsoft.com/office/drawing/2014/chart" uri="{C3380CC4-5D6E-409C-BE32-E72D297353CC}">
                  <c16:uniqueId val="{0000000A-6B48-493F-84A4-08D9F5037F85}"/>
                </c:ext>
              </c:extLst>
            </c:dLbl>
            <c:dLbl>
              <c:idx val="11"/>
              <c:tx>
                <c:strRef>
                  <c:f>Daten_Diagramme!$D$25</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{9FF9FB54-441F-4B6A-AA03-FE2E57F5E66B}</c15:txfldGUID>
                      <c15:f>Daten_Diagramme!$D$25</c15:f>
                      <c15:dlblFieldTableCache>
                        <c:ptCount val="1"/>
                        <c:pt idx="0">
                          <c:v>5.2</c:v>
                        </c:pt>
                      </c15:dlblFieldTableCache>
                    </c15:dlblFTEntry>
                  </c15:dlblFieldTable>
                  <c15:showDataLabelsRange val="0"/>
                </c:ext>
                <c:ext xmlns:c16="http://schemas.microsoft.com/office/drawing/2014/chart" uri="{C3380CC4-5D6E-409C-BE32-E72D297353CC}">
                  <c16:uniqueId val="{0000000B-6B48-493F-84A4-08D9F5037F85}"/>
                </c:ext>
              </c:extLst>
            </c:dLbl>
            <c:dLbl>
              <c:idx val="12"/>
              <c:tx>
                <c:strRef>
                  <c:f>Daten_Diagramme!$D$26</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{19974C56-086D-4ACF-8B2F-FB4ACAA2F017}</c15:txfldGUID>
                      <c15:f>Daten_Diagramme!$D$26</c15:f>
                      <c15:dlblFieldTableCache>
                        <c:ptCount val="1"/>
                        <c:pt idx="0">
                          <c:v>1.3</c:v>
                        </c:pt>
                      </c15:dlblFieldTableCache>
                    </c15:dlblFTEntry>
                  </c15:dlblFieldTable>
                  <c15:showDataLabelsRange val="0"/>
                </c:ext>
                <c:ext xmlns:c16="http://schemas.microsoft.com/office/drawing/2014/chart" uri="{C3380CC4-5D6E-409C-BE32-E72D297353CC}">
                  <c16:uniqueId val="{0000000C-6B48-493F-84A4-08D9F5037F85}"/>
                </c:ext>
              </c:extLst>
            </c:dLbl>
            <c:dLbl>
              <c:idx val="13"/>
              <c:tx>
                <c:strRef>
                  <c:f>Daten_Diagramme!$D$27</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{B8E09ED7-8966-40DD-BDA1-7724947C486B}</c15:txfldGUID>
                      <c15:f>Daten_Diagramme!$D$27</c15:f>
                      <c15:dlblFieldTableCache>
                        <c:ptCount val="1"/>
                        <c:pt idx="0">
                          <c:v>4.4</c:v>
                        </c:pt>
                      </c15:dlblFieldTableCache>
                    </c15:dlblFTEntry>
                  </c15:dlblFieldTable>
                  <c15:showDataLabelsRange val="0"/>
                </c:ext>
                <c:ext xmlns:c16="http://schemas.microsoft.com/office/drawing/2014/chart" uri="{C3380CC4-5D6E-409C-BE32-E72D297353CC}">
                  <c16:uniqueId val="{0000000D-6B48-493F-84A4-08D9F5037F85}"/>
                </c:ext>
              </c:extLst>
            </c:dLbl>
            <c:dLbl>
              <c:idx val="14"/>
              <c:tx>
                <c:strRef>
                  <c:f>Daten_Diagramme!$D$28</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{087B18DC-2620-40C3-A56E-2A40496A2D6E}</c15:txfldGUID>
                      <c15:f>Daten_Diagramme!$D$28</c15:f>
                      <c15:dlblFieldTableCache>
                        <c:ptCount val="1"/>
                        <c:pt idx="0">
                          <c:v>0.0</c:v>
                        </c:pt>
                      </c15:dlblFieldTableCache>
                    </c15:dlblFTEntry>
                  </c15:dlblFieldTable>
                  <c15:showDataLabelsRange val="0"/>
                </c:ext>
                <c:ext xmlns:c16="http://schemas.microsoft.com/office/drawing/2014/chart" uri="{C3380CC4-5D6E-409C-BE32-E72D297353CC}">
                  <c16:uniqueId val="{0000000E-6B48-493F-84A4-08D9F5037F85}"/>
                </c:ext>
              </c:extLst>
            </c:dLbl>
            <c:dLbl>
              <c:idx val="15"/>
              <c:tx>
                <c:strRef>
                  <c:f>Daten_Diagramme!$D$29</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{390F1822-E124-4FBE-A529-36214027BEF5}</c15:txfldGUID>
                      <c15:f>Daten_Diagramme!$D$29</c15:f>
                      <c15:dlblFieldTableCache>
                        <c:ptCount val="1"/>
                        <c:pt idx="0">
                          <c:v>-6.7</c:v>
                        </c:pt>
                      </c15:dlblFieldTableCache>
                    </c15:dlblFTEntry>
                  </c15:dlblFieldTable>
                  <c15:showDataLabelsRange val="0"/>
                </c:ext>
                <c:ext xmlns:c16="http://schemas.microsoft.com/office/drawing/2014/chart" uri="{C3380CC4-5D6E-409C-BE32-E72D297353CC}">
                  <c16:uniqueId val="{0000000F-6B48-493F-84A4-08D9F5037F85}"/>
                </c:ext>
              </c:extLst>
            </c:dLbl>
            <c:dLbl>
              <c:idx val="16"/>
              <c:tx>
                <c:strRef>
                  <c:f>Daten_Diagramme!$D$30</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{B3B63A71-0BE6-486C-A518-0C99761C68B5}</c15:txfldGUID>
                      <c15:f>Daten_Diagramme!$D$30</c15:f>
                      <c15:dlblFieldTableCache>
                        <c:ptCount val="1"/>
                        <c:pt idx="0">
                          <c:v>4.2</c:v>
                        </c:pt>
                      </c15:dlblFieldTableCache>
                    </c15:dlblFTEntry>
                  </c15:dlblFieldTable>
                  <c15:showDataLabelsRange val="0"/>
                </c:ext>
                <c:ext xmlns:c16="http://schemas.microsoft.com/office/drawing/2014/chart" uri="{C3380CC4-5D6E-409C-BE32-E72D297353CC}">
                  <c16:uniqueId val="{00000010-6B48-493F-84A4-08D9F5037F85}"/>
                </c:ext>
              </c:extLst>
            </c:dLbl>
            <c:dLbl>
              <c:idx val="17"/>
              <c:tx>
                <c:strRef>
                  <c:f>Daten_Diagramme!$D$31</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{811F750D-0337-444B-822B-A57BDB238D47}</c15:txfldGUID>
                      <c15:f>Daten_Diagramme!$D$31</c15:f>
                      <c15:dlblFieldTableCache>
                        <c:ptCount val="1"/>
                        <c:pt idx="0">
                          <c:v>2.7</c:v>
                        </c:pt>
                      </c15:dlblFieldTableCache>
                    </c15:dlblFTEntry>
                  </c15:dlblFieldTable>
                  <c15:showDataLabelsRange val="0"/>
                </c:ext>
                <c:ext xmlns:c16="http://schemas.microsoft.com/office/drawing/2014/chart" uri="{C3380CC4-5D6E-409C-BE32-E72D297353CC}">
                  <c16:uniqueId val="{00000011-6B48-493F-84A4-08D9F5037F85}"/>
                </c:ext>
              </c:extLst>
            </c:dLbl>
            <c:dLbl>
              <c:idx val="18"/>
              <c:tx>
                <c:strRef>
                  <c:f>Daten_Diagramme!$D$32</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{D8AFF378-A8F0-4F72-BADD-AB788F2F1807}</c15:txfldGUID>
                      <c15:f>Daten_Diagramme!$D$32</c15:f>
                      <c15:dlblFieldTableCache>
                        <c:ptCount val="1"/>
                        <c:pt idx="0">
                          <c:v>2.0</c:v>
                        </c:pt>
                      </c15:dlblFieldTableCache>
                    </c15:dlblFTEntry>
                  </c15:dlblFieldTable>
                  <c15:showDataLabelsRange val="0"/>
                </c:ext>
                <c:ext xmlns:c16="http://schemas.microsoft.com/office/drawing/2014/chart" uri="{C3380CC4-5D6E-409C-BE32-E72D297353CC}">
                  <c16:uniqueId val="{00000012-6B48-493F-84A4-08D9F5037F85}"/>
                </c:ext>
              </c:extLst>
            </c:dLbl>
            <c:dLbl>
              <c:idx val="19"/>
              <c:tx>
                <c:strRef>
                  <c:f>Daten_Diagramme!$D$33</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{3532DC8A-E314-4823-90A6-8823B6406D79}</c15:txfldGUID>
                      <c15:f>Daten_Diagramme!$D$33</c15:f>
                      <c15:dlblFieldTableCache>
                        <c:ptCount val="1"/>
                        <c:pt idx="0">
                          <c:v>2.1</c:v>
                        </c:pt>
                      </c15:dlblFieldTableCache>
                    </c15:dlblFTEntry>
                  </c15:dlblFieldTable>
                  <c15:showDataLabelsRange val="0"/>
                </c:ext>
                <c:ext xmlns:c16="http://schemas.microsoft.com/office/drawing/2014/chart" uri="{C3380CC4-5D6E-409C-BE32-E72D297353CC}">
                  <c16:uniqueId val="{00000013-6B48-493F-84A4-08D9F5037F85}"/>
                </c:ext>
              </c:extLst>
            </c:dLbl>
            <c:dLbl>
              <c:idx val="20"/>
              <c:tx>
                <c:strRef>
                  <c:f>Daten_Diagramme!$D$34</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{FFFA2EE4-DD0C-4374-94F6-0D80CFABC7BB}</c15:txfldGUID>
                      <c15:f>Daten_Diagramme!$D$34</c15:f>
                      <c15:dlblFieldTableCache>
                        <c:ptCount val="1"/>
                        <c:pt idx="0">
                          <c:v>1.6</c:v>
                        </c:pt>
                      </c15:dlblFieldTableCache>
                    </c15:dlblFTEntry>
                  </c15:dlblFieldTable>
                  <c15:showDataLabelsRange val="0"/>
                </c:ext>
                <c:ext xmlns:c16="http://schemas.microsoft.com/office/drawing/2014/chart" uri="{C3380CC4-5D6E-409C-BE32-E72D297353CC}">
                  <c16:uniqueId val="{00000014-6B48-493F-84A4-08D9F5037F85}"/>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{104A8957-04FE-4EAA-9784-3982D9E878C3}</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6B48-493F-84A4-08D9F5037F85}"/>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{DC1B9F6D-AB03-4BF5-A8CA-572CE8AE79F2}</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6B48-493F-84A4-08D9F5037F85}"/>
                </c:ext>
              </c:extLst>
            </c:dLbl>
            <c:dLbl>
              <c:idx val="23"/>
              <c:tx>
                <c:strRef>
                  <c:f>Daten_Diagramme!$D$37</c:f>
                  <c:strCache>
                    <c:ptCount val="1"/>
                    <c:pt idx="0">
                      <c:v>-6.8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{3AC4F363-92BD-47AE-98BB-56FC3F943075}</c15:txfldGUID>
                      <c15:f>Daten_Diagramme!$D$37</c15:f>
                      <c15:dlblFieldTableCache>
                        <c:ptCount val="1"/>
                        <c:pt idx="0">
                          <c:v>-6.8</c:v>
                        </c:pt>
                      </c15:dlblFieldTableCache>
                    </c15:dlblFTEntry>
                  </c15:dlblFieldTable>
                  <c15:showDataLabelsRange val="0"/>
                </c:ext>
                <c:ext xmlns:c16="http://schemas.microsoft.com/office/drawing/2014/chart" uri="{C3380CC4-5D6E-409C-BE32-E72D297353CC}">
                  <c16:uniqueId val="{00000017-6B48-493F-84A4-08D9F5037F85}"/>
                </c:ext>
              </c:extLst>
            </c:dLbl>
            <c:dLbl>
              <c:idx val="24"/>
              <c:layout>
                <c:manualLayout>
                  <c:x val="4.7769028871392123E-3"/>
                  <c:y val="-4.6876052205785108E-5"/>
                </c:manualLayout>
              </c:layout>
              <c:tx>
                <c:strRef>
                  <c:f>Daten_Diagramme!$D$38</c:f>
                  <c:strCache>
                    <c:ptCount val="1"/>
                    <c:pt idx="0">
                      <c:v>-1.1</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{9173F548-09EA-4C05-A229-F62A780DA48A}</c15:txfldGUID>
                      <c15:f>Daten_Diagramme!$D$38</c15:f>
                      <c15:dlblFieldTableCache>
                        <c:ptCount val="1"/>
                        <c:pt idx="0">
                          <c:v>-1.1</c:v>
                        </c:pt>
                      </c15:dlblFieldTableCache>
                    </c15:dlblFTEntry>
                  </c15:dlblFieldTable>
                  <c15:showDataLabelsRange val="0"/>
                </c:ext>
                <c:ext xmlns:c16="http://schemas.microsoft.com/office/drawing/2014/chart" uri="{C3380CC4-5D6E-409C-BE32-E72D297353CC}">
                  <c16:uniqueId val="{00000018-6B48-493F-84A4-08D9F5037F85}"/>
                </c:ext>
              </c:extLst>
            </c:dLbl>
            <c:dLbl>
              <c:idx val="25"/>
              <c:tx>
                <c:strRef>
                  <c:f>Daten_Diagramme!$D$39</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{3CABA7CF-84F9-4A30-8724-DDE30B62CB0F}</c15:txfldGUID>
                      <c15:f>Daten_Diagramme!$D$39</c15:f>
                      <c15:dlblFieldTableCache>
                        <c:ptCount val="1"/>
                        <c:pt idx="0">
                          <c:v>2.4</c:v>
                        </c:pt>
                      </c15:dlblFieldTableCache>
                    </c15:dlblFTEntry>
                  </c15:dlblFieldTable>
                  <c15:showDataLabelsRange val="0"/>
                </c:ext>
                <c:ext xmlns:c16="http://schemas.microsoft.com/office/drawing/2014/chart" uri="{C3380CC4-5D6E-409C-BE32-E72D297353CC}">
                  <c16:uniqueId val="{00000019-6B48-493F-84A4-08D9F5037F85}"/>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{4688350E-BDD3-43E8-9D06-6F5D9E8C4E87}</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6B48-493F-84A4-08D9F5037F85}"/>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{02D5E2DB-1B5B-401C-9526-7A1FB91BE09B}</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6B48-493F-84A4-08D9F5037F85}"/>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{C9C3C0BA-86D2-44E5-814F-2AB6362D284A}</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6B48-493F-84A4-08D9F5037F85}"/>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{5DF6C1BA-A17C-41C3-B58E-A4F4C072A34D}</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6B48-493F-84A4-08D9F5037F85}"/>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{DC360A74-A4D0-44CF-AFCE-EA5C8E360C61}</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6B48-493F-84A4-08D9F5037F85}"/>
                </c:ext>
              </c:extLst>
            </c:dLbl>
            <c:dLbl>
              <c:idx val="31"/>
              <c:tx>
                <c:strRef>
                  <c:f>Daten_Diagramme!$D$45</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{E62FFE02-D485-4E18-92AE-C1250F769CCE}</c15:txfldGUID>
                      <c15:f>Daten_Diagramme!$D$45</c15:f>
                      <c15:dlblFieldTableCache>
                        <c:ptCount val="1"/>
                        <c:pt idx="0">
                          <c:v>2.4</c:v>
                        </c:pt>
                      </c15:dlblFieldTableCache>
                    </c15:dlblFTEntry>
                  </c15:dlblFieldTable>
                  <c15:showDataLabelsRange val="0"/>
                </c:ext>
                <c:ext xmlns:c16="http://schemas.microsoft.com/office/drawing/2014/chart" uri="{C3380CC4-5D6E-409C-BE32-E72D297353CC}">
                  <c16:uniqueId val="{0000001F-6B48-493F-84A4-08D9F5037F8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2.0630782940377936</c:v>
                </c:pt>
                <c:pt idx="1">
                  <c:v>-6.7901234567901234</c:v>
                </c:pt>
                <c:pt idx="2">
                  <c:v>9.3226846874520035</c:v>
                </c:pt>
                <c:pt idx="3">
                  <c:v>-4.6374040871160256</c:v>
                </c:pt>
                <c:pt idx="4">
                  <c:v>0.58019976498237369</c:v>
                </c:pt>
                <c:pt idx="5">
                  <c:v>-9.6675461741424797</c:v>
                </c:pt>
                <c:pt idx="6">
                  <c:v>-0.68392769907181239</c:v>
                </c:pt>
                <c:pt idx="7">
                  <c:v>2.8508894999719399</c:v>
                </c:pt>
                <c:pt idx="8">
                  <c:v>1.6952652336410001</c:v>
                </c:pt>
                <c:pt idx="9">
                  <c:v>3.9749590451673296</c:v>
                </c:pt>
                <c:pt idx="10">
                  <c:v>0.11797389351904708</c:v>
                </c:pt>
                <c:pt idx="11">
                  <c:v>5.1878533193256287</c:v>
                </c:pt>
                <c:pt idx="12">
                  <c:v>1.3336268175520827</c:v>
                </c:pt>
                <c:pt idx="13">
                  <c:v>4.4339839265212397</c:v>
                </c:pt>
                <c:pt idx="14">
                  <c:v>-4.1593877381249478E-2</c:v>
                </c:pt>
                <c:pt idx="15">
                  <c:v>-6.7121637896427142</c:v>
                </c:pt>
                <c:pt idx="16">
                  <c:v>4.1991750732992097</c:v>
                </c:pt>
                <c:pt idx="17">
                  <c:v>2.7382012466607302</c:v>
                </c:pt>
                <c:pt idx="18">
                  <c:v>1.9741925513830938</c:v>
                </c:pt>
                <c:pt idx="19">
                  <c:v>2.0838794233289648</c:v>
                </c:pt>
                <c:pt idx="20">
                  <c:v>1.5584210109959655</c:v>
                </c:pt>
                <c:pt idx="21">
                  <c:v>0</c:v>
                </c:pt>
                <c:pt idx="23">
                  <c:v>-6.7901234567901234</c:v>
                </c:pt>
                <c:pt idx="24">
                  <c:v>-1.0787315386201755</c:v>
                </c:pt>
                <c:pt idx="25">
                  <c:v>2.4346427434503122</c:v>
                </c:pt>
              </c:numCache>
            </c:numRef>
          </c:val>
          <c:extLst>
            <c:ext xmlns:c16="http://schemas.microsoft.com/office/drawing/2014/chart" uri="{C3380CC4-5D6E-409C-BE32-E72D297353CC}">
              <c16:uniqueId val="{00000020-6B48-493F-84A4-08D9F5037F85}"/>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{38AD4AA4-F2B8-438F-9270-5C2A59CEBC09}</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6B48-493F-84A4-08D9F5037F85}"/>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{E0215A99-5072-4723-88E7-562FC5EA1440}</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6B48-493F-84A4-08D9F5037F85}"/>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{9C32F7C8-2181-4035-A01A-7F9F385E40BB}</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6B48-493F-84A4-08D9F5037F85}"/>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{43183B3D-AB9E-4E2C-816E-FA08885EEF18}</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6B48-493F-84A4-08D9F5037F85}"/>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{24F3723F-9665-4252-95E1-1FF129F54A9E}</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6B48-493F-84A4-08D9F5037F85}"/>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{5A0DDD7E-B3F9-4F7C-B0A2-D27FB9A4BA2D}</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6B48-493F-84A4-08D9F5037F85}"/>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{AEBF737A-373A-41B1-AAAF-7D8D4D7A5D8C}</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6B48-493F-84A4-08D9F5037F85}"/>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{31C60BD5-3E03-456C-A31E-8CFE70ABB704}</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6B48-493F-84A4-08D9F5037F85}"/>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{89E199A5-17E0-4736-B62F-8798B2FCE91C}</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6B48-493F-84A4-08D9F5037F85}"/>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{3AB6CF90-2BFD-4E6A-93E4-ED81952CC9DC}</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6B48-493F-84A4-08D9F5037F85}"/>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{7C4E3A75-DF0A-42B0-9F38-BEBA456C2855}</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6B48-493F-84A4-08D9F5037F85}"/>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{7062D74C-6176-4290-99D3-964EF8A26B05}</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6B48-493F-84A4-08D9F5037F85}"/>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{9238A22F-7FB0-4E00-9F12-1A35F2F3ED8A}</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6B48-493F-84A4-08D9F5037F85}"/>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{655E2C8C-157F-4E5A-A471-2A28616DF6B3}</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6B48-493F-84A4-08D9F5037F85}"/>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{1AB0BB7C-E3B6-483F-8B72-F150D4340F39}</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6B48-493F-84A4-08D9F5037F85}"/>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{5E5F13C4-0D92-45AA-AA5B-BF82B2A840C3}</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6B48-493F-84A4-08D9F5037F85}"/>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{7E539EBD-0173-4A8D-B40D-4F1A2B863576}</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6B48-493F-84A4-08D9F5037F85}"/>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{57BE3A26-B437-4CB1-A0DC-319EBBB3FD95}</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6B48-493F-84A4-08D9F5037F85}"/>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{805DC444-7154-4C55-BFAC-B60609A3AE91}</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6B48-493F-84A4-08D9F5037F85}"/>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{22CDC2A3-9480-46C7-8EB1-E07FD594EC4E}</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6B48-493F-84A4-08D9F5037F85}"/>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{11710305-8425-4D34-A802-1994035D460F}</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6B48-493F-84A4-08D9F5037F85}"/>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{36AE76BE-D197-404C-9EE8-372E0CC8850C}</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6B48-493F-84A4-08D9F5037F85}"/>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{A3305C49-E8CF-48EC-9B81-0F5507CD396C}</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6B48-493F-84A4-08D9F5037F85}"/>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{638C2573-AD13-4028-8F64-E0DDE71D6372}</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6B48-493F-84A4-08D9F5037F85}"/>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{9E4C7E33-A92A-4B4D-A992-75485F3D057A}</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6B48-493F-84A4-08D9F5037F85}"/>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{785BA66A-F3C9-4B16-9AF8-F677BF8EC068}</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6B48-493F-84A4-08D9F5037F85}"/>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{AAF7774E-CF95-4978-B3B9-D02F0DC0FB2C}</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6B48-493F-84A4-08D9F5037F85}"/>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{9DAD7563-8DE8-4449-8CBF-F0347ACBDA3A}</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6B48-493F-84A4-08D9F5037F85}"/>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{F5CDBED0-B7A2-4A0E-9647-E5002F5ABAC8}</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6B48-493F-84A4-08D9F5037F85}"/>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{FB04DCE2-60E9-4D9F-859C-E935B84B8B31}</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6B48-493F-84A4-08D9F5037F85}"/>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{FB589837-2289-45C0-901D-33460F38C5F7}</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6B48-493F-84A4-08D9F5037F85}"/>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{7BAB9358-285E-4EC8-B81A-2B9CF9B95D35}</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6B48-493F-84A4-08D9F5037F8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6B48-493F-84A4-08D9F5037F85}"/>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6B48-493F-84A4-08D9F5037F85}"/>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{F71FB782-469A-4DF4-B7FD-0AC1BF84ADE3}</c15:txfldGUID>
                      <c15:f>Daten_Diagramme!$E$14</c15:f>
                      <c15:dlblFieldTableCache>
                        <c:ptCount val="1"/>
                        <c:pt idx="0">
                          <c:v>-2.1</c:v>
                        </c:pt>
                      </c15:dlblFieldTableCache>
                    </c15:dlblFTEntry>
                  </c15:dlblFieldTable>
                  <c15:showDataLabelsRange val="0"/>
                </c:ext>
                <c:ext xmlns:c16="http://schemas.microsoft.com/office/drawing/2014/chart" uri="{C3380CC4-5D6E-409C-BE32-E72D297353CC}">
                  <c16:uniqueId val="{00000000-F907-4E31-B287-EF5E85094874}"/>
                </c:ext>
              </c:extLst>
            </c:dLbl>
            <c:dLbl>
              <c:idx val="1"/>
              <c:tx>
                <c:strRef>
                  <c:f>Daten_Diagramme!$E$15</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{924E0710-16AC-4BF7-A39B-6D55BE0383AF}</c15:txfldGUID>
                      <c15:f>Daten_Diagramme!$E$15</c15:f>
                      <c15:dlblFieldTableCache>
                        <c:ptCount val="1"/>
                        <c:pt idx="0">
                          <c:v>2.0</c:v>
                        </c:pt>
                      </c15:dlblFieldTableCache>
                    </c15:dlblFTEntry>
                  </c15:dlblFieldTable>
                  <c15:showDataLabelsRange val="0"/>
                </c:ext>
                <c:ext xmlns:c16="http://schemas.microsoft.com/office/drawing/2014/chart" uri="{C3380CC4-5D6E-409C-BE32-E72D297353CC}">
                  <c16:uniqueId val="{00000001-F907-4E31-B287-EF5E85094874}"/>
                </c:ext>
              </c:extLst>
            </c:dLbl>
            <c:dLbl>
              <c:idx val="2"/>
              <c:tx>
                <c:strRef>
                  <c:f>Daten_Diagramme!$E$16</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{71D63C98-0BF9-4D58-8C07-B2E31E56F4EE}</c15:txfldGUID>
                      <c15:f>Daten_Diagramme!$E$16</c15:f>
                      <c15:dlblFieldTableCache>
                        <c:ptCount val="1"/>
                        <c:pt idx="0">
                          <c:v>3.6</c:v>
                        </c:pt>
                      </c15:dlblFieldTableCache>
                    </c15:dlblFTEntry>
                  </c15:dlblFieldTable>
                  <c15:showDataLabelsRange val="0"/>
                </c:ext>
                <c:ext xmlns:c16="http://schemas.microsoft.com/office/drawing/2014/chart" uri="{C3380CC4-5D6E-409C-BE32-E72D297353CC}">
                  <c16:uniqueId val="{00000002-F907-4E31-B287-EF5E85094874}"/>
                </c:ext>
              </c:extLst>
            </c:dLbl>
            <c:dLbl>
              <c:idx val="3"/>
              <c:tx>
                <c:strRef>
                  <c:f>Daten_Diagramme!$E$17</c:f>
                  <c:strCache>
                    <c:ptCount val="1"/>
                    <c:pt idx="0">
                      <c:v>-12.4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{A978FB9A-CEEE-4F5E-8DB8-96BD87245DF1}</c15:txfldGUID>
                      <c15:f>Daten_Diagramme!$E$17</c15:f>
                      <c15:dlblFieldTableCache>
                        <c:ptCount val="1"/>
                        <c:pt idx="0">
                          <c:v>-12.4</c:v>
                        </c:pt>
                      </c15:dlblFieldTableCache>
                    </c15:dlblFTEntry>
                  </c15:dlblFieldTable>
                  <c15:showDataLabelsRange val="0"/>
                </c:ext>
                <c:ext xmlns:c16="http://schemas.microsoft.com/office/drawing/2014/chart" uri="{C3380CC4-5D6E-409C-BE32-E72D297353CC}">
                  <c16:uniqueId val="{00000003-F907-4E31-B287-EF5E85094874}"/>
                </c:ext>
              </c:extLst>
            </c:dLbl>
            <c:dLbl>
              <c:idx val="4"/>
              <c:tx>
                <c:strRef>
                  <c:f>Daten_Diagramme!$E$18</c:f>
                  <c:strCache>
                    <c:ptCount val="1"/>
                    <c:pt idx="0">
                      <c:v>-15.0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{6E43466C-6E54-4194-84DE-210F9CF99817}</c15:txfldGUID>
                      <c15:f>Daten_Diagramme!$E$18</c15:f>
                      <c15:dlblFieldTableCache>
                        <c:ptCount val="1"/>
                        <c:pt idx="0">
                          <c:v>-15.0</c:v>
                        </c:pt>
                      </c15:dlblFieldTableCache>
                    </c15:dlblFTEntry>
                  </c15:dlblFieldTable>
                  <c15:showDataLabelsRange val="0"/>
                </c:ext>
                <c:ext xmlns:c16="http://schemas.microsoft.com/office/drawing/2014/chart" uri="{C3380CC4-5D6E-409C-BE32-E72D297353CC}">
                  <c16:uniqueId val="{00000004-F907-4E31-B287-EF5E85094874}"/>
                </c:ext>
              </c:extLst>
            </c:dLbl>
            <c:dLbl>
              <c:idx val="5"/>
              <c:tx>
                <c:strRef>
                  <c:f>Daten_Diagramme!$E$19</c:f>
                  <c:strCache>
                    <c:ptCount val="1"/>
                    <c:pt idx="0">
                      <c:v>-10.3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{5BB03129-C583-4544-9FFC-F00267A35094}</c15:txfldGUID>
                      <c15:f>Daten_Diagramme!$E$19</c15:f>
                      <c15:dlblFieldTableCache>
                        <c:ptCount val="1"/>
                        <c:pt idx="0">
                          <c:v>-10.3</c:v>
                        </c:pt>
                      </c15:dlblFieldTableCache>
                    </c15:dlblFTEntry>
                  </c15:dlblFieldTable>
                  <c15:showDataLabelsRange val="0"/>
                </c:ext>
                <c:ext xmlns:c16="http://schemas.microsoft.com/office/drawing/2014/chart" uri="{C3380CC4-5D6E-409C-BE32-E72D297353CC}">
                  <c16:uniqueId val="{00000005-F907-4E31-B287-EF5E85094874}"/>
                </c:ext>
              </c:extLst>
            </c:dLbl>
            <c:dLbl>
              <c:idx val="6"/>
              <c:tx>
                <c:strRef>
                  <c:f>Daten_Diagramme!$E$20</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{54B49B74-2AB0-42D5-BF1F-11C520056DEF}</c15:txfldGUID>
                      <c15:f>Daten_Diagramme!$E$20</c15:f>
                      <c15:dlblFieldTableCache>
                        <c:ptCount val="1"/>
                        <c:pt idx="0">
                          <c:v>-2.3</c:v>
                        </c:pt>
                      </c15:dlblFieldTableCache>
                    </c15:dlblFTEntry>
                  </c15:dlblFieldTable>
                  <c15:showDataLabelsRange val="0"/>
                </c:ext>
                <c:ext xmlns:c16="http://schemas.microsoft.com/office/drawing/2014/chart" uri="{C3380CC4-5D6E-409C-BE32-E72D297353CC}">
                  <c16:uniqueId val="{00000006-F907-4E31-B287-EF5E85094874}"/>
                </c:ext>
              </c:extLst>
            </c:dLbl>
            <c:dLbl>
              <c:idx val="7"/>
              <c:tx>
                <c:strRef>
                  <c:f>Daten_Diagramme!$E$21</c:f>
                  <c:strCache>
                    <c:ptCount val="1"/>
                    <c:pt idx="0">
                      <c:v>7.7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{E5C53D5D-E029-448D-84C2-55C6E6899AC2}</c15:txfldGUID>
                      <c15:f>Daten_Diagramme!$E$21</c15:f>
                      <c15:dlblFieldTableCache>
                        <c:ptCount val="1"/>
                        <c:pt idx="0">
                          <c:v>7.7</c:v>
                        </c:pt>
                      </c15:dlblFieldTableCache>
                    </c15:dlblFTEntry>
                  </c15:dlblFieldTable>
                  <c15:showDataLabelsRange val="0"/>
                </c:ext>
                <c:ext xmlns:c16="http://schemas.microsoft.com/office/drawing/2014/chart" uri="{C3380CC4-5D6E-409C-BE32-E72D297353CC}">
                  <c16:uniqueId val="{00000007-F907-4E31-B287-EF5E85094874}"/>
                </c:ext>
              </c:extLst>
            </c:dLbl>
            <c:dLbl>
              <c:idx val="8"/>
              <c:tx>
                <c:strRef>
                  <c:f>Daten_Diagramme!$E$22</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{95293B44-3411-4924-A32C-65D8363DF4B8}</c15:txfldGUID>
                      <c15:f>Daten_Diagramme!$E$22</c15:f>
                      <c15:dlblFieldTableCache>
                        <c:ptCount val="1"/>
                        <c:pt idx="0">
                          <c:v>0.1</c:v>
                        </c:pt>
                      </c15:dlblFieldTableCache>
                    </c15:dlblFTEntry>
                  </c15:dlblFieldTable>
                  <c15:showDataLabelsRange val="0"/>
                </c:ext>
                <c:ext xmlns:c16="http://schemas.microsoft.com/office/drawing/2014/chart" uri="{C3380CC4-5D6E-409C-BE32-E72D297353CC}">
                  <c16:uniqueId val="{00000008-F907-4E31-B287-EF5E85094874}"/>
                </c:ext>
              </c:extLst>
            </c:dLbl>
            <c:dLbl>
              <c:idx val="9"/>
              <c:tx>
                <c:strRef>
                  <c:f>Daten_Diagramme!$E$23</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{434693A5-0525-42AC-BBFC-BEC41277A3EF}</c15:txfldGUID>
                      <c15:f>Daten_Diagramme!$E$23</c15:f>
                      <c15:dlblFieldTableCache>
                        <c:ptCount val="1"/>
                        <c:pt idx="0">
                          <c:v>-1.3</c:v>
                        </c:pt>
                      </c15:dlblFieldTableCache>
                    </c15:dlblFTEntry>
                  </c15:dlblFieldTable>
                  <c15:showDataLabelsRange val="0"/>
                </c:ext>
                <c:ext xmlns:c16="http://schemas.microsoft.com/office/drawing/2014/chart" uri="{C3380CC4-5D6E-409C-BE32-E72D297353CC}">
                  <c16:uniqueId val="{00000009-F907-4E31-B287-EF5E85094874}"/>
                </c:ext>
              </c:extLst>
            </c:dLbl>
            <c:dLbl>
              <c:idx val="10"/>
              <c:tx>
                <c:strRef>
                  <c:f>Daten_Diagramme!$E$24</c:f>
                  <c:strCache>
                    <c:ptCount val="1"/>
                    <c:pt idx="0">
                      <c:v>-13.4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{D5DF30A6-5B12-4E22-834B-3FA64EB3B098}</c15:txfldGUID>
                      <c15:f>Daten_Diagramme!$E$24</c15:f>
                      <c15:dlblFieldTableCache>
                        <c:ptCount val="1"/>
                        <c:pt idx="0">
                          <c:v>-13.4</c:v>
                        </c:pt>
                      </c15:dlblFieldTableCache>
                    </c15:dlblFTEntry>
                  </c15:dlblFieldTable>
                  <c15:showDataLabelsRange val="0"/>
                </c:ext>
                <c:ext xmlns:c16="http://schemas.microsoft.com/office/drawing/2014/chart" uri="{C3380CC4-5D6E-409C-BE32-E72D297353CC}">
                  <c16:uniqueId val="{0000000A-F907-4E31-B287-EF5E85094874}"/>
                </c:ext>
              </c:extLst>
            </c:dLbl>
            <c:dLbl>
              <c:idx val="11"/>
              <c:tx>
                <c:strRef>
                  <c:f>Daten_Diagramme!$E$25</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{4EDFA1A0-D4B5-40FC-B2FB-F649D9B0BAE3}</c15:txfldGUID>
                      <c15:f>Daten_Diagramme!$E$25</c15:f>
                      <c15:dlblFieldTableCache>
                        <c:ptCount val="1"/>
                        <c:pt idx="0">
                          <c:v>-1.0</c:v>
                        </c:pt>
                      </c15:dlblFieldTableCache>
                    </c15:dlblFTEntry>
                  </c15:dlblFieldTable>
                  <c15:showDataLabelsRange val="0"/>
                </c:ext>
                <c:ext xmlns:c16="http://schemas.microsoft.com/office/drawing/2014/chart" uri="{C3380CC4-5D6E-409C-BE32-E72D297353CC}">
                  <c16:uniqueId val="{0000000B-F907-4E31-B287-EF5E85094874}"/>
                </c:ext>
              </c:extLst>
            </c:dLbl>
            <c:dLbl>
              <c:idx val="12"/>
              <c:tx>
                <c:strRef>
                  <c:f>Daten_Diagramme!$E$26</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{EA792DF7-BD7D-4240-B18B-C2CC913B56AD}</c15:txfldGUID>
                      <c15:f>Daten_Diagramme!$E$26</c15:f>
                      <c15:dlblFieldTableCache>
                        <c:ptCount val="1"/>
                        <c:pt idx="0">
                          <c:v>1.1</c:v>
                        </c:pt>
                      </c15:dlblFieldTableCache>
                    </c15:dlblFTEntry>
                  </c15:dlblFieldTable>
                  <c15:showDataLabelsRange val="0"/>
                </c:ext>
                <c:ext xmlns:c16="http://schemas.microsoft.com/office/drawing/2014/chart" uri="{C3380CC4-5D6E-409C-BE32-E72D297353CC}">
                  <c16:uniqueId val="{0000000C-F907-4E31-B287-EF5E85094874}"/>
                </c:ext>
              </c:extLst>
            </c:dLbl>
            <c:dLbl>
              <c:idx val="13"/>
              <c:tx>
                <c:strRef>
                  <c:f>Daten_Diagramme!$E$27</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{3D1CC283-800C-47C0-9DEA-68FEA5EB4478}</c15:txfldGUID>
                      <c15:f>Daten_Diagramme!$E$27</c15:f>
                      <c15:dlblFieldTableCache>
                        <c:ptCount val="1"/>
                        <c:pt idx="0">
                          <c:v>1.7</c:v>
                        </c:pt>
                      </c15:dlblFieldTableCache>
                    </c15:dlblFTEntry>
                  </c15:dlblFieldTable>
                  <c15:showDataLabelsRange val="0"/>
                </c:ext>
                <c:ext xmlns:c16="http://schemas.microsoft.com/office/drawing/2014/chart" uri="{C3380CC4-5D6E-409C-BE32-E72D297353CC}">
                  <c16:uniqueId val="{0000000D-F907-4E31-B287-EF5E85094874}"/>
                </c:ext>
              </c:extLst>
            </c:dLbl>
            <c:dLbl>
              <c:idx val="14"/>
              <c:tx>
                <c:strRef>
                  <c:f>Daten_Diagramme!$E$28</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{54F45E93-A055-49F7-936A-7BC5F459CD96}</c15:txfldGUID>
                      <c15:f>Daten_Diagramme!$E$28</c15:f>
                      <c15:dlblFieldTableCache>
                        <c:ptCount val="1"/>
                        <c:pt idx="0">
                          <c:v>0.9</c:v>
                        </c:pt>
                      </c15:dlblFieldTableCache>
                    </c15:dlblFTEntry>
                  </c15:dlblFieldTable>
                  <c15:showDataLabelsRange val="0"/>
                </c:ext>
                <c:ext xmlns:c16="http://schemas.microsoft.com/office/drawing/2014/chart" uri="{C3380CC4-5D6E-409C-BE32-E72D297353CC}">
                  <c16:uniqueId val="{0000000E-F907-4E31-B287-EF5E85094874}"/>
                </c:ext>
              </c:extLst>
            </c:dLbl>
            <c:dLbl>
              <c:idx val="15"/>
              <c:tx>
                <c:strRef>
                  <c:f>Daten_Diagramme!$E$29</c:f>
                  <c:strCache>
                    <c:ptCount val="1"/>
                    <c:pt idx="0">
                      <c:v>-16.7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{F4292256-811D-4580-A9CE-A23F89AE1F9B}</c15:txfldGUID>
                      <c15:f>Daten_Diagramme!$E$29</c15:f>
                      <c15:dlblFieldTableCache>
                        <c:ptCount val="1"/>
                        <c:pt idx="0">
                          <c:v>-16.7</c:v>
                        </c:pt>
                      </c15:dlblFieldTableCache>
                    </c15:dlblFTEntry>
                  </c15:dlblFieldTable>
                  <c15:showDataLabelsRange val="0"/>
                </c:ext>
                <c:ext xmlns:c16="http://schemas.microsoft.com/office/drawing/2014/chart" uri="{C3380CC4-5D6E-409C-BE32-E72D297353CC}">
                  <c16:uniqueId val="{0000000F-F907-4E31-B287-EF5E85094874}"/>
                </c:ext>
              </c:extLst>
            </c:dLbl>
            <c:dLbl>
              <c:idx val="16"/>
              <c:tx>
                <c:strRef>
                  <c:f>Daten_Diagramme!$E$30</c:f>
                  <c:strCache>
                    <c:ptCount val="1"/>
                    <c:pt idx="0">
                      <c:v>18.1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{37BF9AEE-A482-49FD-8383-4EEDD75CAF2D}</c15:txfldGUID>
                      <c15:f>Daten_Diagramme!$E$30</c15:f>
                      <c15:dlblFieldTableCache>
                        <c:ptCount val="1"/>
                        <c:pt idx="0">
                          <c:v>18.1</c:v>
                        </c:pt>
                      </c15:dlblFieldTableCache>
                    </c15:dlblFTEntry>
                  </c15:dlblFieldTable>
                  <c15:showDataLabelsRange val="0"/>
                </c:ext>
                <c:ext xmlns:c16="http://schemas.microsoft.com/office/drawing/2014/chart" uri="{C3380CC4-5D6E-409C-BE32-E72D297353CC}">
                  <c16:uniqueId val="{00000010-F907-4E31-B287-EF5E85094874}"/>
                </c:ext>
              </c:extLst>
            </c:dLbl>
            <c:dLbl>
              <c:idx val="17"/>
              <c:tx>
                <c:strRef>
                  <c:f>Daten_Diagramme!$E$31</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{8BD65282-77E2-4CA1-BCCB-BD776B0C18D4}</c15:txfldGUID>
                      <c15:f>Daten_Diagramme!$E$31</c15:f>
                      <c15:dlblFieldTableCache>
                        <c:ptCount val="1"/>
                        <c:pt idx="0">
                          <c:v>0.7</c:v>
                        </c:pt>
                      </c15:dlblFieldTableCache>
                    </c15:dlblFTEntry>
                  </c15:dlblFieldTable>
                  <c15:showDataLabelsRange val="0"/>
                </c:ext>
                <c:ext xmlns:c16="http://schemas.microsoft.com/office/drawing/2014/chart" uri="{C3380CC4-5D6E-409C-BE32-E72D297353CC}">
                  <c16:uniqueId val="{00000011-F907-4E31-B287-EF5E85094874}"/>
                </c:ext>
              </c:extLst>
            </c:dLbl>
            <c:dLbl>
              <c:idx val="18"/>
              <c:tx>
                <c:strRef>
                  <c:f>Daten_Diagramme!$E$32</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{6CF428DE-AA40-48D6-9786-EA5370FC4C48}</c15:txfldGUID>
                      <c15:f>Daten_Diagramme!$E$32</c15:f>
                      <c15:dlblFieldTableCache>
                        <c:ptCount val="1"/>
                        <c:pt idx="0">
                          <c:v>0.2</c:v>
                        </c:pt>
                      </c15:dlblFieldTableCache>
                    </c15:dlblFTEntry>
                  </c15:dlblFieldTable>
                  <c15:showDataLabelsRange val="0"/>
                </c:ext>
                <c:ext xmlns:c16="http://schemas.microsoft.com/office/drawing/2014/chart" uri="{C3380CC4-5D6E-409C-BE32-E72D297353CC}">
                  <c16:uniqueId val="{00000012-F907-4E31-B287-EF5E85094874}"/>
                </c:ext>
              </c:extLst>
            </c:dLbl>
            <c:dLbl>
              <c:idx val="19"/>
              <c:tx>
                <c:strRef>
                  <c:f>Daten_Diagramme!$E$33</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{59E51087-C63B-4868-988F-52A249FD30C4}</c15:txfldGUID>
                      <c15:f>Daten_Diagramme!$E$33</c15:f>
                      <c15:dlblFieldTableCache>
                        <c:ptCount val="1"/>
                        <c:pt idx="0">
                          <c:v>0.5</c:v>
                        </c:pt>
                      </c15:dlblFieldTableCache>
                    </c15:dlblFTEntry>
                  </c15:dlblFieldTable>
                  <c15:showDataLabelsRange val="0"/>
                </c:ext>
                <c:ext xmlns:c16="http://schemas.microsoft.com/office/drawing/2014/chart" uri="{C3380CC4-5D6E-409C-BE32-E72D297353CC}">
                  <c16:uniqueId val="{00000013-F907-4E31-B287-EF5E85094874}"/>
                </c:ext>
              </c:extLst>
            </c:dLbl>
            <c:dLbl>
              <c:idx val="20"/>
              <c:tx>
                <c:strRef>
                  <c:f>Daten_Diagramme!$E$34</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{DF194D0D-B7A0-4B32-BE6B-4A0F27F19002}</c15:txfldGUID>
                      <c15:f>Daten_Diagramme!$E$34</c15:f>
                      <c15:dlblFieldTableCache>
                        <c:ptCount val="1"/>
                        <c:pt idx="0">
                          <c:v>-3.0</c:v>
                        </c:pt>
                      </c15:dlblFieldTableCache>
                    </c15:dlblFTEntry>
                  </c15:dlblFieldTable>
                  <c15:showDataLabelsRange val="0"/>
                </c:ext>
                <c:ext xmlns:c16="http://schemas.microsoft.com/office/drawing/2014/chart" uri="{C3380CC4-5D6E-409C-BE32-E72D297353CC}">
                  <c16:uniqueId val="{00000014-F907-4E31-B287-EF5E85094874}"/>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{B97D54C0-421D-4E8E-9C99-CF2766665245}</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F907-4E31-B287-EF5E85094874}"/>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{B9F99CD9-E091-4A4B-8726-39935A34707E}</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F907-4E31-B287-EF5E85094874}"/>
                </c:ext>
              </c:extLst>
            </c:dLbl>
            <c:dLbl>
              <c:idx val="23"/>
              <c:tx>
                <c:strRef>
                  <c:f>Daten_Diagramme!$E$37</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{897BCD39-1CAA-413B-B8D5-5B9A6C00C369}</c15:txfldGUID>
                      <c15:f>Daten_Diagramme!$E$37</c15:f>
                      <c15:dlblFieldTableCache>
                        <c:ptCount val="1"/>
                        <c:pt idx="0">
                          <c:v>2.0</c:v>
                        </c:pt>
                      </c15:dlblFieldTableCache>
                    </c15:dlblFTEntry>
                  </c15:dlblFieldTable>
                  <c15:showDataLabelsRange val="0"/>
                </c:ext>
                <c:ext xmlns:c16="http://schemas.microsoft.com/office/drawing/2014/chart" uri="{C3380CC4-5D6E-409C-BE32-E72D297353CC}">
                  <c16:uniqueId val="{00000017-F907-4E31-B287-EF5E85094874}"/>
                </c:ext>
              </c:extLst>
            </c:dLbl>
            <c:dLbl>
              <c:idx val="24"/>
              <c:tx>
                <c:strRef>
                  <c:f>Daten_Diagramme!$E$38</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{D461D81F-256E-4FA1-8ECD-CF9A7972E538}</c15:txfldGUID>
                      <c15:f>Daten_Diagramme!$E$38</c15:f>
                      <c15:dlblFieldTableCache>
                        <c:ptCount val="1"/>
                        <c:pt idx="0">
                          <c:v>-1.6</c:v>
                        </c:pt>
                      </c15:dlblFieldTableCache>
                    </c15:dlblFTEntry>
                  </c15:dlblFieldTable>
                  <c15:showDataLabelsRange val="0"/>
                </c:ext>
                <c:ext xmlns:c16="http://schemas.microsoft.com/office/drawing/2014/chart" uri="{C3380CC4-5D6E-409C-BE32-E72D297353CC}">
                  <c16:uniqueId val="{00000018-F907-4E31-B287-EF5E85094874}"/>
                </c:ext>
              </c:extLst>
            </c:dLbl>
            <c:dLbl>
              <c:idx val="25"/>
              <c:tx>
                <c:strRef>
                  <c:f>Daten_Diagramme!$E$39</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{8121CE1B-EFAC-4734-9755-B0259C3D8376}</c15:txfldGUID>
                      <c15:f>Daten_Diagramme!$E$39</c15:f>
                      <c15:dlblFieldTableCache>
                        <c:ptCount val="1"/>
                        <c:pt idx="0">
                          <c:v>-2.1</c:v>
                        </c:pt>
                      </c15:dlblFieldTableCache>
                    </c15:dlblFTEntry>
                  </c15:dlblFieldTable>
                  <c15:showDataLabelsRange val="0"/>
                </c:ext>
                <c:ext xmlns:c16="http://schemas.microsoft.com/office/drawing/2014/chart" uri="{C3380CC4-5D6E-409C-BE32-E72D297353CC}">
                  <c16:uniqueId val="{00000019-F907-4E31-B287-EF5E85094874}"/>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{AE9F8F6A-6800-48C2-832B-5750E25D9FC5}</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F907-4E31-B287-EF5E85094874}"/>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{1A96A33D-EF25-4B02-9913-035FA1ED931C}</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F907-4E31-B287-EF5E85094874}"/>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{128DD3F0-256F-487C-95FE-8B5B65041B1F}</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F907-4E31-B287-EF5E85094874}"/>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{BC8B8A9A-45BD-47C2-AC95-ACA4D8116593}</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F907-4E31-B287-EF5E85094874}"/>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{C100E370-1F0F-48AE-968E-ACD64B7A74B2}</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F907-4E31-B287-EF5E85094874}"/>
                </c:ext>
              </c:extLst>
            </c:dLbl>
            <c:dLbl>
              <c:idx val="31"/>
              <c:tx>
                <c:strRef>
                  <c:f>Daten_Diagramme!$E$45</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{72B591DB-7E9B-42B8-949B-73911636885F}</c15:txfldGUID>
                      <c15:f>Daten_Diagramme!$E$45</c15:f>
                      <c15:dlblFieldTableCache>
                        <c:ptCount val="1"/>
                        <c:pt idx="0">
                          <c:v>-2.1</c:v>
                        </c:pt>
                      </c15:dlblFieldTableCache>
                    </c15:dlblFTEntry>
                  </c15:dlblFieldTable>
                  <c15:showDataLabelsRange val="0"/>
                </c:ext>
                <c:ext xmlns:c16="http://schemas.microsoft.com/office/drawing/2014/chart" uri="{C3380CC4-5D6E-409C-BE32-E72D297353CC}">
                  <c16:uniqueId val="{0000001F-F907-4E31-B287-EF5E8509487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-2.0576738697544066</c:v>
                </c:pt>
                <c:pt idx="1">
                  <c:v>1.9801980198019802</c:v>
                </c:pt>
                <c:pt idx="2">
                  <c:v>3.6458333333333335</c:v>
                </c:pt>
                <c:pt idx="3">
                  <c:v>-12.354948805460751</c:v>
                </c:pt>
                <c:pt idx="4">
                  <c:v>-14.993646759847522</c:v>
                </c:pt>
                <c:pt idx="5">
                  <c:v>-10.321489001692047</c:v>
                </c:pt>
                <c:pt idx="6">
                  <c:v>-2.2988505747126435</c:v>
                </c:pt>
                <c:pt idx="7">
                  <c:v>7.6874205844980938</c:v>
                </c:pt>
                <c:pt idx="8">
                  <c:v>9.727626459143969E-2</c:v>
                </c:pt>
                <c:pt idx="9">
                  <c:v>-1.3020833333333333</c:v>
                </c:pt>
                <c:pt idx="10">
                  <c:v>-13.387628111273791</c:v>
                </c:pt>
                <c:pt idx="11">
                  <c:v>-1.0054137664346481</c:v>
                </c:pt>
                <c:pt idx="12">
                  <c:v>1.0954616588419406</c:v>
                </c:pt>
                <c:pt idx="13">
                  <c:v>1.6751177109742847</c:v>
                </c:pt>
                <c:pt idx="14">
                  <c:v>0.87774654351442827</c:v>
                </c:pt>
                <c:pt idx="15">
                  <c:v>-16.656608328304163</c:v>
                </c:pt>
                <c:pt idx="16">
                  <c:v>18.131868131868131</c:v>
                </c:pt>
                <c:pt idx="17">
                  <c:v>0.72546773577701418</c:v>
                </c:pt>
                <c:pt idx="18">
                  <c:v>0.19555120997311171</c:v>
                </c:pt>
                <c:pt idx="19">
                  <c:v>0.53613053613053618</c:v>
                </c:pt>
                <c:pt idx="20">
                  <c:v>-2.9987827818966473</c:v>
                </c:pt>
                <c:pt idx="21">
                  <c:v>0</c:v>
                </c:pt>
                <c:pt idx="23">
                  <c:v>1.9801980198019802</c:v>
                </c:pt>
                <c:pt idx="24">
                  <c:v>-1.6403590219746209</c:v>
                </c:pt>
                <c:pt idx="25">
                  <c:v>-2.080209174453032</c:v>
                </c:pt>
              </c:numCache>
            </c:numRef>
          </c:val>
          <c:extLst>
            <c:ext xmlns:c16="http://schemas.microsoft.com/office/drawing/2014/chart" uri="{C3380CC4-5D6E-409C-BE32-E72D297353CC}">
              <c16:uniqueId val="{00000020-F907-4E31-B287-EF5E85094874}"/>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{F61F8463-5B77-42F4-87D2-253643015C37}</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F907-4E31-B287-EF5E85094874}"/>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{4D254145-6C92-4BFF-9BCD-B80E3E33A1BC}</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F907-4E31-B287-EF5E85094874}"/>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{0F5B0F8E-B926-4399-AAF9-7E59046EF1C2}</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F907-4E31-B287-EF5E85094874}"/>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{D0982CBC-5A7A-46BE-8D6A-5653473368B6}</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F907-4E31-B287-EF5E85094874}"/>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{687B9F75-66BC-45F3-83AB-8C68E9CFDEFD}</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F907-4E31-B287-EF5E85094874}"/>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{E330D240-342D-44ED-8439-0CE52E4DEBBA}</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F907-4E31-B287-EF5E85094874}"/>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{DAE0AACA-23E2-4863-AF16-6820755701A4}</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F907-4E31-B287-EF5E85094874}"/>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{B508B60F-FC28-4AB2-9810-75A38D56CA01}</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F907-4E31-B287-EF5E85094874}"/>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{3F0FFBCF-1B97-4362-B8F6-48ED6C4B7BCA}</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F907-4E31-B287-EF5E85094874}"/>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{5B38798B-14D7-40F5-9C99-9344234900B9}</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F907-4E31-B287-EF5E85094874}"/>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{6736D827-E304-4819-B5AA-DF2F889110B4}</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F907-4E31-B287-EF5E85094874}"/>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{774791CB-B931-428D-B97E-A392C390667C}</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F907-4E31-B287-EF5E85094874}"/>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{356110CC-26C6-4E10-903E-58CDB34B9779}</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F907-4E31-B287-EF5E85094874}"/>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{A6C96E33-930A-443D-B378-6E9C2D5153DF}</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F907-4E31-B287-EF5E85094874}"/>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{18FB9981-E88F-462F-BD91-2EE23DA744ED}</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F907-4E31-B287-EF5E85094874}"/>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{D0D52364-4462-417A-9883-48E1A896F982}</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F907-4E31-B287-EF5E85094874}"/>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{79219F17-D560-4717-BF8A-7EFF1E5775CC}</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F907-4E31-B287-EF5E85094874}"/>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{36CF5B07-3D32-4367-BA8B-9EB478EC0E7D}</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F907-4E31-B287-EF5E85094874}"/>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{FA35D087-7D04-4746-B7E7-E50688597DD7}</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F907-4E31-B287-EF5E85094874}"/>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{1E7FD4B0-5E38-4D2C-BBE0-1BB5D89FF54A}</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F907-4E31-B287-EF5E85094874}"/>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{7E20443E-4ECD-4D88-8FC9-C9402ABBFDAA}</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F907-4E31-B287-EF5E85094874}"/>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{4C89EA2D-003E-4AE3-BAAE-35EF0D5732B4}</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F907-4E31-B287-EF5E85094874}"/>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{FF042511-F7F6-4CBD-95C4-091BCDFCE4A6}</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F907-4E31-B287-EF5E85094874}"/>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{CC730797-3BEC-4A43-AD15-B1BC5B50763B}</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F907-4E31-B287-EF5E85094874}"/>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{DC6614E4-34EC-402F-8101-2C5FF6CCB0D3}</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F907-4E31-B287-EF5E85094874}"/>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{9D8450AB-C477-467A-9C8B-6D0EB7333AEC}</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F907-4E31-B287-EF5E85094874}"/>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{F8A316C3-AA4D-4D08-80B5-6F50A8D603DE}</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F907-4E31-B287-EF5E85094874}"/>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{78BDBA96-5861-4969-B788-FD64F566F0B8}</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F907-4E31-B287-EF5E85094874}"/>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{BFDDD35D-DF59-4238-9E99-EA4E52AFEAD4}</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F907-4E31-B287-EF5E85094874}"/>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{80FFCD78-3E30-4CB5-95EA-C8CE7D660DC1}</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F907-4E31-B287-EF5E85094874}"/>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{74242DEE-946C-4DD6-B632-38DC3A35ACBB}</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F907-4E31-B287-EF5E85094874}"/>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{2B82B9CD-23B2-406C-9BCB-DEAE0DCF6618}</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F907-4E31-B287-EF5E8509487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F907-4E31-B287-EF5E85094874}"/>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F907-4E31-B287-EF5E85094874}"/>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{08FEC10E-FF07-40E5-BC7C-E0DBE4581DF4}</c15:txfldGUID>
                      <c15:f>Diagramm!$I$46</c15:f>
                      <c15:dlblFieldTableCache>
                        <c:ptCount val="1"/>
                      </c15:dlblFieldTableCache>
                    </c15:dlblFTEntry>
                  </c15:dlblFieldTable>
                  <c15:showDataLabelsRange val="0"/>
                </c:ext>
                <c:ext xmlns:c16="http://schemas.microsoft.com/office/drawing/2014/chart" uri="{C3380CC4-5D6E-409C-BE32-E72D297353CC}">
                  <c16:uniqueId val="{00000000-10CB-4491-BB3A-1E72CF66D89B}"/>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{A03B23FD-1B92-4A41-9D49-408085930658}</c15:txfldGUID>
                      <c15:f>Diagramm!$I$47</c15:f>
                      <c15:dlblFieldTableCache>
                        <c:ptCount val="1"/>
                      </c15:dlblFieldTableCache>
                    </c15:dlblFTEntry>
                  </c15:dlblFieldTable>
                  <c15:showDataLabelsRange val="0"/>
                </c:ext>
                <c:ext xmlns:c16="http://schemas.microsoft.com/office/drawing/2014/chart" uri="{C3380CC4-5D6E-409C-BE32-E72D297353CC}">
                  <c16:uniqueId val="{00000001-10CB-4491-BB3A-1E72CF66D89B}"/>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{99D9DAA7-E6AB-41C0-B4C2-D8F4C13B8C3B}</c15:txfldGUID>
                      <c15:f>Diagramm!$I$48</c15:f>
                      <c15:dlblFieldTableCache>
                        <c:ptCount val="1"/>
                      </c15:dlblFieldTableCache>
                    </c15:dlblFTEntry>
                  </c15:dlblFieldTable>
                  <c15:showDataLabelsRange val="0"/>
                </c:ext>
                <c:ext xmlns:c16="http://schemas.microsoft.com/office/drawing/2014/chart" uri="{C3380CC4-5D6E-409C-BE32-E72D297353CC}">
                  <c16:uniqueId val="{00000002-10CB-4491-BB3A-1E72CF66D89B}"/>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{D694EB15-AAD5-4AAD-8883-E775DDCC5F63}</c15:txfldGUID>
                      <c15:f>Diagramm!$I$49</c15:f>
                      <c15:dlblFieldTableCache>
                        <c:ptCount val="1"/>
                      </c15:dlblFieldTableCache>
                    </c15:dlblFTEntry>
                  </c15:dlblFieldTable>
                  <c15:showDataLabelsRange val="0"/>
                </c:ext>
                <c:ext xmlns:c16="http://schemas.microsoft.com/office/drawing/2014/chart" uri="{C3380CC4-5D6E-409C-BE32-E72D297353CC}">
                  <c16:uniqueId val="{00000003-10CB-4491-BB3A-1E72CF66D89B}"/>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{6912F6ED-828D-48C0-953C-05E368F2E8ED}</c15:txfldGUID>
                      <c15:f>Diagramm!$I$50</c15:f>
                      <c15:dlblFieldTableCache>
                        <c:ptCount val="1"/>
                      </c15:dlblFieldTableCache>
                    </c15:dlblFTEntry>
                  </c15:dlblFieldTable>
                  <c15:showDataLabelsRange val="0"/>
                </c:ext>
                <c:ext xmlns:c16="http://schemas.microsoft.com/office/drawing/2014/chart" uri="{C3380CC4-5D6E-409C-BE32-E72D297353CC}">
                  <c16:uniqueId val="{00000004-10CB-4491-BB3A-1E72CF66D89B}"/>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{A6696C47-1D8B-486D-9347-C718FF05B5D5}</c15:txfldGUID>
                      <c15:f>Diagramm!$I$51</c15:f>
                      <c15:dlblFieldTableCache>
                        <c:ptCount val="1"/>
                      </c15:dlblFieldTableCache>
                    </c15:dlblFTEntry>
                  </c15:dlblFieldTable>
                  <c15:showDataLabelsRange val="0"/>
                </c:ext>
                <c:ext xmlns:c16="http://schemas.microsoft.com/office/drawing/2014/chart" uri="{C3380CC4-5D6E-409C-BE32-E72D297353CC}">
                  <c16:uniqueId val="{00000005-10CB-4491-BB3A-1E72CF66D89B}"/>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{DDBC35D7-3CC5-494E-B563-1AF8314248B4}</c15:txfldGUID>
                      <c15:f>Diagramm!$I$52</c15:f>
                      <c15:dlblFieldTableCache>
                        <c:ptCount val="1"/>
                      </c15:dlblFieldTableCache>
                    </c15:dlblFTEntry>
                  </c15:dlblFieldTable>
                  <c15:showDataLabelsRange val="0"/>
                </c:ext>
                <c:ext xmlns:c16="http://schemas.microsoft.com/office/drawing/2014/chart" uri="{C3380CC4-5D6E-409C-BE32-E72D297353CC}">
                  <c16:uniqueId val="{00000006-10CB-4491-BB3A-1E72CF66D89B}"/>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{CE8F17B6-C880-4A5B-9B24-2C381DC11AEA}</c15:txfldGUID>
                      <c15:f>Diagramm!$I$53</c15:f>
                      <c15:dlblFieldTableCache>
                        <c:ptCount val="1"/>
                      </c15:dlblFieldTableCache>
                    </c15:dlblFTEntry>
                  </c15:dlblFieldTable>
                  <c15:showDataLabelsRange val="0"/>
                </c:ext>
                <c:ext xmlns:c16="http://schemas.microsoft.com/office/drawing/2014/chart" uri="{C3380CC4-5D6E-409C-BE32-E72D297353CC}">
                  <c16:uniqueId val="{00000007-10CB-4491-BB3A-1E72CF66D89B}"/>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{195C51F9-4759-40F8-AB50-917BE0F83EFA}</c15:txfldGUID>
                      <c15:f>Diagramm!$I$54</c15:f>
                      <c15:dlblFieldTableCache>
                        <c:ptCount val="1"/>
                      </c15:dlblFieldTableCache>
                    </c15:dlblFTEntry>
                  </c15:dlblFieldTable>
                  <c15:showDataLabelsRange val="0"/>
                </c:ext>
                <c:ext xmlns:c16="http://schemas.microsoft.com/office/drawing/2014/chart" uri="{C3380CC4-5D6E-409C-BE32-E72D297353CC}">
                  <c16:uniqueId val="{00000008-10CB-4491-BB3A-1E72CF66D89B}"/>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{A18A1B2A-A517-47A0-8B10-161A3124499F}</c15:txfldGUID>
                      <c15:f>Diagramm!$I$55</c15:f>
                      <c15:dlblFieldTableCache>
                        <c:ptCount val="1"/>
                      </c15:dlblFieldTableCache>
                    </c15:dlblFTEntry>
                  </c15:dlblFieldTable>
                  <c15:showDataLabelsRange val="0"/>
                </c:ext>
                <c:ext xmlns:c16="http://schemas.microsoft.com/office/drawing/2014/chart" uri="{C3380CC4-5D6E-409C-BE32-E72D297353CC}">
                  <c16:uniqueId val="{00000009-10CB-4491-BB3A-1E72CF66D89B}"/>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{DB88A27C-817B-40E3-A05C-28CB4E2E8D74}</c15:txfldGUID>
                      <c15:f>Diagramm!$I$56</c15:f>
                      <c15:dlblFieldTableCache>
                        <c:ptCount val="1"/>
                      </c15:dlblFieldTableCache>
                    </c15:dlblFTEntry>
                  </c15:dlblFieldTable>
                  <c15:showDataLabelsRange val="0"/>
                </c:ext>
                <c:ext xmlns:c16="http://schemas.microsoft.com/office/drawing/2014/chart" uri="{C3380CC4-5D6E-409C-BE32-E72D297353CC}">
                  <c16:uniqueId val="{0000000A-10CB-4491-BB3A-1E72CF66D89B}"/>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{BC362C0C-6A33-48F0-A9D7-3894F135A027}</c15:txfldGUID>
                      <c15:f>Diagramm!$I$57</c15:f>
                      <c15:dlblFieldTableCache>
                        <c:ptCount val="1"/>
                      </c15:dlblFieldTableCache>
                    </c15:dlblFTEntry>
                  </c15:dlblFieldTable>
                  <c15:showDataLabelsRange val="0"/>
                </c:ext>
                <c:ext xmlns:c16="http://schemas.microsoft.com/office/drawing/2014/chart" uri="{C3380CC4-5D6E-409C-BE32-E72D297353CC}">
                  <c16:uniqueId val="{0000000B-10CB-4491-BB3A-1E72CF66D89B}"/>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{7E3E6343-DE74-4459-BCDA-1BA90FDDBF12}</c15:txfldGUID>
                      <c15:f>Diagramm!$I$58</c15:f>
                      <c15:dlblFieldTableCache>
                        <c:ptCount val="1"/>
                      </c15:dlblFieldTableCache>
                    </c15:dlblFTEntry>
                  </c15:dlblFieldTable>
                  <c15:showDataLabelsRange val="0"/>
                </c:ext>
                <c:ext xmlns:c16="http://schemas.microsoft.com/office/drawing/2014/chart" uri="{C3380CC4-5D6E-409C-BE32-E72D297353CC}">
                  <c16:uniqueId val="{0000000C-10CB-4491-BB3A-1E72CF66D89B}"/>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{5DC39645-D4F2-4829-8144-AD9EFB94D28A}</c15:txfldGUID>
                      <c15:f>Diagramm!$I$59</c15:f>
                      <c15:dlblFieldTableCache>
                        <c:ptCount val="1"/>
                      </c15:dlblFieldTableCache>
                    </c15:dlblFTEntry>
                  </c15:dlblFieldTable>
                  <c15:showDataLabelsRange val="0"/>
                </c:ext>
                <c:ext xmlns:c16="http://schemas.microsoft.com/office/drawing/2014/chart" uri="{C3380CC4-5D6E-409C-BE32-E72D297353CC}">
                  <c16:uniqueId val="{0000000D-10CB-4491-BB3A-1E72CF66D89B}"/>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{665FB1D2-EDCB-453D-B62E-DCD37590CBAF}</c15:txfldGUID>
                      <c15:f>Diagramm!$I$60</c15:f>
                      <c15:dlblFieldTableCache>
                        <c:ptCount val="1"/>
                      </c15:dlblFieldTableCache>
                    </c15:dlblFTEntry>
                  </c15:dlblFieldTable>
                  <c15:showDataLabelsRange val="0"/>
                </c:ext>
                <c:ext xmlns:c16="http://schemas.microsoft.com/office/drawing/2014/chart" uri="{C3380CC4-5D6E-409C-BE32-E72D297353CC}">
                  <c16:uniqueId val="{0000000E-10CB-4491-BB3A-1E72CF66D89B}"/>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{99121F01-2840-4A99-A348-382EB37CAF18}</c15:txfldGUID>
                      <c15:f>Diagramm!$I$61</c15:f>
                      <c15:dlblFieldTableCache>
                        <c:ptCount val="1"/>
                      </c15:dlblFieldTableCache>
                    </c15:dlblFTEntry>
                  </c15:dlblFieldTable>
                  <c15:showDataLabelsRange val="0"/>
                </c:ext>
                <c:ext xmlns:c16="http://schemas.microsoft.com/office/drawing/2014/chart" uri="{C3380CC4-5D6E-409C-BE32-E72D297353CC}">
                  <c16:uniqueId val="{0000000F-10CB-4491-BB3A-1E72CF66D89B}"/>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{913B5944-4B3C-46C3-9EBB-4AC85AFA6B4E}</c15:txfldGUID>
                      <c15:f>Diagramm!$I$62</c15:f>
                      <c15:dlblFieldTableCache>
                        <c:ptCount val="1"/>
                      </c15:dlblFieldTableCache>
                    </c15:dlblFTEntry>
                  </c15:dlblFieldTable>
                  <c15:showDataLabelsRange val="0"/>
                </c:ext>
                <c:ext xmlns:c16="http://schemas.microsoft.com/office/drawing/2014/chart" uri="{C3380CC4-5D6E-409C-BE32-E72D297353CC}">
                  <c16:uniqueId val="{00000010-10CB-4491-BB3A-1E72CF66D89B}"/>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{87262FF2-ED5F-4164-8D9E-9910F436D317}</c15:txfldGUID>
                      <c15:f>Diagramm!$I$63</c15:f>
                      <c15:dlblFieldTableCache>
                        <c:ptCount val="1"/>
                      </c15:dlblFieldTableCache>
                    </c15:dlblFTEntry>
                  </c15:dlblFieldTable>
                  <c15:showDataLabelsRange val="0"/>
                </c:ext>
                <c:ext xmlns:c16="http://schemas.microsoft.com/office/drawing/2014/chart" uri="{C3380CC4-5D6E-409C-BE32-E72D297353CC}">
                  <c16:uniqueId val="{00000011-10CB-4491-BB3A-1E72CF66D89B}"/>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{F7260FB9-2E22-44EF-A2A2-96C71703EBB7}</c15:txfldGUID>
                      <c15:f>Diagramm!$I$64</c15:f>
                      <c15:dlblFieldTableCache>
                        <c:ptCount val="1"/>
                      </c15:dlblFieldTableCache>
                    </c15:dlblFTEntry>
                  </c15:dlblFieldTable>
                  <c15:showDataLabelsRange val="0"/>
                </c:ext>
                <c:ext xmlns:c16="http://schemas.microsoft.com/office/drawing/2014/chart" uri="{C3380CC4-5D6E-409C-BE32-E72D297353CC}">
                  <c16:uniqueId val="{00000012-10CB-4491-BB3A-1E72CF66D89B}"/>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{87CAA61E-6836-4C3D-A83E-E5F5EE6DB7F1}</c15:txfldGUID>
                      <c15:f>Diagramm!$I$65</c15:f>
                      <c15:dlblFieldTableCache>
                        <c:ptCount val="1"/>
                      </c15:dlblFieldTableCache>
                    </c15:dlblFTEntry>
                  </c15:dlblFieldTable>
                  <c15:showDataLabelsRange val="0"/>
                </c:ext>
                <c:ext xmlns:c16="http://schemas.microsoft.com/office/drawing/2014/chart" uri="{C3380CC4-5D6E-409C-BE32-E72D297353CC}">
                  <c16:uniqueId val="{00000013-10CB-4491-BB3A-1E72CF66D89B}"/>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{8FD4E4FC-4947-4C9B-9A27-1E410E6E9E05}</c15:txfldGUID>
                      <c15:f>Diagramm!$I$66</c15:f>
                      <c15:dlblFieldTableCache>
                        <c:ptCount val="1"/>
                      </c15:dlblFieldTableCache>
                    </c15:dlblFTEntry>
                  </c15:dlblFieldTable>
                  <c15:showDataLabelsRange val="0"/>
                </c:ext>
                <c:ext xmlns:c16="http://schemas.microsoft.com/office/drawing/2014/chart" uri="{C3380CC4-5D6E-409C-BE32-E72D297353CC}">
                  <c16:uniqueId val="{00000014-10CB-4491-BB3A-1E72CF66D89B}"/>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{0A953839-4608-44D2-9FBE-A16A44EF9716}</c15:txfldGUID>
                      <c15:f>Diagramm!$I$67</c15:f>
                      <c15:dlblFieldTableCache>
                        <c:ptCount val="1"/>
                      </c15:dlblFieldTableCache>
                    </c15:dlblFTEntry>
                  </c15:dlblFieldTable>
                  <c15:showDataLabelsRange val="0"/>
                </c:ext>
                <c:ext xmlns:c16="http://schemas.microsoft.com/office/drawing/2014/chart" uri="{C3380CC4-5D6E-409C-BE32-E72D297353CC}">
                  <c16:uniqueId val="{00000015-10CB-4491-BB3A-1E72CF66D89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10CB-4491-BB3A-1E72CF66D89B}"/>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{D0ED9DBC-318C-483C-B16C-EF88711FEA1F}</c15:txfldGUID>
                      <c15:f>Diagramm!$K$46</c15:f>
                      <c15:dlblFieldTableCache>
                        <c:ptCount val="1"/>
                      </c15:dlblFieldTableCache>
                    </c15:dlblFTEntry>
                  </c15:dlblFieldTable>
                  <c15:showDataLabelsRange val="0"/>
                </c:ext>
                <c:ext xmlns:c16="http://schemas.microsoft.com/office/drawing/2014/chart" uri="{C3380CC4-5D6E-409C-BE32-E72D297353CC}">
                  <c16:uniqueId val="{00000017-10CB-4491-BB3A-1E72CF66D89B}"/>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{3F4D6133-16E4-452E-8091-B02C1BF0AF16}</c15:txfldGUID>
                      <c15:f>Diagramm!$K$47</c15:f>
                      <c15:dlblFieldTableCache>
                        <c:ptCount val="1"/>
                      </c15:dlblFieldTableCache>
                    </c15:dlblFTEntry>
                  </c15:dlblFieldTable>
                  <c15:showDataLabelsRange val="0"/>
                </c:ext>
                <c:ext xmlns:c16="http://schemas.microsoft.com/office/drawing/2014/chart" uri="{C3380CC4-5D6E-409C-BE32-E72D297353CC}">
                  <c16:uniqueId val="{00000018-10CB-4491-BB3A-1E72CF66D89B}"/>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{77B7E324-4BCA-4AEF-B10B-69B4C0D670D4}</c15:txfldGUID>
                      <c15:f>Diagramm!$K$48</c15:f>
                      <c15:dlblFieldTableCache>
                        <c:ptCount val="1"/>
                      </c15:dlblFieldTableCache>
                    </c15:dlblFTEntry>
                  </c15:dlblFieldTable>
                  <c15:showDataLabelsRange val="0"/>
                </c:ext>
                <c:ext xmlns:c16="http://schemas.microsoft.com/office/drawing/2014/chart" uri="{C3380CC4-5D6E-409C-BE32-E72D297353CC}">
                  <c16:uniqueId val="{00000019-10CB-4491-BB3A-1E72CF66D89B}"/>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{CA33EB05-815E-4C11-A408-3FD7044420A5}</c15:txfldGUID>
                      <c15:f>Diagramm!$K$49</c15:f>
                      <c15:dlblFieldTableCache>
                        <c:ptCount val="1"/>
                      </c15:dlblFieldTableCache>
                    </c15:dlblFTEntry>
                  </c15:dlblFieldTable>
                  <c15:showDataLabelsRange val="0"/>
                </c:ext>
                <c:ext xmlns:c16="http://schemas.microsoft.com/office/drawing/2014/chart" uri="{C3380CC4-5D6E-409C-BE32-E72D297353CC}">
                  <c16:uniqueId val="{0000001A-10CB-4491-BB3A-1E72CF66D89B}"/>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{ECA3D805-9461-47A7-8196-0C6821895CFE}</c15:txfldGUID>
                      <c15:f>Diagramm!$K$50</c15:f>
                      <c15:dlblFieldTableCache>
                        <c:ptCount val="1"/>
                      </c15:dlblFieldTableCache>
                    </c15:dlblFTEntry>
                  </c15:dlblFieldTable>
                  <c15:showDataLabelsRange val="0"/>
                </c:ext>
                <c:ext xmlns:c16="http://schemas.microsoft.com/office/drawing/2014/chart" uri="{C3380CC4-5D6E-409C-BE32-E72D297353CC}">
                  <c16:uniqueId val="{0000001B-10CB-4491-BB3A-1E72CF66D89B}"/>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{027EA05C-6681-4260-80F4-6F63287C6AA4}</c15:txfldGUID>
                      <c15:f>Diagramm!$K$51</c15:f>
                      <c15:dlblFieldTableCache>
                        <c:ptCount val="1"/>
                      </c15:dlblFieldTableCache>
                    </c15:dlblFTEntry>
                  </c15:dlblFieldTable>
                  <c15:showDataLabelsRange val="0"/>
                </c:ext>
                <c:ext xmlns:c16="http://schemas.microsoft.com/office/drawing/2014/chart" uri="{C3380CC4-5D6E-409C-BE32-E72D297353CC}">
                  <c16:uniqueId val="{0000001C-10CB-4491-BB3A-1E72CF66D89B}"/>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{8C524669-53E5-4DB0-AAEA-9A2C4F7AED88}</c15:txfldGUID>
                      <c15:f>Diagramm!$K$52</c15:f>
                      <c15:dlblFieldTableCache>
                        <c:ptCount val="1"/>
                      </c15:dlblFieldTableCache>
                    </c15:dlblFTEntry>
                  </c15:dlblFieldTable>
                  <c15:showDataLabelsRange val="0"/>
                </c:ext>
                <c:ext xmlns:c16="http://schemas.microsoft.com/office/drawing/2014/chart" uri="{C3380CC4-5D6E-409C-BE32-E72D297353CC}">
                  <c16:uniqueId val="{0000001D-10CB-4491-BB3A-1E72CF66D89B}"/>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{54937FFC-7513-45A6-A26E-667C668BC1A4}</c15:txfldGUID>
                      <c15:f>Diagramm!$K$53</c15:f>
                      <c15:dlblFieldTableCache>
                        <c:ptCount val="1"/>
                      </c15:dlblFieldTableCache>
                    </c15:dlblFTEntry>
                  </c15:dlblFieldTable>
                  <c15:showDataLabelsRange val="0"/>
                </c:ext>
                <c:ext xmlns:c16="http://schemas.microsoft.com/office/drawing/2014/chart" uri="{C3380CC4-5D6E-409C-BE32-E72D297353CC}">
                  <c16:uniqueId val="{0000001E-10CB-4491-BB3A-1E72CF66D89B}"/>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{47D46798-7D0F-4F25-8BA2-CE1B05042FAF}</c15:txfldGUID>
                      <c15:f>Diagramm!$K$54</c15:f>
                      <c15:dlblFieldTableCache>
                        <c:ptCount val="1"/>
                      </c15:dlblFieldTableCache>
                    </c15:dlblFTEntry>
                  </c15:dlblFieldTable>
                  <c15:showDataLabelsRange val="0"/>
                </c:ext>
                <c:ext xmlns:c16="http://schemas.microsoft.com/office/drawing/2014/chart" uri="{C3380CC4-5D6E-409C-BE32-E72D297353CC}">
                  <c16:uniqueId val="{0000001F-10CB-4491-BB3A-1E72CF66D89B}"/>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{E24FABC4-5782-4F70-82FD-578785DC0B51}</c15:txfldGUID>
                      <c15:f>Diagramm!$K$55</c15:f>
                      <c15:dlblFieldTableCache>
                        <c:ptCount val="1"/>
                      </c15:dlblFieldTableCache>
                    </c15:dlblFTEntry>
                  </c15:dlblFieldTable>
                  <c15:showDataLabelsRange val="0"/>
                </c:ext>
                <c:ext xmlns:c16="http://schemas.microsoft.com/office/drawing/2014/chart" uri="{C3380CC4-5D6E-409C-BE32-E72D297353CC}">
                  <c16:uniqueId val="{00000020-10CB-4491-BB3A-1E72CF66D89B}"/>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{EADC76D0-C7BA-49A4-8660-9CEB142C59DC}</c15:txfldGUID>
                      <c15:f>Diagramm!$K$56</c15:f>
                      <c15:dlblFieldTableCache>
                        <c:ptCount val="1"/>
                      </c15:dlblFieldTableCache>
                    </c15:dlblFTEntry>
                  </c15:dlblFieldTable>
                  <c15:showDataLabelsRange val="0"/>
                </c:ext>
                <c:ext xmlns:c16="http://schemas.microsoft.com/office/drawing/2014/chart" uri="{C3380CC4-5D6E-409C-BE32-E72D297353CC}">
                  <c16:uniqueId val="{00000021-10CB-4491-BB3A-1E72CF66D89B}"/>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{97202E43-075F-4157-B447-D8F31E604358}</c15:txfldGUID>
                      <c15:f>Diagramm!$K$57</c15:f>
                      <c15:dlblFieldTableCache>
                        <c:ptCount val="1"/>
                      </c15:dlblFieldTableCache>
                    </c15:dlblFTEntry>
                  </c15:dlblFieldTable>
                  <c15:showDataLabelsRange val="0"/>
                </c:ext>
                <c:ext xmlns:c16="http://schemas.microsoft.com/office/drawing/2014/chart" uri="{C3380CC4-5D6E-409C-BE32-E72D297353CC}">
                  <c16:uniqueId val="{00000022-10CB-4491-BB3A-1E72CF66D89B}"/>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{F823BF98-C894-4916-BB26-E9A2B1EAF228}</c15:txfldGUID>
                      <c15:f>Diagramm!$K$58</c15:f>
                      <c15:dlblFieldTableCache>
                        <c:ptCount val="1"/>
                      </c15:dlblFieldTableCache>
                    </c15:dlblFTEntry>
                  </c15:dlblFieldTable>
                  <c15:showDataLabelsRange val="0"/>
                </c:ext>
                <c:ext xmlns:c16="http://schemas.microsoft.com/office/drawing/2014/chart" uri="{C3380CC4-5D6E-409C-BE32-E72D297353CC}">
                  <c16:uniqueId val="{00000023-10CB-4491-BB3A-1E72CF66D89B}"/>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{A5675460-D34F-4EA4-834B-11EE562A8034}</c15:txfldGUID>
                      <c15:f>Diagramm!$K$59</c15:f>
                      <c15:dlblFieldTableCache>
                        <c:ptCount val="1"/>
                      </c15:dlblFieldTableCache>
                    </c15:dlblFTEntry>
                  </c15:dlblFieldTable>
                  <c15:showDataLabelsRange val="0"/>
                </c:ext>
                <c:ext xmlns:c16="http://schemas.microsoft.com/office/drawing/2014/chart" uri="{C3380CC4-5D6E-409C-BE32-E72D297353CC}">
                  <c16:uniqueId val="{00000024-10CB-4491-BB3A-1E72CF66D89B}"/>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{F7E13918-6FE4-47E1-8850-037801139A70}</c15:txfldGUID>
                      <c15:f>Diagramm!$K$60</c15:f>
                      <c15:dlblFieldTableCache>
                        <c:ptCount val="1"/>
                      </c15:dlblFieldTableCache>
                    </c15:dlblFTEntry>
                  </c15:dlblFieldTable>
                  <c15:showDataLabelsRange val="0"/>
                </c:ext>
                <c:ext xmlns:c16="http://schemas.microsoft.com/office/drawing/2014/chart" uri="{C3380CC4-5D6E-409C-BE32-E72D297353CC}">
                  <c16:uniqueId val="{00000025-10CB-4491-BB3A-1E72CF66D89B}"/>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{303D6816-57A3-4ACF-9E05-598C93E14C1C}</c15:txfldGUID>
                      <c15:f>Diagramm!$K$61</c15:f>
                      <c15:dlblFieldTableCache>
                        <c:ptCount val="1"/>
                      </c15:dlblFieldTableCache>
                    </c15:dlblFTEntry>
                  </c15:dlblFieldTable>
                  <c15:showDataLabelsRange val="0"/>
                </c:ext>
                <c:ext xmlns:c16="http://schemas.microsoft.com/office/drawing/2014/chart" uri="{C3380CC4-5D6E-409C-BE32-E72D297353CC}">
                  <c16:uniqueId val="{00000026-10CB-4491-BB3A-1E72CF66D89B}"/>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{A958CEFC-FC9F-40C0-82BC-518D42BEC07E}</c15:txfldGUID>
                      <c15:f>Diagramm!$K$62</c15:f>
                      <c15:dlblFieldTableCache>
                        <c:ptCount val="1"/>
                      </c15:dlblFieldTableCache>
                    </c15:dlblFTEntry>
                  </c15:dlblFieldTable>
                  <c15:showDataLabelsRange val="0"/>
                </c:ext>
                <c:ext xmlns:c16="http://schemas.microsoft.com/office/drawing/2014/chart" uri="{C3380CC4-5D6E-409C-BE32-E72D297353CC}">
                  <c16:uniqueId val="{00000027-10CB-4491-BB3A-1E72CF66D89B}"/>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{55E871E0-83A7-4418-A9CE-2DFD6AE9C8CB}</c15:txfldGUID>
                      <c15:f>Diagramm!$K$63</c15:f>
                      <c15:dlblFieldTableCache>
                        <c:ptCount val="1"/>
                      </c15:dlblFieldTableCache>
                    </c15:dlblFTEntry>
                  </c15:dlblFieldTable>
                  <c15:showDataLabelsRange val="0"/>
                </c:ext>
                <c:ext xmlns:c16="http://schemas.microsoft.com/office/drawing/2014/chart" uri="{C3380CC4-5D6E-409C-BE32-E72D297353CC}">
                  <c16:uniqueId val="{00000028-10CB-4491-BB3A-1E72CF66D89B}"/>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{1B45E915-183B-4273-84C6-ECDFA9E86DE7}</c15:txfldGUID>
                      <c15:f>Diagramm!$K$64</c15:f>
                      <c15:dlblFieldTableCache>
                        <c:ptCount val="1"/>
                      </c15:dlblFieldTableCache>
                    </c15:dlblFTEntry>
                  </c15:dlblFieldTable>
                  <c15:showDataLabelsRange val="0"/>
                </c:ext>
                <c:ext xmlns:c16="http://schemas.microsoft.com/office/drawing/2014/chart" uri="{C3380CC4-5D6E-409C-BE32-E72D297353CC}">
                  <c16:uniqueId val="{00000029-10CB-4491-BB3A-1E72CF66D89B}"/>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{E85D8466-D02B-47DB-9B38-7DD62C85517C}</c15:txfldGUID>
                      <c15:f>Diagramm!$K$65</c15:f>
                      <c15:dlblFieldTableCache>
                        <c:ptCount val="1"/>
                      </c15:dlblFieldTableCache>
                    </c15:dlblFTEntry>
                  </c15:dlblFieldTable>
                  <c15:showDataLabelsRange val="0"/>
                </c:ext>
                <c:ext xmlns:c16="http://schemas.microsoft.com/office/drawing/2014/chart" uri="{C3380CC4-5D6E-409C-BE32-E72D297353CC}">
                  <c16:uniqueId val="{0000002A-10CB-4491-BB3A-1E72CF66D89B}"/>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{E0392153-FFEB-45E0-A087-29519325CACF}</c15:txfldGUID>
                      <c15:f>Diagramm!$K$66</c15:f>
                      <c15:dlblFieldTableCache>
                        <c:ptCount val="1"/>
                      </c15:dlblFieldTableCache>
                    </c15:dlblFTEntry>
                  </c15:dlblFieldTable>
                  <c15:showDataLabelsRange val="0"/>
                </c:ext>
                <c:ext xmlns:c16="http://schemas.microsoft.com/office/drawing/2014/chart" uri="{C3380CC4-5D6E-409C-BE32-E72D297353CC}">
                  <c16:uniqueId val="{0000002B-10CB-4491-BB3A-1E72CF66D89B}"/>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{6E12BB6E-C95D-4B82-93D0-4A39B42567E4}</c15:txfldGUID>
                      <c15:f>Diagramm!$K$67</c15:f>
                      <c15:dlblFieldTableCache>
                        <c:ptCount val="1"/>
                      </c15:dlblFieldTableCache>
                    </c15:dlblFTEntry>
                  </c15:dlblFieldTable>
                  <c15:showDataLabelsRange val="0"/>
                </c:ext>
                <c:ext xmlns:c16="http://schemas.microsoft.com/office/drawing/2014/chart" uri="{C3380CC4-5D6E-409C-BE32-E72D297353CC}">
                  <c16:uniqueId val="{0000002C-10CB-4491-BB3A-1E72CF66D89B}"/>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10CB-4491-BB3A-1E72CF66D89B}"/>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{A4CDE89D-F4B0-428B-9BE4-A19182E2B68B}</c15:txfldGUID>
                      <c15:f>Diagramm!$J$46</c15:f>
                      <c15:dlblFieldTableCache>
                        <c:ptCount val="1"/>
                      </c15:dlblFieldTableCache>
                    </c15:dlblFTEntry>
                  </c15:dlblFieldTable>
                  <c15:showDataLabelsRange val="0"/>
                </c:ext>
                <c:ext xmlns:c16="http://schemas.microsoft.com/office/drawing/2014/chart" uri="{C3380CC4-5D6E-409C-BE32-E72D297353CC}">
                  <c16:uniqueId val="{0000002E-10CB-4491-BB3A-1E72CF66D89B}"/>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{7F5A02E0-41F8-411B-9D35-F12FCC8C3E8A}</c15:txfldGUID>
                      <c15:f>Diagramm!$J$47</c15:f>
                      <c15:dlblFieldTableCache>
                        <c:ptCount val="1"/>
                      </c15:dlblFieldTableCache>
                    </c15:dlblFTEntry>
                  </c15:dlblFieldTable>
                  <c15:showDataLabelsRange val="0"/>
                </c:ext>
                <c:ext xmlns:c16="http://schemas.microsoft.com/office/drawing/2014/chart" uri="{C3380CC4-5D6E-409C-BE32-E72D297353CC}">
                  <c16:uniqueId val="{0000002F-10CB-4491-BB3A-1E72CF66D89B}"/>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{4644DEC0-8919-47BD-961F-3B1EEA7BC3F3}</c15:txfldGUID>
                      <c15:f>Diagramm!$J$48</c15:f>
                      <c15:dlblFieldTableCache>
                        <c:ptCount val="1"/>
                      </c15:dlblFieldTableCache>
                    </c15:dlblFTEntry>
                  </c15:dlblFieldTable>
                  <c15:showDataLabelsRange val="0"/>
                </c:ext>
                <c:ext xmlns:c16="http://schemas.microsoft.com/office/drawing/2014/chart" uri="{C3380CC4-5D6E-409C-BE32-E72D297353CC}">
                  <c16:uniqueId val="{00000030-10CB-4491-BB3A-1E72CF66D89B}"/>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{8D2A2DA9-54F2-4E00-B784-53D94E129B8F}</c15:txfldGUID>
                      <c15:f>Diagramm!$J$49</c15:f>
                      <c15:dlblFieldTableCache>
                        <c:ptCount val="1"/>
                      </c15:dlblFieldTableCache>
                    </c15:dlblFTEntry>
                  </c15:dlblFieldTable>
                  <c15:showDataLabelsRange val="0"/>
                </c:ext>
                <c:ext xmlns:c16="http://schemas.microsoft.com/office/drawing/2014/chart" uri="{C3380CC4-5D6E-409C-BE32-E72D297353CC}">
                  <c16:uniqueId val="{00000031-10CB-4491-BB3A-1E72CF66D89B}"/>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{FA999A7A-E866-4D7C-8F68-7190F9981F28}</c15:txfldGUID>
                      <c15:f>Diagramm!$J$50</c15:f>
                      <c15:dlblFieldTableCache>
                        <c:ptCount val="1"/>
                      </c15:dlblFieldTableCache>
                    </c15:dlblFTEntry>
                  </c15:dlblFieldTable>
                  <c15:showDataLabelsRange val="0"/>
                </c:ext>
                <c:ext xmlns:c16="http://schemas.microsoft.com/office/drawing/2014/chart" uri="{C3380CC4-5D6E-409C-BE32-E72D297353CC}">
                  <c16:uniqueId val="{00000032-10CB-4491-BB3A-1E72CF66D89B}"/>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{A9C76BF8-9B3D-4B77-A317-83D8538BBF01}</c15:txfldGUID>
                      <c15:f>Diagramm!$J$51</c15:f>
                      <c15:dlblFieldTableCache>
                        <c:ptCount val="1"/>
                      </c15:dlblFieldTableCache>
                    </c15:dlblFTEntry>
                  </c15:dlblFieldTable>
                  <c15:showDataLabelsRange val="0"/>
                </c:ext>
                <c:ext xmlns:c16="http://schemas.microsoft.com/office/drawing/2014/chart" uri="{C3380CC4-5D6E-409C-BE32-E72D297353CC}">
                  <c16:uniqueId val="{00000033-10CB-4491-BB3A-1E72CF66D89B}"/>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{B2C7C41D-A3A5-478F-80A2-1090037B139C}</c15:txfldGUID>
                      <c15:f>Diagramm!$J$52</c15:f>
                      <c15:dlblFieldTableCache>
                        <c:ptCount val="1"/>
                      </c15:dlblFieldTableCache>
                    </c15:dlblFTEntry>
                  </c15:dlblFieldTable>
                  <c15:showDataLabelsRange val="0"/>
                </c:ext>
                <c:ext xmlns:c16="http://schemas.microsoft.com/office/drawing/2014/chart" uri="{C3380CC4-5D6E-409C-BE32-E72D297353CC}">
                  <c16:uniqueId val="{00000034-10CB-4491-BB3A-1E72CF66D89B}"/>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{8D8AC207-D8C8-4C0F-8572-B7578FA50B15}</c15:txfldGUID>
                      <c15:f>Diagramm!$J$53</c15:f>
                      <c15:dlblFieldTableCache>
                        <c:ptCount val="1"/>
                      </c15:dlblFieldTableCache>
                    </c15:dlblFTEntry>
                  </c15:dlblFieldTable>
                  <c15:showDataLabelsRange val="0"/>
                </c:ext>
                <c:ext xmlns:c16="http://schemas.microsoft.com/office/drawing/2014/chart" uri="{C3380CC4-5D6E-409C-BE32-E72D297353CC}">
                  <c16:uniqueId val="{00000035-10CB-4491-BB3A-1E72CF66D89B}"/>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{3EB4D238-D0A7-4E66-850C-82B0462E2B78}</c15:txfldGUID>
                      <c15:f>Diagramm!$J$54</c15:f>
                      <c15:dlblFieldTableCache>
                        <c:ptCount val="1"/>
                      </c15:dlblFieldTableCache>
                    </c15:dlblFTEntry>
                  </c15:dlblFieldTable>
                  <c15:showDataLabelsRange val="0"/>
                </c:ext>
                <c:ext xmlns:c16="http://schemas.microsoft.com/office/drawing/2014/chart" uri="{C3380CC4-5D6E-409C-BE32-E72D297353CC}">
                  <c16:uniqueId val="{00000036-10CB-4491-BB3A-1E72CF66D89B}"/>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{5DB2B023-C291-48DB-A28E-2306E178EB56}</c15:txfldGUID>
                      <c15:f>Diagramm!$J$55</c15:f>
                      <c15:dlblFieldTableCache>
                        <c:ptCount val="1"/>
                      </c15:dlblFieldTableCache>
                    </c15:dlblFTEntry>
                  </c15:dlblFieldTable>
                  <c15:showDataLabelsRange val="0"/>
                </c:ext>
                <c:ext xmlns:c16="http://schemas.microsoft.com/office/drawing/2014/chart" uri="{C3380CC4-5D6E-409C-BE32-E72D297353CC}">
                  <c16:uniqueId val="{00000037-10CB-4491-BB3A-1E72CF66D89B}"/>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{DD3C93F7-F245-4B3D-9235-D9AAF0CD7FA9}</c15:txfldGUID>
                      <c15:f>Diagramm!$J$56</c15:f>
                      <c15:dlblFieldTableCache>
                        <c:ptCount val="1"/>
                      </c15:dlblFieldTableCache>
                    </c15:dlblFTEntry>
                  </c15:dlblFieldTable>
                  <c15:showDataLabelsRange val="0"/>
                </c:ext>
                <c:ext xmlns:c16="http://schemas.microsoft.com/office/drawing/2014/chart" uri="{C3380CC4-5D6E-409C-BE32-E72D297353CC}">
                  <c16:uniqueId val="{00000038-10CB-4491-BB3A-1E72CF66D89B}"/>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{D92E5897-5037-406F-A094-8AF485D927DD}</c15:txfldGUID>
                      <c15:f>Diagramm!$J$57</c15:f>
                      <c15:dlblFieldTableCache>
                        <c:ptCount val="1"/>
                      </c15:dlblFieldTableCache>
                    </c15:dlblFTEntry>
                  </c15:dlblFieldTable>
                  <c15:showDataLabelsRange val="0"/>
                </c:ext>
                <c:ext xmlns:c16="http://schemas.microsoft.com/office/drawing/2014/chart" uri="{C3380CC4-5D6E-409C-BE32-E72D297353CC}">
                  <c16:uniqueId val="{00000039-10CB-4491-BB3A-1E72CF66D89B}"/>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{2CD42B1E-6FC9-4AFC-AC08-123D3B7EA877}</c15:txfldGUID>
                      <c15:f>Diagramm!$J$58</c15:f>
                      <c15:dlblFieldTableCache>
                        <c:ptCount val="1"/>
                      </c15:dlblFieldTableCache>
                    </c15:dlblFTEntry>
                  </c15:dlblFieldTable>
                  <c15:showDataLabelsRange val="0"/>
                </c:ext>
                <c:ext xmlns:c16="http://schemas.microsoft.com/office/drawing/2014/chart" uri="{C3380CC4-5D6E-409C-BE32-E72D297353CC}">
                  <c16:uniqueId val="{0000003A-10CB-4491-BB3A-1E72CF66D89B}"/>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{57C58E09-B410-4929-93BE-A3EED4B1A3FC}</c15:txfldGUID>
                      <c15:f>Diagramm!$J$59</c15:f>
                      <c15:dlblFieldTableCache>
                        <c:ptCount val="1"/>
                      </c15:dlblFieldTableCache>
                    </c15:dlblFTEntry>
                  </c15:dlblFieldTable>
                  <c15:showDataLabelsRange val="0"/>
                </c:ext>
                <c:ext xmlns:c16="http://schemas.microsoft.com/office/drawing/2014/chart" uri="{C3380CC4-5D6E-409C-BE32-E72D297353CC}">
                  <c16:uniqueId val="{0000003B-10CB-4491-BB3A-1E72CF66D89B}"/>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{ADFD5FDD-3B7F-4E36-B8AD-B984D0A9D975}</c15:txfldGUID>
                      <c15:f>Diagramm!$J$60</c15:f>
                      <c15:dlblFieldTableCache>
                        <c:ptCount val="1"/>
                      </c15:dlblFieldTableCache>
                    </c15:dlblFTEntry>
                  </c15:dlblFieldTable>
                  <c15:showDataLabelsRange val="0"/>
                </c:ext>
                <c:ext xmlns:c16="http://schemas.microsoft.com/office/drawing/2014/chart" uri="{C3380CC4-5D6E-409C-BE32-E72D297353CC}">
                  <c16:uniqueId val="{0000003C-10CB-4491-BB3A-1E72CF66D89B}"/>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{39769442-2155-4645-B788-F2DC42F3438D}</c15:txfldGUID>
                      <c15:f>Diagramm!$J$61</c15:f>
                      <c15:dlblFieldTableCache>
                        <c:ptCount val="1"/>
                      </c15:dlblFieldTableCache>
                    </c15:dlblFTEntry>
                  </c15:dlblFieldTable>
                  <c15:showDataLabelsRange val="0"/>
                </c:ext>
                <c:ext xmlns:c16="http://schemas.microsoft.com/office/drawing/2014/chart" uri="{C3380CC4-5D6E-409C-BE32-E72D297353CC}">
                  <c16:uniqueId val="{0000003D-10CB-4491-BB3A-1E72CF66D89B}"/>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{44933858-0A30-4D17-BC12-DDE3236069B7}</c15:txfldGUID>
                      <c15:f>Diagramm!$J$62</c15:f>
                      <c15:dlblFieldTableCache>
                        <c:ptCount val="1"/>
                      </c15:dlblFieldTableCache>
                    </c15:dlblFTEntry>
                  </c15:dlblFieldTable>
                  <c15:showDataLabelsRange val="0"/>
                </c:ext>
                <c:ext xmlns:c16="http://schemas.microsoft.com/office/drawing/2014/chart" uri="{C3380CC4-5D6E-409C-BE32-E72D297353CC}">
                  <c16:uniqueId val="{0000003E-10CB-4491-BB3A-1E72CF66D89B}"/>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{9083F9CD-8E14-4292-8C59-5819CF077280}</c15:txfldGUID>
                      <c15:f>Diagramm!$J$63</c15:f>
                      <c15:dlblFieldTableCache>
                        <c:ptCount val="1"/>
                      </c15:dlblFieldTableCache>
                    </c15:dlblFTEntry>
                  </c15:dlblFieldTable>
                  <c15:showDataLabelsRange val="0"/>
                </c:ext>
                <c:ext xmlns:c16="http://schemas.microsoft.com/office/drawing/2014/chart" uri="{C3380CC4-5D6E-409C-BE32-E72D297353CC}">
                  <c16:uniqueId val="{0000003F-10CB-4491-BB3A-1E72CF66D89B}"/>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{B9BE69F2-DE63-4CC8-95D9-7CBCB813962A}</c15:txfldGUID>
                      <c15:f>Diagramm!$J$64</c15:f>
                      <c15:dlblFieldTableCache>
                        <c:ptCount val="1"/>
                      </c15:dlblFieldTableCache>
                    </c15:dlblFTEntry>
                  </c15:dlblFieldTable>
                  <c15:showDataLabelsRange val="0"/>
                </c:ext>
                <c:ext xmlns:c16="http://schemas.microsoft.com/office/drawing/2014/chart" uri="{C3380CC4-5D6E-409C-BE32-E72D297353CC}">
                  <c16:uniqueId val="{00000040-10CB-4491-BB3A-1E72CF66D89B}"/>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{624C6915-7340-4ED6-B0E1-7711C3B63408}</c15:txfldGUID>
                      <c15:f>Diagramm!$J$65</c15:f>
                      <c15:dlblFieldTableCache>
                        <c:ptCount val="1"/>
                      </c15:dlblFieldTableCache>
                    </c15:dlblFTEntry>
                  </c15:dlblFieldTable>
                  <c15:showDataLabelsRange val="0"/>
                </c:ext>
                <c:ext xmlns:c16="http://schemas.microsoft.com/office/drawing/2014/chart" uri="{C3380CC4-5D6E-409C-BE32-E72D297353CC}">
                  <c16:uniqueId val="{00000041-10CB-4491-BB3A-1E72CF66D89B}"/>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{4EFE6A32-34DE-49C7-B760-F5D5BCDB0856}</c15:txfldGUID>
                      <c15:f>Diagramm!$J$66</c15:f>
                      <c15:dlblFieldTableCache>
                        <c:ptCount val="1"/>
                      </c15:dlblFieldTableCache>
                    </c15:dlblFTEntry>
                  </c15:dlblFieldTable>
                  <c15:showDataLabelsRange val="0"/>
                </c:ext>
                <c:ext xmlns:c16="http://schemas.microsoft.com/office/drawing/2014/chart" uri="{C3380CC4-5D6E-409C-BE32-E72D297353CC}">
                  <c16:uniqueId val="{00000042-10CB-4491-BB3A-1E72CF66D89B}"/>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{D45367C0-861D-4C47-91C8-5BB4A675167F}</c15:txfldGUID>
                      <c15:f>Diagramm!$J$67</c15:f>
                      <c15:dlblFieldTableCache>
                        <c:ptCount val="1"/>
                      </c15:dlblFieldTableCache>
                    </c15:dlblFTEntry>
                  </c15:dlblFieldTable>
                  <c15:showDataLabelsRange val="0"/>
                </c:ext>
                <c:ext xmlns:c16="http://schemas.microsoft.com/office/drawing/2014/chart" uri="{C3380CC4-5D6E-409C-BE32-E72D297353CC}">
                  <c16:uniqueId val="{00000043-10CB-4491-BB3A-1E72CF66D89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10CB-4491-BB3A-1E72CF66D89B}"/>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152-46D5-AD5A-EBE1D22B2C0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152-46D5-AD5A-EBE1D22B2C0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152-46D5-AD5A-EBE1D22B2C0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152-46D5-AD5A-EBE1D22B2C0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152-46D5-AD5A-EBE1D22B2C0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152-46D5-AD5A-EBE1D22B2C0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152-46D5-AD5A-EBE1D22B2C0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152-46D5-AD5A-EBE1D22B2C0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152-46D5-AD5A-EBE1D22B2C0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152-46D5-AD5A-EBE1D22B2C0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152-46D5-AD5A-EBE1D22B2C0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152-46D5-AD5A-EBE1D22B2C0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7152-46D5-AD5A-EBE1D22B2C0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7152-46D5-AD5A-EBE1D22B2C0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7152-46D5-AD5A-EBE1D22B2C0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7152-46D5-AD5A-EBE1D22B2C0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7152-46D5-AD5A-EBE1D22B2C0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7152-46D5-AD5A-EBE1D22B2C0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7152-46D5-AD5A-EBE1D22B2C0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7152-46D5-AD5A-EBE1D22B2C0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7152-46D5-AD5A-EBE1D22B2C0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7152-46D5-AD5A-EBE1D22B2C0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7152-46D5-AD5A-EBE1D22B2C08}"/>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7152-46D5-AD5A-EBE1D22B2C0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7152-46D5-AD5A-EBE1D22B2C0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7152-46D5-AD5A-EBE1D22B2C0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7152-46D5-AD5A-EBE1D22B2C0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7152-46D5-AD5A-EBE1D22B2C0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7152-46D5-AD5A-EBE1D22B2C0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7152-46D5-AD5A-EBE1D22B2C0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7152-46D5-AD5A-EBE1D22B2C0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7152-46D5-AD5A-EBE1D22B2C0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7152-46D5-AD5A-EBE1D22B2C0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7152-46D5-AD5A-EBE1D22B2C0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7152-46D5-AD5A-EBE1D22B2C0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7152-46D5-AD5A-EBE1D22B2C0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7152-46D5-AD5A-EBE1D22B2C0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7152-46D5-AD5A-EBE1D22B2C0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7152-46D5-AD5A-EBE1D22B2C0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7152-46D5-AD5A-EBE1D22B2C0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7152-46D5-AD5A-EBE1D22B2C0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7152-46D5-AD5A-EBE1D22B2C0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7152-46D5-AD5A-EBE1D22B2C0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7152-46D5-AD5A-EBE1D22B2C0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7152-46D5-AD5A-EBE1D22B2C08}"/>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7152-46D5-AD5A-EBE1D22B2C08}"/>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7152-46D5-AD5A-EBE1D22B2C0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7152-46D5-AD5A-EBE1D22B2C0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7152-46D5-AD5A-EBE1D22B2C0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7152-46D5-AD5A-EBE1D22B2C0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7152-46D5-AD5A-EBE1D22B2C0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7152-46D5-AD5A-EBE1D22B2C0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7152-46D5-AD5A-EBE1D22B2C0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7152-46D5-AD5A-EBE1D22B2C0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7152-46D5-AD5A-EBE1D22B2C0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7152-46D5-AD5A-EBE1D22B2C0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7152-46D5-AD5A-EBE1D22B2C0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7152-46D5-AD5A-EBE1D22B2C0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7152-46D5-AD5A-EBE1D22B2C0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7152-46D5-AD5A-EBE1D22B2C0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7152-46D5-AD5A-EBE1D22B2C0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7152-46D5-AD5A-EBE1D22B2C0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7152-46D5-AD5A-EBE1D22B2C0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7152-46D5-AD5A-EBE1D22B2C0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7152-46D5-AD5A-EBE1D22B2C0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7152-46D5-AD5A-EBE1D22B2C0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7152-46D5-AD5A-EBE1D22B2C0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7152-46D5-AD5A-EBE1D22B2C0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7152-46D5-AD5A-EBE1D22B2C08}"/>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100.8461028654811</c:v>
                </c:pt>
                <c:pt idx="2">
                  <c:v>102.5923598630192</c:v>
                </c:pt>
                <c:pt idx="3">
                  <c:v>102.71822482652982</c:v>
                </c:pt>
                <c:pt idx="4">
                  <c:v>102.99669389602674</c:v>
                </c:pt>
                <c:pt idx="5">
                  <c:v>103.48143635033624</c:v>
                </c:pt>
                <c:pt idx="6">
                  <c:v>104.60810921793737</c:v>
                </c:pt>
                <c:pt idx="7">
                  <c:v>104.98283920034686</c:v>
                </c:pt>
                <c:pt idx="8">
                  <c:v>105.01072430607149</c:v>
                </c:pt>
                <c:pt idx="9">
                  <c:v>105.4398875428065</c:v>
                </c:pt>
                <c:pt idx="10">
                  <c:v>106.87272359175441</c:v>
                </c:pt>
                <c:pt idx="11">
                  <c:v>106.86947669588235</c:v>
                </c:pt>
                <c:pt idx="12">
                  <c:v>107.50548629905438</c:v>
                </c:pt>
                <c:pt idx="13">
                  <c:v>107.87830634271558</c:v>
                </c:pt>
                <c:pt idx="14">
                  <c:v>109.61138476289065</c:v>
                </c:pt>
                <c:pt idx="15">
                  <c:v>109.9230867666074</c:v>
                </c:pt>
                <c:pt idx="16">
                  <c:v>110.81579213754615</c:v>
                </c:pt>
                <c:pt idx="17">
                  <c:v>111.58244155109946</c:v>
                </c:pt>
                <c:pt idx="18">
                  <c:v>113.6650387622069</c:v>
                </c:pt>
                <c:pt idx="19">
                  <c:v>113.97024697417955</c:v>
                </c:pt>
                <c:pt idx="20">
                  <c:v>114.66603766017225</c:v>
                </c:pt>
                <c:pt idx="21">
                  <c:v>115.06005802393918</c:v>
                </c:pt>
                <c:pt idx="22">
                  <c:v>116.78721563399461</c:v>
                </c:pt>
                <c:pt idx="23">
                  <c:v>117.32199848350864</c:v>
                </c:pt>
                <c:pt idx="24">
                  <c:v>117.03168779377245</c:v>
                </c:pt>
              </c:numCache>
            </c:numRef>
          </c:val>
          <c:smooth val="0"/>
          <c:extLst>
            <c:ext xmlns:c16="http://schemas.microsoft.com/office/drawing/2014/chart" uri="{C3380CC4-5D6E-409C-BE32-E72D297353CC}">
              <c16:uniqueId val="{00000000-32EF-4600-B42F-D207685987D6}"/>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101.17203850983675</c:v>
                </c:pt>
                <c:pt idx="2">
                  <c:v>104.66373657039208</c:v>
                </c:pt>
                <c:pt idx="3">
                  <c:v>105.88112180828799</c:v>
                </c:pt>
                <c:pt idx="4">
                  <c:v>104.6811776196456</c:v>
                </c:pt>
                <c:pt idx="5">
                  <c:v>106.32063624947676</c:v>
                </c:pt>
                <c:pt idx="6">
                  <c:v>108.99609320496721</c:v>
                </c:pt>
                <c:pt idx="7">
                  <c:v>109.46700153481233</c:v>
                </c:pt>
                <c:pt idx="8">
                  <c:v>108.8286591321334</c:v>
                </c:pt>
                <c:pt idx="9">
                  <c:v>109.84372819868844</c:v>
                </c:pt>
                <c:pt idx="10">
                  <c:v>112.82614762104089</c:v>
                </c:pt>
                <c:pt idx="11">
                  <c:v>112.990093484024</c:v>
                </c:pt>
                <c:pt idx="12">
                  <c:v>112.17036416910841</c:v>
                </c:pt>
                <c:pt idx="13">
                  <c:v>114.17957304311427</c:v>
                </c:pt>
                <c:pt idx="14">
                  <c:v>117.55267196874564</c:v>
                </c:pt>
                <c:pt idx="15">
                  <c:v>118.97934979768382</c:v>
                </c:pt>
                <c:pt idx="16">
                  <c:v>118.63401702246408</c:v>
                </c:pt>
                <c:pt idx="17">
                  <c:v>120.8455420678108</c:v>
                </c:pt>
                <c:pt idx="18">
                  <c:v>123.96748988419144</c:v>
                </c:pt>
                <c:pt idx="19">
                  <c:v>125.32440351611554</c:v>
                </c:pt>
                <c:pt idx="20">
                  <c:v>125.52671968745639</c:v>
                </c:pt>
                <c:pt idx="21">
                  <c:v>127.25687177340588</c:v>
                </c:pt>
                <c:pt idx="22">
                  <c:v>131.84735593693318</c:v>
                </c:pt>
                <c:pt idx="23">
                  <c:v>133.52518487512208</c:v>
                </c:pt>
                <c:pt idx="24">
                  <c:v>127.02316171340868</c:v>
                </c:pt>
              </c:numCache>
            </c:numRef>
          </c:val>
          <c:smooth val="0"/>
          <c:extLst>
            <c:ext xmlns:c16="http://schemas.microsoft.com/office/drawing/2014/chart" uri="{C3380CC4-5D6E-409C-BE32-E72D297353CC}">
              <c16:uniqueId val="{00000001-32EF-4600-B42F-D207685987D6}"/>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102.59655887838717</c:v>
                </c:pt>
                <c:pt idx="2">
                  <c:v>101.00383511117631</c:v>
                </c:pt>
                <c:pt idx="3">
                  <c:v>102.42890374499653</c:v>
                </c:pt>
                <c:pt idx="4">
                  <c:v>99.536852694008431</c:v>
                </c:pt>
                <c:pt idx="5">
                  <c:v>101.21969109541674</c:v>
                </c:pt>
                <c:pt idx="6">
                  <c:v>99.488651843158621</c:v>
                </c:pt>
                <c:pt idx="7">
                  <c:v>100.46314730599157</c:v>
                </c:pt>
                <c:pt idx="8">
                  <c:v>98.574931366179769</c:v>
                </c:pt>
                <c:pt idx="9">
                  <c:v>100.58260158853238</c:v>
                </c:pt>
                <c:pt idx="10">
                  <c:v>97.709411740050712</c:v>
                </c:pt>
                <c:pt idx="11">
                  <c:v>98.646184797870788</c:v>
                </c:pt>
                <c:pt idx="12">
                  <c:v>96.611270616342182</c:v>
                </c:pt>
                <c:pt idx="13">
                  <c:v>98.04053062849718</c:v>
                </c:pt>
                <c:pt idx="14">
                  <c:v>96.410084456273452</c:v>
                </c:pt>
                <c:pt idx="15">
                  <c:v>97.170819624033371</c:v>
                </c:pt>
                <c:pt idx="16">
                  <c:v>95.454450195946933</c:v>
                </c:pt>
                <c:pt idx="17">
                  <c:v>96.95286795062556</c:v>
                </c:pt>
                <c:pt idx="18">
                  <c:v>94.75449001404111</c:v>
                </c:pt>
                <c:pt idx="19">
                  <c:v>95.89035354276254</c:v>
                </c:pt>
                <c:pt idx="20">
                  <c:v>95.077226145818045</c:v>
                </c:pt>
                <c:pt idx="21">
                  <c:v>96.407988767106062</c:v>
                </c:pt>
                <c:pt idx="22">
                  <c:v>94.915858079929578</c:v>
                </c:pt>
                <c:pt idx="23">
                  <c:v>96.3555965379215</c:v>
                </c:pt>
                <c:pt idx="24">
                  <c:v>90.66999182681225</c:v>
                </c:pt>
              </c:numCache>
            </c:numRef>
          </c:val>
          <c:smooth val="0"/>
          <c:extLst>
            <c:ext xmlns:c16="http://schemas.microsoft.com/office/drawing/2014/chart" uri="{C3380CC4-5D6E-409C-BE32-E72D297353CC}">
              <c16:uniqueId val="{00000002-32EF-4600-B42F-D207685987D6}"/>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32EF-4600-B42F-D207685987D6}"/>
                </c:ext>
              </c:extLst>
            </c:dLbl>
            <c:dLbl>
              <c:idx val="1"/>
              <c:delete val="1"/>
              <c:extLst>
                <c:ext xmlns:c15="http://schemas.microsoft.com/office/drawing/2012/chart" uri="{CE6537A1-D6FC-4f65-9D91-7224C49458BB}"/>
                <c:ext xmlns:c16="http://schemas.microsoft.com/office/drawing/2014/chart" uri="{C3380CC4-5D6E-409C-BE32-E72D297353CC}">
                  <c16:uniqueId val="{00000004-32EF-4600-B42F-D207685987D6}"/>
                </c:ext>
              </c:extLst>
            </c:dLbl>
            <c:dLbl>
              <c:idx val="2"/>
              <c:delete val="1"/>
              <c:extLst>
                <c:ext xmlns:c15="http://schemas.microsoft.com/office/drawing/2012/chart" uri="{CE6537A1-D6FC-4f65-9D91-7224C49458BB}"/>
                <c:ext xmlns:c16="http://schemas.microsoft.com/office/drawing/2014/chart" uri="{C3380CC4-5D6E-409C-BE32-E72D297353CC}">
                  <c16:uniqueId val="{00000005-32EF-4600-B42F-D207685987D6}"/>
                </c:ext>
              </c:extLst>
            </c:dLbl>
            <c:dLbl>
              <c:idx val="3"/>
              <c:delete val="1"/>
              <c:extLst>
                <c:ext xmlns:c15="http://schemas.microsoft.com/office/drawing/2012/chart" uri="{CE6537A1-D6FC-4f65-9D91-7224C49458BB}"/>
                <c:ext xmlns:c16="http://schemas.microsoft.com/office/drawing/2014/chart" uri="{C3380CC4-5D6E-409C-BE32-E72D297353CC}">
                  <c16:uniqueId val="{00000006-32EF-4600-B42F-D207685987D6}"/>
                </c:ext>
              </c:extLst>
            </c:dLbl>
            <c:dLbl>
              <c:idx val="4"/>
              <c:delete val="1"/>
              <c:extLst>
                <c:ext xmlns:c15="http://schemas.microsoft.com/office/drawing/2012/chart" uri="{CE6537A1-D6FC-4f65-9D91-7224C49458BB}"/>
                <c:ext xmlns:c16="http://schemas.microsoft.com/office/drawing/2014/chart" uri="{C3380CC4-5D6E-409C-BE32-E72D297353CC}">
                  <c16:uniqueId val="{00000007-32EF-4600-B42F-D207685987D6}"/>
                </c:ext>
              </c:extLst>
            </c:dLbl>
            <c:dLbl>
              <c:idx val="5"/>
              <c:delete val="1"/>
              <c:extLst>
                <c:ext xmlns:c15="http://schemas.microsoft.com/office/drawing/2012/chart" uri="{CE6537A1-D6FC-4f65-9D91-7224C49458BB}"/>
                <c:ext xmlns:c16="http://schemas.microsoft.com/office/drawing/2014/chart" uri="{C3380CC4-5D6E-409C-BE32-E72D297353CC}">
                  <c16:uniqueId val="{00000008-32EF-4600-B42F-D207685987D6}"/>
                </c:ext>
              </c:extLst>
            </c:dLbl>
            <c:dLbl>
              <c:idx val="6"/>
              <c:delete val="1"/>
              <c:extLst>
                <c:ext xmlns:c15="http://schemas.microsoft.com/office/drawing/2012/chart" uri="{CE6537A1-D6FC-4f65-9D91-7224C49458BB}"/>
                <c:ext xmlns:c16="http://schemas.microsoft.com/office/drawing/2014/chart" uri="{C3380CC4-5D6E-409C-BE32-E72D297353CC}">
                  <c16:uniqueId val="{00000009-32EF-4600-B42F-D207685987D6}"/>
                </c:ext>
              </c:extLst>
            </c:dLbl>
            <c:dLbl>
              <c:idx val="7"/>
              <c:delete val="1"/>
              <c:extLst>
                <c:ext xmlns:c15="http://schemas.microsoft.com/office/drawing/2012/chart" uri="{CE6537A1-D6FC-4f65-9D91-7224C49458BB}"/>
                <c:ext xmlns:c16="http://schemas.microsoft.com/office/drawing/2014/chart" uri="{C3380CC4-5D6E-409C-BE32-E72D297353CC}">
                  <c16:uniqueId val="{0000000A-32EF-4600-B42F-D207685987D6}"/>
                </c:ext>
              </c:extLst>
            </c:dLbl>
            <c:dLbl>
              <c:idx val="8"/>
              <c:delete val="1"/>
              <c:extLst>
                <c:ext xmlns:c15="http://schemas.microsoft.com/office/drawing/2012/chart" uri="{CE6537A1-D6FC-4f65-9D91-7224C49458BB}"/>
                <c:ext xmlns:c16="http://schemas.microsoft.com/office/drawing/2014/chart" uri="{C3380CC4-5D6E-409C-BE32-E72D297353CC}">
                  <c16:uniqueId val="{0000000B-32EF-4600-B42F-D207685987D6}"/>
                </c:ext>
              </c:extLst>
            </c:dLbl>
            <c:dLbl>
              <c:idx val="9"/>
              <c:delete val="1"/>
              <c:extLst>
                <c:ext xmlns:c15="http://schemas.microsoft.com/office/drawing/2012/chart" uri="{CE6537A1-D6FC-4f65-9D91-7224C49458BB}"/>
                <c:ext xmlns:c16="http://schemas.microsoft.com/office/drawing/2014/chart" uri="{C3380CC4-5D6E-409C-BE32-E72D297353CC}">
                  <c16:uniqueId val="{0000000C-32EF-4600-B42F-D207685987D6}"/>
                </c:ext>
              </c:extLst>
            </c:dLbl>
            <c:dLbl>
              <c:idx val="10"/>
              <c:delete val="1"/>
              <c:extLst>
                <c:ext xmlns:c15="http://schemas.microsoft.com/office/drawing/2012/chart" uri="{CE6537A1-D6FC-4f65-9D91-7224C49458BB}"/>
                <c:ext xmlns:c16="http://schemas.microsoft.com/office/drawing/2014/chart" uri="{C3380CC4-5D6E-409C-BE32-E72D297353CC}">
                  <c16:uniqueId val="{0000000D-32EF-4600-B42F-D207685987D6}"/>
                </c:ext>
              </c:extLst>
            </c:dLbl>
            <c:dLbl>
              <c:idx val="11"/>
              <c:delete val="1"/>
              <c:extLst>
                <c:ext xmlns:c15="http://schemas.microsoft.com/office/drawing/2012/chart" uri="{CE6537A1-D6FC-4f65-9D91-7224C49458BB}"/>
                <c:ext xmlns:c16="http://schemas.microsoft.com/office/drawing/2014/chart" uri="{C3380CC4-5D6E-409C-BE32-E72D297353CC}">
                  <c16:uniqueId val="{0000000E-32EF-4600-B42F-D207685987D6}"/>
                </c:ext>
              </c:extLst>
            </c:dLbl>
            <c:dLbl>
              <c:idx val="12"/>
              <c:delete val="1"/>
              <c:extLst>
                <c:ext xmlns:c15="http://schemas.microsoft.com/office/drawing/2012/chart" uri="{CE6537A1-D6FC-4f65-9D91-7224C49458BB}"/>
                <c:ext xmlns:c16="http://schemas.microsoft.com/office/drawing/2014/chart" uri="{C3380CC4-5D6E-409C-BE32-E72D297353CC}">
                  <c16:uniqueId val="{0000000F-32EF-4600-B42F-D207685987D6}"/>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2EF-4600-B42F-D207685987D6}"/>
                </c:ext>
              </c:extLst>
            </c:dLbl>
            <c:dLbl>
              <c:idx val="14"/>
              <c:delete val="1"/>
              <c:extLst>
                <c:ext xmlns:c15="http://schemas.microsoft.com/office/drawing/2012/chart" uri="{CE6537A1-D6FC-4f65-9D91-7224C49458BB}"/>
                <c:ext xmlns:c16="http://schemas.microsoft.com/office/drawing/2014/chart" uri="{C3380CC4-5D6E-409C-BE32-E72D297353CC}">
                  <c16:uniqueId val="{00000011-32EF-4600-B42F-D207685987D6}"/>
                </c:ext>
              </c:extLst>
            </c:dLbl>
            <c:dLbl>
              <c:idx val="15"/>
              <c:delete val="1"/>
              <c:extLst>
                <c:ext xmlns:c15="http://schemas.microsoft.com/office/drawing/2012/chart" uri="{CE6537A1-D6FC-4f65-9D91-7224C49458BB}"/>
                <c:ext xmlns:c16="http://schemas.microsoft.com/office/drawing/2014/chart" uri="{C3380CC4-5D6E-409C-BE32-E72D297353CC}">
                  <c16:uniqueId val="{00000012-32EF-4600-B42F-D207685987D6}"/>
                </c:ext>
              </c:extLst>
            </c:dLbl>
            <c:dLbl>
              <c:idx val="16"/>
              <c:delete val="1"/>
              <c:extLst>
                <c:ext xmlns:c15="http://schemas.microsoft.com/office/drawing/2012/chart" uri="{CE6537A1-D6FC-4f65-9D91-7224C49458BB}"/>
                <c:ext xmlns:c16="http://schemas.microsoft.com/office/drawing/2014/chart" uri="{C3380CC4-5D6E-409C-BE32-E72D297353CC}">
                  <c16:uniqueId val="{00000013-32EF-4600-B42F-D207685987D6}"/>
                </c:ext>
              </c:extLst>
            </c:dLbl>
            <c:dLbl>
              <c:idx val="17"/>
              <c:delete val="1"/>
              <c:extLst>
                <c:ext xmlns:c15="http://schemas.microsoft.com/office/drawing/2012/chart" uri="{CE6537A1-D6FC-4f65-9D91-7224C49458BB}"/>
                <c:ext xmlns:c16="http://schemas.microsoft.com/office/drawing/2014/chart" uri="{C3380CC4-5D6E-409C-BE32-E72D297353CC}">
                  <c16:uniqueId val="{00000014-32EF-4600-B42F-D207685987D6}"/>
                </c:ext>
              </c:extLst>
            </c:dLbl>
            <c:dLbl>
              <c:idx val="18"/>
              <c:delete val="1"/>
              <c:extLst>
                <c:ext xmlns:c15="http://schemas.microsoft.com/office/drawing/2012/chart" uri="{CE6537A1-D6FC-4f65-9D91-7224C49458BB}"/>
                <c:ext xmlns:c16="http://schemas.microsoft.com/office/drawing/2014/chart" uri="{C3380CC4-5D6E-409C-BE32-E72D297353CC}">
                  <c16:uniqueId val="{00000015-32EF-4600-B42F-D207685987D6}"/>
                </c:ext>
              </c:extLst>
            </c:dLbl>
            <c:dLbl>
              <c:idx val="19"/>
              <c:delete val="1"/>
              <c:extLst>
                <c:ext xmlns:c15="http://schemas.microsoft.com/office/drawing/2012/chart" uri="{CE6537A1-D6FC-4f65-9D91-7224C49458BB}"/>
                <c:ext xmlns:c16="http://schemas.microsoft.com/office/drawing/2014/chart" uri="{C3380CC4-5D6E-409C-BE32-E72D297353CC}">
                  <c16:uniqueId val="{00000016-32EF-4600-B42F-D207685987D6}"/>
                </c:ext>
              </c:extLst>
            </c:dLbl>
            <c:dLbl>
              <c:idx val="20"/>
              <c:delete val="1"/>
              <c:extLst>
                <c:ext xmlns:c15="http://schemas.microsoft.com/office/drawing/2012/chart" uri="{CE6537A1-D6FC-4f65-9D91-7224C49458BB}"/>
                <c:ext xmlns:c16="http://schemas.microsoft.com/office/drawing/2014/chart" uri="{C3380CC4-5D6E-409C-BE32-E72D297353CC}">
                  <c16:uniqueId val="{00000017-32EF-4600-B42F-D207685987D6}"/>
                </c:ext>
              </c:extLst>
            </c:dLbl>
            <c:dLbl>
              <c:idx val="21"/>
              <c:delete val="1"/>
              <c:extLst>
                <c:ext xmlns:c15="http://schemas.microsoft.com/office/drawing/2012/chart" uri="{CE6537A1-D6FC-4f65-9D91-7224C49458BB}"/>
                <c:ext xmlns:c16="http://schemas.microsoft.com/office/drawing/2014/chart" uri="{C3380CC4-5D6E-409C-BE32-E72D297353CC}">
                  <c16:uniqueId val="{00000018-32EF-4600-B42F-D207685987D6}"/>
                </c:ext>
              </c:extLst>
            </c:dLbl>
            <c:dLbl>
              <c:idx val="22"/>
              <c:delete val="1"/>
              <c:extLst>
                <c:ext xmlns:c15="http://schemas.microsoft.com/office/drawing/2012/chart" uri="{CE6537A1-D6FC-4f65-9D91-7224C49458BB}"/>
                <c:ext xmlns:c16="http://schemas.microsoft.com/office/drawing/2014/chart" uri="{C3380CC4-5D6E-409C-BE32-E72D297353CC}">
                  <c16:uniqueId val="{00000019-32EF-4600-B42F-D207685987D6}"/>
                </c:ext>
              </c:extLst>
            </c:dLbl>
            <c:dLbl>
              <c:idx val="23"/>
              <c:delete val="1"/>
              <c:extLst>
                <c:ext xmlns:c15="http://schemas.microsoft.com/office/drawing/2012/chart" uri="{CE6537A1-D6FC-4f65-9D91-7224C49458BB}"/>
                <c:ext xmlns:c16="http://schemas.microsoft.com/office/drawing/2014/chart" uri="{C3380CC4-5D6E-409C-BE32-E72D297353CC}">
                  <c16:uniqueId val="{0000001A-32EF-4600-B42F-D207685987D6}"/>
                </c:ext>
              </c:extLst>
            </c:dLbl>
            <c:dLbl>
              <c:idx val="24"/>
              <c:delete val="1"/>
              <c:extLst>
                <c:ext xmlns:c15="http://schemas.microsoft.com/office/drawing/2012/chart" uri="{CE6537A1-D6FC-4f65-9D91-7224C49458BB}"/>
                <c:ext xmlns:c16="http://schemas.microsoft.com/office/drawing/2014/chart" uri="{C3380CC4-5D6E-409C-BE32-E72D297353CC}">
                  <c16:uniqueId val="{0000001B-32EF-4600-B42F-D207685987D6}"/>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32EF-4600-B42F-D207685987D6}"/>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Frankfurt (419)</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612751</v>
      </c>
      <c r="F11" s="238">
        <v>614271</v>
      </c>
      <c r="G11" s="238">
        <v>611471</v>
      </c>
      <c r="H11" s="238">
        <v>602428</v>
      </c>
      <c r="I11" s="265">
        <v>600365</v>
      </c>
      <c r="J11" s="263">
        <v>12386</v>
      </c>
      <c r="K11" s="266">
        <v>2.0630782940377936</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10.225197510897575</v>
      </c>
      <c r="E13" s="115">
        <v>62655</v>
      </c>
      <c r="F13" s="114">
        <v>63234</v>
      </c>
      <c r="G13" s="114">
        <v>63499</v>
      </c>
      <c r="H13" s="114">
        <v>63429</v>
      </c>
      <c r="I13" s="140">
        <v>63038</v>
      </c>
      <c r="J13" s="115">
        <v>-383</v>
      </c>
      <c r="K13" s="116">
        <v>-0.60757003712046698</v>
      </c>
    </row>
    <row r="14" spans="1:255" ht="14.1" customHeight="1" x14ac:dyDescent="0.2">
      <c r="A14" s="306" t="s">
        <v>230</v>
      </c>
      <c r="B14" s="307"/>
      <c r="C14" s="308"/>
      <c r="D14" s="113">
        <v>50.823907264125232</v>
      </c>
      <c r="E14" s="115">
        <v>311424</v>
      </c>
      <c r="F14" s="114">
        <v>313606</v>
      </c>
      <c r="G14" s="114">
        <v>312842</v>
      </c>
      <c r="H14" s="114">
        <v>307955</v>
      </c>
      <c r="I14" s="140">
        <v>307840</v>
      </c>
      <c r="J14" s="115">
        <v>3584</v>
      </c>
      <c r="K14" s="116">
        <v>1.1642411642411643</v>
      </c>
    </row>
    <row r="15" spans="1:255" ht="14.1" customHeight="1" x14ac:dyDescent="0.2">
      <c r="A15" s="306" t="s">
        <v>231</v>
      </c>
      <c r="B15" s="307"/>
      <c r="C15" s="308"/>
      <c r="D15" s="113">
        <v>18.554845279730266</v>
      </c>
      <c r="E15" s="115">
        <v>113695</v>
      </c>
      <c r="F15" s="114">
        <v>113081</v>
      </c>
      <c r="G15" s="114">
        <v>112107</v>
      </c>
      <c r="H15" s="114">
        <v>109963</v>
      </c>
      <c r="I15" s="140">
        <v>109309</v>
      </c>
      <c r="J15" s="115">
        <v>4386</v>
      </c>
      <c r="K15" s="116">
        <v>4.0124783869580734</v>
      </c>
    </row>
    <row r="16" spans="1:255" ht="14.1" customHeight="1" x14ac:dyDescent="0.2">
      <c r="A16" s="306" t="s">
        <v>232</v>
      </c>
      <c r="B16" s="307"/>
      <c r="C16" s="308"/>
      <c r="D16" s="113">
        <v>20.236931477876006</v>
      </c>
      <c r="E16" s="115">
        <v>124002</v>
      </c>
      <c r="F16" s="114">
        <v>123360</v>
      </c>
      <c r="G16" s="114">
        <v>122026</v>
      </c>
      <c r="H16" s="114">
        <v>120106</v>
      </c>
      <c r="I16" s="140">
        <v>119181</v>
      </c>
      <c r="J16" s="115">
        <v>4821</v>
      </c>
      <c r="K16" s="116">
        <v>4.0451078611523652</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0.1011830254050993</v>
      </c>
      <c r="E18" s="115">
        <v>620</v>
      </c>
      <c r="F18" s="114">
        <v>620</v>
      </c>
      <c r="G18" s="114">
        <v>639</v>
      </c>
      <c r="H18" s="114">
        <v>628</v>
      </c>
      <c r="I18" s="140">
        <v>614</v>
      </c>
      <c r="J18" s="115">
        <v>6</v>
      </c>
      <c r="K18" s="116">
        <v>0.9771986970684039</v>
      </c>
    </row>
    <row r="19" spans="1:255" ht="14.1" customHeight="1" x14ac:dyDescent="0.2">
      <c r="A19" s="306" t="s">
        <v>235</v>
      </c>
      <c r="B19" s="307" t="s">
        <v>236</v>
      </c>
      <c r="C19" s="308"/>
      <c r="D19" s="113">
        <v>3.9167622737457795E-2</v>
      </c>
      <c r="E19" s="115">
        <v>240</v>
      </c>
      <c r="F19" s="114">
        <v>231</v>
      </c>
      <c r="G19" s="114">
        <v>250</v>
      </c>
      <c r="H19" s="114">
        <v>250</v>
      </c>
      <c r="I19" s="140">
        <v>230</v>
      </c>
      <c r="J19" s="115">
        <v>10</v>
      </c>
      <c r="K19" s="116">
        <v>4.3478260869565215</v>
      </c>
    </row>
    <row r="20" spans="1:255" ht="14.1" customHeight="1" x14ac:dyDescent="0.2">
      <c r="A20" s="306">
        <v>12</v>
      </c>
      <c r="B20" s="307" t="s">
        <v>237</v>
      </c>
      <c r="C20" s="308"/>
      <c r="D20" s="113">
        <v>0.32558086400511788</v>
      </c>
      <c r="E20" s="115">
        <v>1995</v>
      </c>
      <c r="F20" s="114">
        <v>1980</v>
      </c>
      <c r="G20" s="114">
        <v>2093</v>
      </c>
      <c r="H20" s="114">
        <v>2079</v>
      </c>
      <c r="I20" s="140">
        <v>2024</v>
      </c>
      <c r="J20" s="115">
        <v>-29</v>
      </c>
      <c r="K20" s="116">
        <v>-1.4328063241106719</v>
      </c>
    </row>
    <row r="21" spans="1:255" ht="14.1" customHeight="1" x14ac:dyDescent="0.2">
      <c r="A21" s="306">
        <v>21</v>
      </c>
      <c r="B21" s="307" t="s">
        <v>238</v>
      </c>
      <c r="C21" s="308"/>
      <c r="D21" s="113">
        <v>4.3573980295421796E-2</v>
      </c>
      <c r="E21" s="115">
        <v>267</v>
      </c>
      <c r="F21" s="114">
        <v>267</v>
      </c>
      <c r="G21" s="114">
        <v>276</v>
      </c>
      <c r="H21" s="114">
        <v>271</v>
      </c>
      <c r="I21" s="140">
        <v>236</v>
      </c>
      <c r="J21" s="115">
        <v>31</v>
      </c>
      <c r="K21" s="116">
        <v>13.135593220338983</v>
      </c>
    </row>
    <row r="22" spans="1:255" ht="14.1" customHeight="1" x14ac:dyDescent="0.2">
      <c r="A22" s="306">
        <v>22</v>
      </c>
      <c r="B22" s="307" t="s">
        <v>239</v>
      </c>
      <c r="C22" s="308"/>
      <c r="D22" s="113">
        <v>0.18833098599594289</v>
      </c>
      <c r="E22" s="115">
        <v>1154</v>
      </c>
      <c r="F22" s="114">
        <v>1200</v>
      </c>
      <c r="G22" s="114">
        <v>1227</v>
      </c>
      <c r="H22" s="114">
        <v>1220</v>
      </c>
      <c r="I22" s="140">
        <v>1264</v>
      </c>
      <c r="J22" s="115">
        <v>-110</v>
      </c>
      <c r="K22" s="116">
        <v>-8.7025316455696196</v>
      </c>
    </row>
    <row r="23" spans="1:255" ht="14.1" customHeight="1" x14ac:dyDescent="0.2">
      <c r="A23" s="306">
        <v>23</v>
      </c>
      <c r="B23" s="307" t="s">
        <v>240</v>
      </c>
      <c r="C23" s="308"/>
      <c r="D23" s="113">
        <v>0.50836310344658764</v>
      </c>
      <c r="E23" s="115">
        <v>3115</v>
      </c>
      <c r="F23" s="114">
        <v>3100</v>
      </c>
      <c r="G23" s="114">
        <v>3122</v>
      </c>
      <c r="H23" s="114">
        <v>3095</v>
      </c>
      <c r="I23" s="140">
        <v>3129</v>
      </c>
      <c r="J23" s="115">
        <v>-14</v>
      </c>
      <c r="K23" s="116">
        <v>-0.44742729306487694</v>
      </c>
    </row>
    <row r="24" spans="1:255" ht="14.1" customHeight="1" x14ac:dyDescent="0.2">
      <c r="A24" s="306">
        <v>24</v>
      </c>
      <c r="B24" s="307" t="s">
        <v>241</v>
      </c>
      <c r="C24" s="308"/>
      <c r="D24" s="113">
        <v>0.435087009241927</v>
      </c>
      <c r="E24" s="115">
        <v>2666</v>
      </c>
      <c r="F24" s="114">
        <v>2751</v>
      </c>
      <c r="G24" s="114">
        <v>2836</v>
      </c>
      <c r="H24" s="114">
        <v>2789</v>
      </c>
      <c r="I24" s="140">
        <v>2743</v>
      </c>
      <c r="J24" s="115">
        <v>-77</v>
      </c>
      <c r="K24" s="116">
        <v>-2.8071454611738971</v>
      </c>
    </row>
    <row r="25" spans="1:255" ht="14.1" customHeight="1" x14ac:dyDescent="0.2">
      <c r="A25" s="306">
        <v>25</v>
      </c>
      <c r="B25" s="307" t="s">
        <v>242</v>
      </c>
      <c r="C25" s="308"/>
      <c r="D25" s="113">
        <v>2.4233334584521282</v>
      </c>
      <c r="E25" s="115">
        <v>14849</v>
      </c>
      <c r="F25" s="114">
        <v>14862</v>
      </c>
      <c r="G25" s="114">
        <v>14964</v>
      </c>
      <c r="H25" s="114">
        <v>14624</v>
      </c>
      <c r="I25" s="140">
        <v>14548</v>
      </c>
      <c r="J25" s="115">
        <v>301</v>
      </c>
      <c r="K25" s="116">
        <v>2.0690129227385206</v>
      </c>
    </row>
    <row r="26" spans="1:255" ht="14.1" customHeight="1" x14ac:dyDescent="0.2">
      <c r="A26" s="306">
        <v>26</v>
      </c>
      <c r="B26" s="307" t="s">
        <v>243</v>
      </c>
      <c r="C26" s="308"/>
      <c r="D26" s="113">
        <v>2.0887766809030097</v>
      </c>
      <c r="E26" s="115">
        <v>12799</v>
      </c>
      <c r="F26" s="114">
        <v>12882</v>
      </c>
      <c r="G26" s="114">
        <v>12937</v>
      </c>
      <c r="H26" s="114">
        <v>12353</v>
      </c>
      <c r="I26" s="140">
        <v>12396</v>
      </c>
      <c r="J26" s="115">
        <v>403</v>
      </c>
      <c r="K26" s="116">
        <v>3.2510487253952887</v>
      </c>
    </row>
    <row r="27" spans="1:255" ht="14.1" customHeight="1" x14ac:dyDescent="0.2">
      <c r="A27" s="306">
        <v>27</v>
      </c>
      <c r="B27" s="307" t="s">
        <v>244</v>
      </c>
      <c r="C27" s="308"/>
      <c r="D27" s="113">
        <v>1.9595235258693988</v>
      </c>
      <c r="E27" s="115">
        <v>12007</v>
      </c>
      <c r="F27" s="114">
        <v>11917</v>
      </c>
      <c r="G27" s="114">
        <v>11862</v>
      </c>
      <c r="H27" s="114">
        <v>11681</v>
      </c>
      <c r="I27" s="140">
        <v>11598</v>
      </c>
      <c r="J27" s="115">
        <v>409</v>
      </c>
      <c r="K27" s="116">
        <v>3.5264700810484566</v>
      </c>
    </row>
    <row r="28" spans="1:255" ht="14.1" customHeight="1" x14ac:dyDescent="0.2">
      <c r="A28" s="306">
        <v>28</v>
      </c>
      <c r="B28" s="307" t="s">
        <v>245</v>
      </c>
      <c r="C28" s="308"/>
      <c r="D28" s="113">
        <v>8.2578404604806852E-2</v>
      </c>
      <c r="E28" s="115">
        <v>506</v>
      </c>
      <c r="F28" s="114">
        <v>513</v>
      </c>
      <c r="G28" s="114">
        <v>513</v>
      </c>
      <c r="H28" s="114">
        <v>525</v>
      </c>
      <c r="I28" s="140">
        <v>552</v>
      </c>
      <c r="J28" s="115">
        <v>-46</v>
      </c>
      <c r="K28" s="116">
        <v>-8.3333333333333339</v>
      </c>
    </row>
    <row r="29" spans="1:255" ht="14.1" customHeight="1" x14ac:dyDescent="0.2">
      <c r="A29" s="306">
        <v>29</v>
      </c>
      <c r="B29" s="307" t="s">
        <v>246</v>
      </c>
      <c r="C29" s="308"/>
      <c r="D29" s="113">
        <v>1.9113799895879402</v>
      </c>
      <c r="E29" s="115">
        <v>11712</v>
      </c>
      <c r="F29" s="114">
        <v>11967</v>
      </c>
      <c r="G29" s="114">
        <v>11961</v>
      </c>
      <c r="H29" s="114">
        <v>11793</v>
      </c>
      <c r="I29" s="140">
        <v>11789</v>
      </c>
      <c r="J29" s="115">
        <v>-77</v>
      </c>
      <c r="K29" s="116">
        <v>-0.65315124268385782</v>
      </c>
    </row>
    <row r="30" spans="1:255" ht="14.1" customHeight="1" x14ac:dyDescent="0.2">
      <c r="A30" s="306" t="s">
        <v>247</v>
      </c>
      <c r="B30" s="307" t="s">
        <v>248</v>
      </c>
      <c r="C30" s="308"/>
      <c r="D30" s="113">
        <v>0.47099066341792994</v>
      </c>
      <c r="E30" s="115">
        <v>2886</v>
      </c>
      <c r="F30" s="114">
        <v>2901</v>
      </c>
      <c r="G30" s="114">
        <v>2945</v>
      </c>
      <c r="H30" s="114">
        <v>2798</v>
      </c>
      <c r="I30" s="140">
        <v>2830</v>
      </c>
      <c r="J30" s="115">
        <v>56</v>
      </c>
      <c r="K30" s="116">
        <v>1.9787985865724382</v>
      </c>
    </row>
    <row r="31" spans="1:255" ht="14.1" customHeight="1" x14ac:dyDescent="0.2">
      <c r="A31" s="306" t="s">
        <v>249</v>
      </c>
      <c r="B31" s="307" t="s">
        <v>250</v>
      </c>
      <c r="C31" s="308"/>
      <c r="D31" s="113">
        <v>1.4248854755031</v>
      </c>
      <c r="E31" s="115">
        <v>8731</v>
      </c>
      <c r="F31" s="114">
        <v>8966</v>
      </c>
      <c r="G31" s="114">
        <v>8910</v>
      </c>
      <c r="H31" s="114">
        <v>8890</v>
      </c>
      <c r="I31" s="140">
        <v>8853</v>
      </c>
      <c r="J31" s="115">
        <v>-122</v>
      </c>
      <c r="K31" s="116">
        <v>-1.3780639331300124</v>
      </c>
    </row>
    <row r="32" spans="1:255" ht="14.1" customHeight="1" x14ac:dyDescent="0.2">
      <c r="A32" s="306">
        <v>31</v>
      </c>
      <c r="B32" s="307" t="s">
        <v>251</v>
      </c>
      <c r="C32" s="308"/>
      <c r="D32" s="113">
        <v>1.1077909297577646</v>
      </c>
      <c r="E32" s="115">
        <v>6788</v>
      </c>
      <c r="F32" s="114">
        <v>6702</v>
      </c>
      <c r="G32" s="114">
        <v>6625</v>
      </c>
      <c r="H32" s="114">
        <v>6572</v>
      </c>
      <c r="I32" s="140">
        <v>6460</v>
      </c>
      <c r="J32" s="115">
        <v>328</v>
      </c>
      <c r="K32" s="116">
        <v>5.0773993808049536</v>
      </c>
    </row>
    <row r="33" spans="1:11" ht="14.1" customHeight="1" x14ac:dyDescent="0.2">
      <c r="A33" s="306">
        <v>32</v>
      </c>
      <c r="B33" s="307" t="s">
        <v>252</v>
      </c>
      <c r="C33" s="308"/>
      <c r="D33" s="113">
        <v>1.2414504423493393</v>
      </c>
      <c r="E33" s="115">
        <v>7607</v>
      </c>
      <c r="F33" s="114">
        <v>7259</v>
      </c>
      <c r="G33" s="114">
        <v>7790</v>
      </c>
      <c r="H33" s="114">
        <v>7484</v>
      </c>
      <c r="I33" s="140">
        <v>7473</v>
      </c>
      <c r="J33" s="115">
        <v>134</v>
      </c>
      <c r="K33" s="116">
        <v>1.7931219055265624</v>
      </c>
    </row>
    <row r="34" spans="1:11" ht="14.1" customHeight="1" x14ac:dyDescent="0.2">
      <c r="A34" s="306">
        <v>33</v>
      </c>
      <c r="B34" s="307" t="s">
        <v>253</v>
      </c>
      <c r="C34" s="308"/>
      <c r="D34" s="113">
        <v>0.52664132739073455</v>
      </c>
      <c r="E34" s="115">
        <v>3227</v>
      </c>
      <c r="F34" s="114">
        <v>3312</v>
      </c>
      <c r="G34" s="114">
        <v>3429</v>
      </c>
      <c r="H34" s="114">
        <v>3383</v>
      </c>
      <c r="I34" s="140">
        <v>3403</v>
      </c>
      <c r="J34" s="115">
        <v>-176</v>
      </c>
      <c r="K34" s="116">
        <v>-5.1719071407581545</v>
      </c>
    </row>
    <row r="35" spans="1:11" ht="14.1" customHeight="1" x14ac:dyDescent="0.2">
      <c r="A35" s="306">
        <v>34</v>
      </c>
      <c r="B35" s="307" t="s">
        <v>254</v>
      </c>
      <c r="C35" s="308"/>
      <c r="D35" s="113">
        <v>1.3687452162460771</v>
      </c>
      <c r="E35" s="115">
        <v>8387</v>
      </c>
      <c r="F35" s="114">
        <v>8384</v>
      </c>
      <c r="G35" s="114">
        <v>8319</v>
      </c>
      <c r="H35" s="114">
        <v>8147</v>
      </c>
      <c r="I35" s="140">
        <v>8131</v>
      </c>
      <c r="J35" s="115">
        <v>256</v>
      </c>
      <c r="K35" s="116">
        <v>3.1484442258024843</v>
      </c>
    </row>
    <row r="36" spans="1:11" ht="14.1" customHeight="1" x14ac:dyDescent="0.2">
      <c r="A36" s="306">
        <v>41</v>
      </c>
      <c r="B36" s="307" t="s">
        <v>255</v>
      </c>
      <c r="C36" s="308"/>
      <c r="D36" s="113">
        <v>1.7827796282666206</v>
      </c>
      <c r="E36" s="115">
        <v>10924</v>
      </c>
      <c r="F36" s="114">
        <v>10944</v>
      </c>
      <c r="G36" s="114">
        <v>11039</v>
      </c>
      <c r="H36" s="114">
        <v>10972</v>
      </c>
      <c r="I36" s="140">
        <v>11031</v>
      </c>
      <c r="J36" s="115">
        <v>-107</v>
      </c>
      <c r="K36" s="116">
        <v>-0.96999365424712169</v>
      </c>
    </row>
    <row r="37" spans="1:11" ht="14.1" customHeight="1" x14ac:dyDescent="0.2">
      <c r="A37" s="306">
        <v>42</v>
      </c>
      <c r="B37" s="307" t="s">
        <v>256</v>
      </c>
      <c r="C37" s="308"/>
      <c r="D37" s="113">
        <v>7.0991316211642244E-2</v>
      </c>
      <c r="E37" s="115">
        <v>435</v>
      </c>
      <c r="F37" s="114">
        <v>432</v>
      </c>
      <c r="G37" s="114">
        <v>413</v>
      </c>
      <c r="H37" s="114">
        <v>391</v>
      </c>
      <c r="I37" s="140">
        <v>388</v>
      </c>
      <c r="J37" s="115">
        <v>47</v>
      </c>
      <c r="K37" s="116">
        <v>12.11340206185567</v>
      </c>
    </row>
    <row r="38" spans="1:11" ht="14.1" customHeight="1" x14ac:dyDescent="0.2">
      <c r="A38" s="306">
        <v>43</v>
      </c>
      <c r="B38" s="307" t="s">
        <v>257</v>
      </c>
      <c r="C38" s="308"/>
      <c r="D38" s="113">
        <v>5.4136182560289576</v>
      </c>
      <c r="E38" s="115">
        <v>33172</v>
      </c>
      <c r="F38" s="114">
        <v>32746</v>
      </c>
      <c r="G38" s="114">
        <v>32353</v>
      </c>
      <c r="H38" s="114">
        <v>31427</v>
      </c>
      <c r="I38" s="140">
        <v>30942</v>
      </c>
      <c r="J38" s="115">
        <v>2230</v>
      </c>
      <c r="K38" s="116">
        <v>7.2070325124426349</v>
      </c>
    </row>
    <row r="39" spans="1:11" ht="14.1" customHeight="1" x14ac:dyDescent="0.2">
      <c r="A39" s="306">
        <v>51</v>
      </c>
      <c r="B39" s="307" t="s">
        <v>258</v>
      </c>
      <c r="C39" s="308"/>
      <c r="D39" s="113">
        <v>9.4766063213279121</v>
      </c>
      <c r="E39" s="115">
        <v>58068</v>
      </c>
      <c r="F39" s="114">
        <v>59058</v>
      </c>
      <c r="G39" s="114">
        <v>58509</v>
      </c>
      <c r="H39" s="114">
        <v>57906</v>
      </c>
      <c r="I39" s="140">
        <v>58083</v>
      </c>
      <c r="J39" s="115">
        <v>-15</v>
      </c>
      <c r="K39" s="116">
        <v>-2.5825112339238676E-2</v>
      </c>
    </row>
    <row r="40" spans="1:11" ht="14.1" customHeight="1" x14ac:dyDescent="0.2">
      <c r="A40" s="306" t="s">
        <v>259</v>
      </c>
      <c r="B40" s="307" t="s">
        <v>260</v>
      </c>
      <c r="C40" s="308"/>
      <c r="D40" s="113">
        <v>3.0687832414798182</v>
      </c>
      <c r="E40" s="115">
        <v>18804</v>
      </c>
      <c r="F40" s="114">
        <v>19304</v>
      </c>
      <c r="G40" s="114">
        <v>19100</v>
      </c>
      <c r="H40" s="114">
        <v>18741</v>
      </c>
      <c r="I40" s="140">
        <v>18853</v>
      </c>
      <c r="J40" s="115">
        <v>-49</v>
      </c>
      <c r="K40" s="116">
        <v>-0.25990558531798652</v>
      </c>
    </row>
    <row r="41" spans="1:11" ht="14.1" customHeight="1" x14ac:dyDescent="0.2">
      <c r="A41" s="306"/>
      <c r="B41" s="307" t="s">
        <v>261</v>
      </c>
      <c r="C41" s="308"/>
      <c r="D41" s="113">
        <v>2.178046221058799</v>
      </c>
      <c r="E41" s="115">
        <v>13346</v>
      </c>
      <c r="F41" s="114">
        <v>13785</v>
      </c>
      <c r="G41" s="114">
        <v>13672</v>
      </c>
      <c r="H41" s="114">
        <v>13279</v>
      </c>
      <c r="I41" s="140">
        <v>13335</v>
      </c>
      <c r="J41" s="115">
        <v>11</v>
      </c>
      <c r="K41" s="116">
        <v>8.2489688788901394E-2</v>
      </c>
    </row>
    <row r="42" spans="1:11" ht="14.1" customHeight="1" x14ac:dyDescent="0.2">
      <c r="A42" s="306">
        <v>52</v>
      </c>
      <c r="B42" s="307" t="s">
        <v>262</v>
      </c>
      <c r="C42" s="308"/>
      <c r="D42" s="113">
        <v>2.7680085385417565</v>
      </c>
      <c r="E42" s="115">
        <v>16961</v>
      </c>
      <c r="F42" s="114">
        <v>17120</v>
      </c>
      <c r="G42" s="114">
        <v>16819</v>
      </c>
      <c r="H42" s="114">
        <v>16509</v>
      </c>
      <c r="I42" s="140">
        <v>16549</v>
      </c>
      <c r="J42" s="115">
        <v>412</v>
      </c>
      <c r="K42" s="116">
        <v>2.4895764094507222</v>
      </c>
    </row>
    <row r="43" spans="1:11" ht="14.1" customHeight="1" x14ac:dyDescent="0.2">
      <c r="A43" s="306" t="s">
        <v>263</v>
      </c>
      <c r="B43" s="307" t="s">
        <v>264</v>
      </c>
      <c r="C43" s="308"/>
      <c r="D43" s="113">
        <v>1.6249667483202801</v>
      </c>
      <c r="E43" s="115">
        <v>9957</v>
      </c>
      <c r="F43" s="114">
        <v>10187</v>
      </c>
      <c r="G43" s="114">
        <v>9891</v>
      </c>
      <c r="H43" s="114">
        <v>9592</v>
      </c>
      <c r="I43" s="140">
        <v>9685</v>
      </c>
      <c r="J43" s="115">
        <v>272</v>
      </c>
      <c r="K43" s="116">
        <v>2.8084667010841509</v>
      </c>
    </row>
    <row r="44" spans="1:11" ht="14.1" customHeight="1" x14ac:dyDescent="0.2">
      <c r="A44" s="306">
        <v>53</v>
      </c>
      <c r="B44" s="307" t="s">
        <v>265</v>
      </c>
      <c r="C44" s="308"/>
      <c r="D44" s="113">
        <v>2.5599305427490124</v>
      </c>
      <c r="E44" s="115">
        <v>15686</v>
      </c>
      <c r="F44" s="114">
        <v>15576</v>
      </c>
      <c r="G44" s="114">
        <v>15440</v>
      </c>
      <c r="H44" s="114">
        <v>15246</v>
      </c>
      <c r="I44" s="140">
        <v>15004</v>
      </c>
      <c r="J44" s="115">
        <v>682</v>
      </c>
      <c r="K44" s="116">
        <v>4.5454545454545459</v>
      </c>
    </row>
    <row r="45" spans="1:11" ht="14.1" customHeight="1" x14ac:dyDescent="0.2">
      <c r="A45" s="306" t="s">
        <v>266</v>
      </c>
      <c r="B45" s="307" t="s">
        <v>267</v>
      </c>
      <c r="C45" s="308"/>
      <c r="D45" s="113">
        <v>2.5111342127552629</v>
      </c>
      <c r="E45" s="115">
        <v>15387</v>
      </c>
      <c r="F45" s="114">
        <v>15266</v>
      </c>
      <c r="G45" s="114">
        <v>15165</v>
      </c>
      <c r="H45" s="114">
        <v>14977</v>
      </c>
      <c r="I45" s="140">
        <v>14743</v>
      </c>
      <c r="J45" s="115">
        <v>644</v>
      </c>
      <c r="K45" s="116">
        <v>4.3681747269890794</v>
      </c>
    </row>
    <row r="46" spans="1:11" ht="14.1" customHeight="1" x14ac:dyDescent="0.2">
      <c r="A46" s="306">
        <v>54</v>
      </c>
      <c r="B46" s="307" t="s">
        <v>268</v>
      </c>
      <c r="C46" s="308"/>
      <c r="D46" s="113">
        <v>2.7596854187100468</v>
      </c>
      <c r="E46" s="115">
        <v>16910</v>
      </c>
      <c r="F46" s="114">
        <v>17335</v>
      </c>
      <c r="G46" s="114">
        <v>17441</v>
      </c>
      <c r="H46" s="114">
        <v>17278</v>
      </c>
      <c r="I46" s="140">
        <v>17178</v>
      </c>
      <c r="J46" s="115">
        <v>-268</v>
      </c>
      <c r="K46" s="116">
        <v>-1.5601350564675749</v>
      </c>
    </row>
    <row r="47" spans="1:11" ht="14.1" customHeight="1" x14ac:dyDescent="0.2">
      <c r="A47" s="306">
        <v>61</v>
      </c>
      <c r="B47" s="307" t="s">
        <v>269</v>
      </c>
      <c r="C47" s="308"/>
      <c r="D47" s="113">
        <v>3.57681994807026</v>
      </c>
      <c r="E47" s="115">
        <v>21917</v>
      </c>
      <c r="F47" s="114">
        <v>21687</v>
      </c>
      <c r="G47" s="114">
        <v>21389</v>
      </c>
      <c r="H47" s="114">
        <v>20806</v>
      </c>
      <c r="I47" s="140">
        <v>20665</v>
      </c>
      <c r="J47" s="115">
        <v>1252</v>
      </c>
      <c r="K47" s="116">
        <v>6.0585531091217035</v>
      </c>
    </row>
    <row r="48" spans="1:11" ht="14.1" customHeight="1" x14ac:dyDescent="0.2">
      <c r="A48" s="306">
        <v>62</v>
      </c>
      <c r="B48" s="307" t="s">
        <v>270</v>
      </c>
      <c r="C48" s="308"/>
      <c r="D48" s="113">
        <v>3.8088881127896976</v>
      </c>
      <c r="E48" s="115">
        <v>23339</v>
      </c>
      <c r="F48" s="114">
        <v>23886</v>
      </c>
      <c r="G48" s="114">
        <v>23868</v>
      </c>
      <c r="H48" s="114">
        <v>23614</v>
      </c>
      <c r="I48" s="140">
        <v>23707</v>
      </c>
      <c r="J48" s="115">
        <v>-368</v>
      </c>
      <c r="K48" s="116">
        <v>-1.5522841354874088</v>
      </c>
    </row>
    <row r="49" spans="1:11" ht="14.1" customHeight="1" x14ac:dyDescent="0.2">
      <c r="A49" s="306">
        <v>63</v>
      </c>
      <c r="B49" s="307" t="s">
        <v>271</v>
      </c>
      <c r="C49" s="308"/>
      <c r="D49" s="113">
        <v>3.5763303527860422</v>
      </c>
      <c r="E49" s="115">
        <v>21914</v>
      </c>
      <c r="F49" s="114">
        <v>22234</v>
      </c>
      <c r="G49" s="114">
        <v>22224</v>
      </c>
      <c r="H49" s="114">
        <v>21836</v>
      </c>
      <c r="I49" s="140">
        <v>21612</v>
      </c>
      <c r="J49" s="115">
        <v>302</v>
      </c>
      <c r="K49" s="116">
        <v>1.3973718304645568</v>
      </c>
    </row>
    <row r="50" spans="1:11" ht="14.1" customHeight="1" x14ac:dyDescent="0.2">
      <c r="A50" s="306" t="s">
        <v>272</v>
      </c>
      <c r="B50" s="307" t="s">
        <v>273</v>
      </c>
      <c r="C50" s="308"/>
      <c r="D50" s="113">
        <v>0.90428248995105676</v>
      </c>
      <c r="E50" s="115">
        <v>5541</v>
      </c>
      <c r="F50" s="114">
        <v>5502</v>
      </c>
      <c r="G50" s="114">
        <v>5529</v>
      </c>
      <c r="H50" s="114">
        <v>5343</v>
      </c>
      <c r="I50" s="140">
        <v>5347</v>
      </c>
      <c r="J50" s="115">
        <v>194</v>
      </c>
      <c r="K50" s="116">
        <v>3.6282027305030859</v>
      </c>
    </row>
    <row r="51" spans="1:11" ht="14.1" customHeight="1" x14ac:dyDescent="0.2">
      <c r="A51" s="306" t="s">
        <v>274</v>
      </c>
      <c r="B51" s="307" t="s">
        <v>275</v>
      </c>
      <c r="C51" s="308"/>
      <c r="D51" s="113">
        <v>1.9887360444944193</v>
      </c>
      <c r="E51" s="115">
        <v>12186</v>
      </c>
      <c r="F51" s="114">
        <v>12551</v>
      </c>
      <c r="G51" s="114">
        <v>12455</v>
      </c>
      <c r="H51" s="114">
        <v>12395</v>
      </c>
      <c r="I51" s="140">
        <v>12065</v>
      </c>
      <c r="J51" s="115">
        <v>121</v>
      </c>
      <c r="K51" s="116">
        <v>1.0029009531703275</v>
      </c>
    </row>
    <row r="52" spans="1:11" ht="14.1" customHeight="1" x14ac:dyDescent="0.2">
      <c r="A52" s="306">
        <v>71</v>
      </c>
      <c r="B52" s="307" t="s">
        <v>276</v>
      </c>
      <c r="C52" s="308"/>
      <c r="D52" s="113">
        <v>17.804622105879876</v>
      </c>
      <c r="E52" s="115">
        <v>109098</v>
      </c>
      <c r="F52" s="114">
        <v>108835</v>
      </c>
      <c r="G52" s="114">
        <v>108275</v>
      </c>
      <c r="H52" s="114">
        <v>107275</v>
      </c>
      <c r="I52" s="140">
        <v>106810</v>
      </c>
      <c r="J52" s="115">
        <v>2288</v>
      </c>
      <c r="K52" s="116">
        <v>2.1421215242018539</v>
      </c>
    </row>
    <row r="53" spans="1:11" ht="14.1" customHeight="1" x14ac:dyDescent="0.2">
      <c r="A53" s="306" t="s">
        <v>277</v>
      </c>
      <c r="B53" s="307" t="s">
        <v>278</v>
      </c>
      <c r="C53" s="308"/>
      <c r="D53" s="113">
        <v>8.0921940559868535</v>
      </c>
      <c r="E53" s="115">
        <v>49585</v>
      </c>
      <c r="F53" s="114">
        <v>49185</v>
      </c>
      <c r="G53" s="114">
        <v>48901</v>
      </c>
      <c r="H53" s="114">
        <v>48198</v>
      </c>
      <c r="I53" s="140">
        <v>47825</v>
      </c>
      <c r="J53" s="115">
        <v>1760</v>
      </c>
      <c r="K53" s="116">
        <v>3.6800836382645059</v>
      </c>
    </row>
    <row r="54" spans="1:11" ht="14.1" customHeight="1" x14ac:dyDescent="0.2">
      <c r="A54" s="306" t="s">
        <v>279</v>
      </c>
      <c r="B54" s="307" t="s">
        <v>280</v>
      </c>
      <c r="C54" s="308"/>
      <c r="D54" s="113">
        <v>7.2566181042544198</v>
      </c>
      <c r="E54" s="115">
        <v>44465</v>
      </c>
      <c r="F54" s="114">
        <v>44590</v>
      </c>
      <c r="G54" s="114">
        <v>44370</v>
      </c>
      <c r="H54" s="114">
        <v>44278</v>
      </c>
      <c r="I54" s="140">
        <v>44252</v>
      </c>
      <c r="J54" s="115">
        <v>213</v>
      </c>
      <c r="K54" s="116">
        <v>0.48133417698635089</v>
      </c>
    </row>
    <row r="55" spans="1:11" ht="14.1" customHeight="1" x14ac:dyDescent="0.2">
      <c r="A55" s="306">
        <v>72</v>
      </c>
      <c r="B55" s="307" t="s">
        <v>281</v>
      </c>
      <c r="C55" s="308"/>
      <c r="D55" s="113">
        <v>11.979580612679539</v>
      </c>
      <c r="E55" s="115">
        <v>73405</v>
      </c>
      <c r="F55" s="114">
        <v>73395</v>
      </c>
      <c r="G55" s="114">
        <v>73047</v>
      </c>
      <c r="H55" s="114">
        <v>72334</v>
      </c>
      <c r="I55" s="140">
        <v>72336</v>
      </c>
      <c r="J55" s="115">
        <v>1069</v>
      </c>
      <c r="K55" s="116">
        <v>1.477825702278257</v>
      </c>
    </row>
    <row r="56" spans="1:11" ht="14.1" customHeight="1" x14ac:dyDescent="0.2">
      <c r="A56" s="306" t="s">
        <v>282</v>
      </c>
      <c r="B56" s="307" t="s">
        <v>283</v>
      </c>
      <c r="C56" s="308"/>
      <c r="D56" s="113">
        <v>8.9830942748359455</v>
      </c>
      <c r="E56" s="115">
        <v>55044</v>
      </c>
      <c r="F56" s="114">
        <v>54992</v>
      </c>
      <c r="G56" s="114">
        <v>54953</v>
      </c>
      <c r="H56" s="114">
        <v>54487</v>
      </c>
      <c r="I56" s="140">
        <v>54424</v>
      </c>
      <c r="J56" s="115">
        <v>620</v>
      </c>
      <c r="K56" s="116">
        <v>1.1392032926650006</v>
      </c>
    </row>
    <row r="57" spans="1:11" ht="14.1" customHeight="1" x14ac:dyDescent="0.2">
      <c r="A57" s="306" t="s">
        <v>284</v>
      </c>
      <c r="B57" s="307" t="s">
        <v>285</v>
      </c>
      <c r="C57" s="308"/>
      <c r="D57" s="113">
        <v>2.4724561853020233</v>
      </c>
      <c r="E57" s="115">
        <v>15150</v>
      </c>
      <c r="F57" s="114">
        <v>15154</v>
      </c>
      <c r="G57" s="114">
        <v>14865</v>
      </c>
      <c r="H57" s="114">
        <v>14705</v>
      </c>
      <c r="I57" s="140">
        <v>14760</v>
      </c>
      <c r="J57" s="115">
        <v>390</v>
      </c>
      <c r="K57" s="116">
        <v>2.6422764227642275</v>
      </c>
    </row>
    <row r="58" spans="1:11" ht="14.1" customHeight="1" x14ac:dyDescent="0.2">
      <c r="A58" s="306">
        <v>73</v>
      </c>
      <c r="B58" s="307" t="s">
        <v>286</v>
      </c>
      <c r="C58" s="308"/>
      <c r="D58" s="113">
        <v>3.8054609458001702</v>
      </c>
      <c r="E58" s="115">
        <v>23318</v>
      </c>
      <c r="F58" s="114">
        <v>23411</v>
      </c>
      <c r="G58" s="114">
        <v>23300</v>
      </c>
      <c r="H58" s="114">
        <v>22875</v>
      </c>
      <c r="I58" s="140">
        <v>22287</v>
      </c>
      <c r="J58" s="115">
        <v>1031</v>
      </c>
      <c r="K58" s="116">
        <v>4.626015165791717</v>
      </c>
    </row>
    <row r="59" spans="1:11" ht="14.1" customHeight="1" x14ac:dyDescent="0.2">
      <c r="A59" s="306" t="s">
        <v>287</v>
      </c>
      <c r="B59" s="307" t="s">
        <v>288</v>
      </c>
      <c r="C59" s="308"/>
      <c r="D59" s="113">
        <v>2.0244765002423497</v>
      </c>
      <c r="E59" s="115">
        <v>12405</v>
      </c>
      <c r="F59" s="114">
        <v>12440</v>
      </c>
      <c r="G59" s="114">
        <v>12415</v>
      </c>
      <c r="H59" s="114">
        <v>12152</v>
      </c>
      <c r="I59" s="140">
        <v>12137</v>
      </c>
      <c r="J59" s="115">
        <v>268</v>
      </c>
      <c r="K59" s="116">
        <v>2.2081239185960286</v>
      </c>
    </row>
    <row r="60" spans="1:11" ht="14.1" customHeight="1" x14ac:dyDescent="0.2">
      <c r="A60" s="306">
        <v>81</v>
      </c>
      <c r="B60" s="307" t="s">
        <v>289</v>
      </c>
      <c r="C60" s="308"/>
      <c r="D60" s="113">
        <v>4.8057041114579988</v>
      </c>
      <c r="E60" s="115">
        <v>29447</v>
      </c>
      <c r="F60" s="114">
        <v>29504</v>
      </c>
      <c r="G60" s="114">
        <v>29169</v>
      </c>
      <c r="H60" s="114">
        <v>28572</v>
      </c>
      <c r="I60" s="140">
        <v>28596</v>
      </c>
      <c r="J60" s="115">
        <v>851</v>
      </c>
      <c r="K60" s="116">
        <v>2.9759406910057349</v>
      </c>
    </row>
    <row r="61" spans="1:11" ht="14.1" customHeight="1" x14ac:dyDescent="0.2">
      <c r="A61" s="306" t="s">
        <v>290</v>
      </c>
      <c r="B61" s="307" t="s">
        <v>291</v>
      </c>
      <c r="C61" s="308"/>
      <c r="D61" s="113">
        <v>1.0346780339811767</v>
      </c>
      <c r="E61" s="115">
        <v>6340</v>
      </c>
      <c r="F61" s="114">
        <v>6338</v>
      </c>
      <c r="G61" s="114">
        <v>6376</v>
      </c>
      <c r="H61" s="114">
        <v>6089</v>
      </c>
      <c r="I61" s="140">
        <v>6194</v>
      </c>
      <c r="J61" s="115">
        <v>146</v>
      </c>
      <c r="K61" s="116">
        <v>2.3571197933484016</v>
      </c>
    </row>
    <row r="62" spans="1:11" ht="14.1" customHeight="1" x14ac:dyDescent="0.2">
      <c r="A62" s="306" t="s">
        <v>292</v>
      </c>
      <c r="B62" s="307" t="s">
        <v>293</v>
      </c>
      <c r="C62" s="308"/>
      <c r="D62" s="113">
        <v>2.0611961465587165</v>
      </c>
      <c r="E62" s="115">
        <v>12630</v>
      </c>
      <c r="F62" s="114">
        <v>12704</v>
      </c>
      <c r="G62" s="114">
        <v>12507</v>
      </c>
      <c r="H62" s="114">
        <v>12269</v>
      </c>
      <c r="I62" s="140">
        <v>12277</v>
      </c>
      <c r="J62" s="115">
        <v>353</v>
      </c>
      <c r="K62" s="116">
        <v>2.8752952675735113</v>
      </c>
    </row>
    <row r="63" spans="1:11" ht="14.1" customHeight="1" x14ac:dyDescent="0.2">
      <c r="A63" s="306"/>
      <c r="B63" s="307" t="s">
        <v>294</v>
      </c>
      <c r="C63" s="308"/>
      <c r="D63" s="113">
        <v>1.7739669131506925</v>
      </c>
      <c r="E63" s="115">
        <v>10870</v>
      </c>
      <c r="F63" s="114">
        <v>10967</v>
      </c>
      <c r="G63" s="114">
        <v>10753</v>
      </c>
      <c r="H63" s="114">
        <v>10600</v>
      </c>
      <c r="I63" s="140">
        <v>10619</v>
      </c>
      <c r="J63" s="115">
        <v>251</v>
      </c>
      <c r="K63" s="116">
        <v>2.3636877295413883</v>
      </c>
    </row>
    <row r="64" spans="1:11" ht="14.1" customHeight="1" x14ac:dyDescent="0.2">
      <c r="A64" s="306" t="s">
        <v>295</v>
      </c>
      <c r="B64" s="307" t="s">
        <v>296</v>
      </c>
      <c r="C64" s="308"/>
      <c r="D64" s="113">
        <v>0.66340161011569132</v>
      </c>
      <c r="E64" s="115">
        <v>4065</v>
      </c>
      <c r="F64" s="114">
        <v>4008</v>
      </c>
      <c r="G64" s="114">
        <v>3963</v>
      </c>
      <c r="H64" s="114">
        <v>3924</v>
      </c>
      <c r="I64" s="140">
        <v>3919</v>
      </c>
      <c r="J64" s="115">
        <v>146</v>
      </c>
      <c r="K64" s="116">
        <v>3.725440163306966</v>
      </c>
    </row>
    <row r="65" spans="1:11" ht="14.1" customHeight="1" x14ac:dyDescent="0.2">
      <c r="A65" s="306" t="s">
        <v>297</v>
      </c>
      <c r="B65" s="307" t="s">
        <v>298</v>
      </c>
      <c r="C65" s="308"/>
      <c r="D65" s="113">
        <v>0.29179878939406056</v>
      </c>
      <c r="E65" s="115">
        <v>1788</v>
      </c>
      <c r="F65" s="114">
        <v>1812</v>
      </c>
      <c r="G65" s="114">
        <v>1775</v>
      </c>
      <c r="H65" s="114">
        <v>1806</v>
      </c>
      <c r="I65" s="140">
        <v>1801</v>
      </c>
      <c r="J65" s="115">
        <v>-13</v>
      </c>
      <c r="K65" s="116">
        <v>-0.72182121043864522</v>
      </c>
    </row>
    <row r="66" spans="1:11" ht="14.1" customHeight="1" x14ac:dyDescent="0.2">
      <c r="A66" s="306">
        <v>82</v>
      </c>
      <c r="B66" s="307" t="s">
        <v>299</v>
      </c>
      <c r="C66" s="308"/>
      <c r="D66" s="113">
        <v>1.4012217034325525</v>
      </c>
      <c r="E66" s="115">
        <v>8586</v>
      </c>
      <c r="F66" s="114">
        <v>8535</v>
      </c>
      <c r="G66" s="114">
        <v>8450</v>
      </c>
      <c r="H66" s="114">
        <v>8260</v>
      </c>
      <c r="I66" s="140">
        <v>8324</v>
      </c>
      <c r="J66" s="115">
        <v>262</v>
      </c>
      <c r="K66" s="116">
        <v>3.1475252282556463</v>
      </c>
    </row>
    <row r="67" spans="1:11" ht="14.1" customHeight="1" x14ac:dyDescent="0.2">
      <c r="A67" s="306" t="s">
        <v>300</v>
      </c>
      <c r="B67" s="307" t="s">
        <v>301</v>
      </c>
      <c r="C67" s="308"/>
      <c r="D67" s="113">
        <v>0.88812584557185548</v>
      </c>
      <c r="E67" s="115">
        <v>5442</v>
      </c>
      <c r="F67" s="114">
        <v>5362</v>
      </c>
      <c r="G67" s="114">
        <v>5257</v>
      </c>
      <c r="H67" s="114">
        <v>5162</v>
      </c>
      <c r="I67" s="140">
        <v>5209</v>
      </c>
      <c r="J67" s="115">
        <v>233</v>
      </c>
      <c r="K67" s="116">
        <v>4.4730274524860816</v>
      </c>
    </row>
    <row r="68" spans="1:11" ht="14.1" customHeight="1" x14ac:dyDescent="0.2">
      <c r="A68" s="306" t="s">
        <v>302</v>
      </c>
      <c r="B68" s="307" t="s">
        <v>303</v>
      </c>
      <c r="C68" s="308"/>
      <c r="D68" s="113">
        <v>0.2852708522711509</v>
      </c>
      <c r="E68" s="115">
        <v>1748</v>
      </c>
      <c r="F68" s="114">
        <v>1785</v>
      </c>
      <c r="G68" s="114">
        <v>1799</v>
      </c>
      <c r="H68" s="114">
        <v>1724</v>
      </c>
      <c r="I68" s="140">
        <v>1744</v>
      </c>
      <c r="J68" s="115">
        <v>4</v>
      </c>
      <c r="K68" s="116">
        <v>0.22935779816513763</v>
      </c>
    </row>
    <row r="69" spans="1:11" ht="14.1" customHeight="1" x14ac:dyDescent="0.2">
      <c r="A69" s="306">
        <v>83</v>
      </c>
      <c r="B69" s="307" t="s">
        <v>304</v>
      </c>
      <c r="C69" s="308"/>
      <c r="D69" s="113">
        <v>3.5071342192831998</v>
      </c>
      <c r="E69" s="115">
        <v>21490</v>
      </c>
      <c r="F69" s="114">
        <v>21460</v>
      </c>
      <c r="G69" s="114">
        <v>21254</v>
      </c>
      <c r="H69" s="114">
        <v>20981</v>
      </c>
      <c r="I69" s="140">
        <v>20945</v>
      </c>
      <c r="J69" s="115">
        <v>545</v>
      </c>
      <c r="K69" s="116">
        <v>2.6020529959417522</v>
      </c>
    </row>
    <row r="70" spans="1:11" ht="14.1" customHeight="1" x14ac:dyDescent="0.2">
      <c r="A70" s="306" t="s">
        <v>305</v>
      </c>
      <c r="B70" s="307" t="s">
        <v>306</v>
      </c>
      <c r="C70" s="308"/>
      <c r="D70" s="113">
        <v>3.019007720917632</v>
      </c>
      <c r="E70" s="115">
        <v>18499</v>
      </c>
      <c r="F70" s="114">
        <v>18487</v>
      </c>
      <c r="G70" s="114">
        <v>18282</v>
      </c>
      <c r="H70" s="114">
        <v>18027</v>
      </c>
      <c r="I70" s="140">
        <v>18041</v>
      </c>
      <c r="J70" s="115">
        <v>458</v>
      </c>
      <c r="K70" s="116">
        <v>2.5386619366997394</v>
      </c>
    </row>
    <row r="71" spans="1:11" ht="14.1" customHeight="1" x14ac:dyDescent="0.2">
      <c r="A71" s="306"/>
      <c r="B71" s="307" t="s">
        <v>307</v>
      </c>
      <c r="C71" s="308"/>
      <c r="D71" s="113">
        <v>1.7646646027505464</v>
      </c>
      <c r="E71" s="115">
        <v>10813</v>
      </c>
      <c r="F71" s="114">
        <v>10811</v>
      </c>
      <c r="G71" s="114">
        <v>10671</v>
      </c>
      <c r="H71" s="114">
        <v>10499</v>
      </c>
      <c r="I71" s="140">
        <v>10549</v>
      </c>
      <c r="J71" s="115">
        <v>264</v>
      </c>
      <c r="K71" s="116">
        <v>2.502606882168926</v>
      </c>
    </row>
    <row r="72" spans="1:11" ht="14.1" customHeight="1" x14ac:dyDescent="0.2">
      <c r="A72" s="306">
        <v>84</v>
      </c>
      <c r="B72" s="307" t="s">
        <v>308</v>
      </c>
      <c r="C72" s="308"/>
      <c r="D72" s="113">
        <v>1.7718453335857469</v>
      </c>
      <c r="E72" s="115">
        <v>10857</v>
      </c>
      <c r="F72" s="114">
        <v>10989</v>
      </c>
      <c r="G72" s="114">
        <v>10724</v>
      </c>
      <c r="H72" s="114">
        <v>10635</v>
      </c>
      <c r="I72" s="140">
        <v>10708</v>
      </c>
      <c r="J72" s="115">
        <v>149</v>
      </c>
      <c r="K72" s="116">
        <v>1.3914830033619723</v>
      </c>
    </row>
    <row r="73" spans="1:11" ht="14.1" customHeight="1" x14ac:dyDescent="0.2">
      <c r="A73" s="306" t="s">
        <v>309</v>
      </c>
      <c r="B73" s="307" t="s">
        <v>310</v>
      </c>
      <c r="C73" s="308"/>
      <c r="D73" s="113">
        <v>0.3291712294227182</v>
      </c>
      <c r="E73" s="115">
        <v>2017</v>
      </c>
      <c r="F73" s="114">
        <v>2010</v>
      </c>
      <c r="G73" s="114">
        <v>1939</v>
      </c>
      <c r="H73" s="114">
        <v>1743</v>
      </c>
      <c r="I73" s="140">
        <v>1925</v>
      </c>
      <c r="J73" s="115">
        <v>92</v>
      </c>
      <c r="K73" s="116">
        <v>4.779220779220779</v>
      </c>
    </row>
    <row r="74" spans="1:11" ht="14.1" customHeight="1" x14ac:dyDescent="0.2">
      <c r="A74" s="306" t="s">
        <v>311</v>
      </c>
      <c r="B74" s="307" t="s">
        <v>312</v>
      </c>
      <c r="C74" s="308"/>
      <c r="D74" s="113">
        <v>0.18229264415725147</v>
      </c>
      <c r="E74" s="115">
        <v>1117</v>
      </c>
      <c r="F74" s="114">
        <v>1118</v>
      </c>
      <c r="G74" s="114">
        <v>1127</v>
      </c>
      <c r="H74" s="114">
        <v>1069</v>
      </c>
      <c r="I74" s="140">
        <v>1118</v>
      </c>
      <c r="J74" s="115">
        <v>-1</v>
      </c>
      <c r="K74" s="116">
        <v>-8.9445438282647588E-2</v>
      </c>
    </row>
    <row r="75" spans="1:11" ht="14.1" customHeight="1" x14ac:dyDescent="0.2">
      <c r="A75" s="306" t="s">
        <v>313</v>
      </c>
      <c r="B75" s="307" t="s">
        <v>314</v>
      </c>
      <c r="C75" s="308"/>
      <c r="D75" s="113">
        <v>0.86283008922058058</v>
      </c>
      <c r="E75" s="115">
        <v>5287</v>
      </c>
      <c r="F75" s="114">
        <v>5371</v>
      </c>
      <c r="G75" s="114">
        <v>5149</v>
      </c>
      <c r="H75" s="114">
        <v>5396</v>
      </c>
      <c r="I75" s="140">
        <v>5219</v>
      </c>
      <c r="J75" s="115">
        <v>68</v>
      </c>
      <c r="K75" s="116">
        <v>1.3029315960912051</v>
      </c>
    </row>
    <row r="76" spans="1:11" ht="14.1" customHeight="1" x14ac:dyDescent="0.2">
      <c r="A76" s="306">
        <v>91</v>
      </c>
      <c r="B76" s="307" t="s">
        <v>315</v>
      </c>
      <c r="C76" s="308"/>
      <c r="D76" s="113">
        <v>0.59649025460586769</v>
      </c>
      <c r="E76" s="115">
        <v>3655</v>
      </c>
      <c r="F76" s="114">
        <v>3639</v>
      </c>
      <c r="G76" s="114">
        <v>3546</v>
      </c>
      <c r="H76" s="114">
        <v>3566</v>
      </c>
      <c r="I76" s="140">
        <v>3528</v>
      </c>
      <c r="J76" s="115">
        <v>127</v>
      </c>
      <c r="K76" s="116">
        <v>3.5997732426303855</v>
      </c>
    </row>
    <row r="77" spans="1:11" ht="14.1" customHeight="1" x14ac:dyDescent="0.2">
      <c r="A77" s="306">
        <v>92</v>
      </c>
      <c r="B77" s="307" t="s">
        <v>316</v>
      </c>
      <c r="C77" s="308"/>
      <c r="D77" s="113">
        <v>3.4080727734430463</v>
      </c>
      <c r="E77" s="115">
        <v>20883</v>
      </c>
      <c r="F77" s="114">
        <v>20742</v>
      </c>
      <c r="G77" s="114">
        <v>20529</v>
      </c>
      <c r="H77" s="114">
        <v>20343</v>
      </c>
      <c r="I77" s="140">
        <v>20228</v>
      </c>
      <c r="J77" s="115">
        <v>655</v>
      </c>
      <c r="K77" s="116">
        <v>3.2380858216333794</v>
      </c>
    </row>
    <row r="78" spans="1:11" ht="14.1" customHeight="1" x14ac:dyDescent="0.2">
      <c r="A78" s="306">
        <v>93</v>
      </c>
      <c r="B78" s="307" t="s">
        <v>317</v>
      </c>
      <c r="C78" s="308"/>
      <c r="D78" s="113">
        <v>0.16140324536394066</v>
      </c>
      <c r="E78" s="115">
        <v>989</v>
      </c>
      <c r="F78" s="114">
        <v>999</v>
      </c>
      <c r="G78" s="114">
        <v>1005</v>
      </c>
      <c r="H78" s="114">
        <v>1000</v>
      </c>
      <c r="I78" s="140">
        <v>1011</v>
      </c>
      <c r="J78" s="115">
        <v>-22</v>
      </c>
      <c r="K78" s="116">
        <v>-2.1760633036597428</v>
      </c>
    </row>
    <row r="79" spans="1:11" ht="14.1" customHeight="1" x14ac:dyDescent="0.2">
      <c r="A79" s="306">
        <v>94</v>
      </c>
      <c r="B79" s="307" t="s">
        <v>318</v>
      </c>
      <c r="C79" s="308"/>
      <c r="D79" s="113">
        <v>0.4838833392356765</v>
      </c>
      <c r="E79" s="115">
        <v>2965</v>
      </c>
      <c r="F79" s="114">
        <v>2976</v>
      </c>
      <c r="G79" s="114">
        <v>3020</v>
      </c>
      <c r="H79" s="114">
        <v>2908</v>
      </c>
      <c r="I79" s="140">
        <v>3002</v>
      </c>
      <c r="J79" s="115">
        <v>-37</v>
      </c>
      <c r="K79" s="116">
        <v>-1.2325116588940705</v>
      </c>
    </row>
    <row r="80" spans="1:11" ht="14.1" customHeight="1" x14ac:dyDescent="0.2">
      <c r="A80" s="306" t="s">
        <v>319</v>
      </c>
      <c r="B80" s="307" t="s">
        <v>320</v>
      </c>
      <c r="C80" s="308"/>
      <c r="D80" s="113">
        <v>9.4655088282189666E-3</v>
      </c>
      <c r="E80" s="115">
        <v>58</v>
      </c>
      <c r="F80" s="114">
        <v>62</v>
      </c>
      <c r="G80" s="114">
        <v>67</v>
      </c>
      <c r="H80" s="114">
        <v>75</v>
      </c>
      <c r="I80" s="140">
        <v>74</v>
      </c>
      <c r="J80" s="115">
        <v>-16</v>
      </c>
      <c r="K80" s="116">
        <v>-21.621621621621621</v>
      </c>
    </row>
    <row r="81" spans="1:11" ht="14.1" customHeight="1" x14ac:dyDescent="0.2">
      <c r="A81" s="310" t="s">
        <v>321</v>
      </c>
      <c r="B81" s="311" t="s">
        <v>224</v>
      </c>
      <c r="C81" s="312"/>
      <c r="D81" s="125">
        <v>0.15911846737092228</v>
      </c>
      <c r="E81" s="143">
        <v>975</v>
      </c>
      <c r="F81" s="144">
        <v>990</v>
      </c>
      <c r="G81" s="144">
        <v>997</v>
      </c>
      <c r="H81" s="144">
        <v>975</v>
      </c>
      <c r="I81" s="145">
        <v>997</v>
      </c>
      <c r="J81" s="143">
        <v>-22</v>
      </c>
      <c r="K81" s="146">
        <v>-2.2066198595787361</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79680</v>
      </c>
      <c r="E12" s="114">
        <v>84257</v>
      </c>
      <c r="F12" s="114">
        <v>83089</v>
      </c>
      <c r="G12" s="114">
        <v>82485</v>
      </c>
      <c r="H12" s="140">
        <v>81354</v>
      </c>
      <c r="I12" s="115">
        <v>-1674</v>
      </c>
      <c r="J12" s="116">
        <v>-2.0576738697544066</v>
      </c>
      <c r="K12"/>
      <c r="L12"/>
      <c r="M12"/>
      <c r="N12"/>
      <c r="O12"/>
      <c r="P12"/>
    </row>
    <row r="13" spans="1:16" s="110" customFormat="1" ht="14.45" customHeight="1" x14ac:dyDescent="0.2">
      <c r="A13" s="120" t="s">
        <v>105</v>
      </c>
      <c r="B13" s="119" t="s">
        <v>106</v>
      </c>
      <c r="C13" s="113">
        <v>43.27434738955823</v>
      </c>
      <c r="D13" s="115">
        <v>34481</v>
      </c>
      <c r="E13" s="114">
        <v>36503</v>
      </c>
      <c r="F13" s="114">
        <v>35907</v>
      </c>
      <c r="G13" s="114">
        <v>35561</v>
      </c>
      <c r="H13" s="140">
        <v>34878</v>
      </c>
      <c r="I13" s="115">
        <v>-397</v>
      </c>
      <c r="J13" s="116">
        <v>-1.1382533402144619</v>
      </c>
      <c r="K13"/>
      <c r="L13"/>
      <c r="M13"/>
      <c r="N13"/>
      <c r="O13"/>
      <c r="P13"/>
    </row>
    <row r="14" spans="1:16" s="110" customFormat="1" ht="14.45" customHeight="1" x14ac:dyDescent="0.2">
      <c r="A14" s="120"/>
      <c r="B14" s="119" t="s">
        <v>107</v>
      </c>
      <c r="C14" s="113">
        <v>56.72565261044177</v>
      </c>
      <c r="D14" s="115">
        <v>45199</v>
      </c>
      <c r="E14" s="114">
        <v>47754</v>
      </c>
      <c r="F14" s="114">
        <v>47182</v>
      </c>
      <c r="G14" s="114">
        <v>46924</v>
      </c>
      <c r="H14" s="140">
        <v>46476</v>
      </c>
      <c r="I14" s="115">
        <v>-1277</v>
      </c>
      <c r="J14" s="116">
        <v>-2.7476547035028833</v>
      </c>
      <c r="K14"/>
      <c r="L14"/>
      <c r="M14"/>
      <c r="N14"/>
      <c r="O14"/>
      <c r="P14"/>
    </row>
    <row r="15" spans="1:16" s="110" customFormat="1" ht="14.45" customHeight="1" x14ac:dyDescent="0.2">
      <c r="A15" s="118" t="s">
        <v>105</v>
      </c>
      <c r="B15" s="121" t="s">
        <v>108</v>
      </c>
      <c r="C15" s="113">
        <v>18.815261044176708</v>
      </c>
      <c r="D15" s="115">
        <v>14992</v>
      </c>
      <c r="E15" s="114">
        <v>16576</v>
      </c>
      <c r="F15" s="114">
        <v>15852</v>
      </c>
      <c r="G15" s="114">
        <v>16037</v>
      </c>
      <c r="H15" s="140">
        <v>15388</v>
      </c>
      <c r="I15" s="115">
        <v>-396</v>
      </c>
      <c r="J15" s="116">
        <v>-2.5734338445541982</v>
      </c>
      <c r="K15"/>
      <c r="L15"/>
      <c r="M15"/>
      <c r="N15"/>
      <c r="O15"/>
      <c r="P15"/>
    </row>
    <row r="16" spans="1:16" s="110" customFormat="1" ht="14.45" customHeight="1" x14ac:dyDescent="0.2">
      <c r="A16" s="118"/>
      <c r="B16" s="121" t="s">
        <v>109</v>
      </c>
      <c r="C16" s="113">
        <v>55.074046184738954</v>
      </c>
      <c r="D16" s="115">
        <v>43883</v>
      </c>
      <c r="E16" s="114">
        <v>46476</v>
      </c>
      <c r="F16" s="114">
        <v>46146</v>
      </c>
      <c r="G16" s="114">
        <v>45695</v>
      </c>
      <c r="H16" s="140">
        <v>45416</v>
      </c>
      <c r="I16" s="115">
        <v>-1533</v>
      </c>
      <c r="J16" s="116">
        <v>-3.3754623921085081</v>
      </c>
      <c r="K16"/>
      <c r="L16"/>
      <c r="M16"/>
      <c r="N16"/>
      <c r="O16"/>
      <c r="P16"/>
    </row>
    <row r="17" spans="1:16" s="110" customFormat="1" ht="14.45" customHeight="1" x14ac:dyDescent="0.2">
      <c r="A17" s="118"/>
      <c r="B17" s="121" t="s">
        <v>110</v>
      </c>
      <c r="C17" s="113">
        <v>14.602158634538153</v>
      </c>
      <c r="D17" s="115">
        <v>11635</v>
      </c>
      <c r="E17" s="114">
        <v>11850</v>
      </c>
      <c r="F17" s="114">
        <v>11819</v>
      </c>
      <c r="G17" s="114">
        <v>11557</v>
      </c>
      <c r="H17" s="140">
        <v>11480</v>
      </c>
      <c r="I17" s="115">
        <v>155</v>
      </c>
      <c r="J17" s="116">
        <v>1.3501742160278745</v>
      </c>
      <c r="K17"/>
      <c r="L17"/>
      <c r="M17"/>
      <c r="N17"/>
      <c r="O17"/>
      <c r="P17"/>
    </row>
    <row r="18" spans="1:16" s="110" customFormat="1" ht="14.45" customHeight="1" x14ac:dyDescent="0.2">
      <c r="A18" s="120"/>
      <c r="B18" s="121" t="s">
        <v>111</v>
      </c>
      <c r="C18" s="113">
        <v>11.508534136546185</v>
      </c>
      <c r="D18" s="115">
        <v>9170</v>
      </c>
      <c r="E18" s="114">
        <v>9355</v>
      </c>
      <c r="F18" s="114">
        <v>9272</v>
      </c>
      <c r="G18" s="114">
        <v>9196</v>
      </c>
      <c r="H18" s="140">
        <v>9070</v>
      </c>
      <c r="I18" s="115">
        <v>100</v>
      </c>
      <c r="J18" s="116">
        <v>1.1025358324145536</v>
      </c>
      <c r="K18"/>
      <c r="L18"/>
      <c r="M18"/>
      <c r="N18"/>
      <c r="O18"/>
      <c r="P18"/>
    </row>
    <row r="19" spans="1:16" s="110" customFormat="1" ht="14.45" customHeight="1" x14ac:dyDescent="0.2">
      <c r="A19" s="120"/>
      <c r="B19" s="121" t="s">
        <v>112</v>
      </c>
      <c r="C19" s="113">
        <v>1.0416666666666667</v>
      </c>
      <c r="D19" s="115">
        <v>830</v>
      </c>
      <c r="E19" s="114">
        <v>850</v>
      </c>
      <c r="F19" s="114">
        <v>828</v>
      </c>
      <c r="G19" s="114">
        <v>739</v>
      </c>
      <c r="H19" s="140">
        <v>700</v>
      </c>
      <c r="I19" s="115">
        <v>130</v>
      </c>
      <c r="J19" s="116">
        <v>18.571428571428573</v>
      </c>
      <c r="K19"/>
      <c r="L19"/>
      <c r="M19"/>
      <c r="N19"/>
      <c r="O19"/>
      <c r="P19"/>
    </row>
    <row r="20" spans="1:16" s="110" customFormat="1" ht="14.45" customHeight="1" x14ac:dyDescent="0.2">
      <c r="A20" s="120" t="s">
        <v>113</v>
      </c>
      <c r="B20" s="119" t="s">
        <v>116</v>
      </c>
      <c r="C20" s="113">
        <v>68.398594377510037</v>
      </c>
      <c r="D20" s="115">
        <v>54500</v>
      </c>
      <c r="E20" s="114">
        <v>57736</v>
      </c>
      <c r="F20" s="114">
        <v>56957</v>
      </c>
      <c r="G20" s="114">
        <v>56574</v>
      </c>
      <c r="H20" s="140">
        <v>55654</v>
      </c>
      <c r="I20" s="115">
        <v>-1154</v>
      </c>
      <c r="J20" s="116">
        <v>-2.0735257124375606</v>
      </c>
      <c r="K20"/>
      <c r="L20"/>
      <c r="M20"/>
      <c r="N20"/>
      <c r="O20"/>
      <c r="P20"/>
    </row>
    <row r="21" spans="1:16" s="110" customFormat="1" ht="14.45" customHeight="1" x14ac:dyDescent="0.2">
      <c r="A21" s="123"/>
      <c r="B21" s="124" t="s">
        <v>117</v>
      </c>
      <c r="C21" s="125">
        <v>31.198544176706829</v>
      </c>
      <c r="D21" s="143">
        <v>24859</v>
      </c>
      <c r="E21" s="144">
        <v>26202</v>
      </c>
      <c r="F21" s="144">
        <v>25819</v>
      </c>
      <c r="G21" s="144">
        <v>25581</v>
      </c>
      <c r="H21" s="145">
        <v>25371</v>
      </c>
      <c r="I21" s="143">
        <v>-512</v>
      </c>
      <c r="J21" s="146">
        <v>-2.0180521067360373</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570925</v>
      </c>
      <c r="E23" s="114">
        <v>596609</v>
      </c>
      <c r="F23" s="114">
        <v>594160</v>
      </c>
      <c r="G23" s="114">
        <v>596222</v>
      </c>
      <c r="H23" s="140">
        <v>586448</v>
      </c>
      <c r="I23" s="115">
        <v>-15523</v>
      </c>
      <c r="J23" s="116">
        <v>-2.6469525004774508</v>
      </c>
      <c r="K23"/>
      <c r="L23"/>
      <c r="M23"/>
      <c r="N23"/>
      <c r="O23"/>
      <c r="P23"/>
    </row>
    <row r="24" spans="1:16" s="110" customFormat="1" ht="14.45" customHeight="1" x14ac:dyDescent="0.2">
      <c r="A24" s="120" t="s">
        <v>105</v>
      </c>
      <c r="B24" s="119" t="s">
        <v>106</v>
      </c>
      <c r="C24" s="113">
        <v>41.404212462232344</v>
      </c>
      <c r="D24" s="115">
        <v>236387</v>
      </c>
      <c r="E24" s="114">
        <v>246418</v>
      </c>
      <c r="F24" s="114">
        <v>245289</v>
      </c>
      <c r="G24" s="114">
        <v>244979</v>
      </c>
      <c r="H24" s="140">
        <v>239947</v>
      </c>
      <c r="I24" s="115">
        <v>-3560</v>
      </c>
      <c r="J24" s="116">
        <v>-1.4836609751320082</v>
      </c>
      <c r="K24"/>
      <c r="L24"/>
      <c r="M24"/>
      <c r="N24"/>
      <c r="O24"/>
      <c r="P24"/>
    </row>
    <row r="25" spans="1:16" s="110" customFormat="1" ht="14.45" customHeight="1" x14ac:dyDescent="0.2">
      <c r="A25" s="120"/>
      <c r="B25" s="119" t="s">
        <v>107</v>
      </c>
      <c r="C25" s="113">
        <v>58.595787537767656</v>
      </c>
      <c r="D25" s="115">
        <v>334538</v>
      </c>
      <c r="E25" s="114">
        <v>350191</v>
      </c>
      <c r="F25" s="114">
        <v>348871</v>
      </c>
      <c r="G25" s="114">
        <v>351243</v>
      </c>
      <c r="H25" s="140">
        <v>346501</v>
      </c>
      <c r="I25" s="115">
        <v>-11963</v>
      </c>
      <c r="J25" s="116">
        <v>-3.4525152885561656</v>
      </c>
      <c r="K25"/>
      <c r="L25"/>
      <c r="M25"/>
      <c r="N25"/>
      <c r="O25"/>
      <c r="P25"/>
    </row>
    <row r="26" spans="1:16" s="110" customFormat="1" ht="14.45" customHeight="1" x14ac:dyDescent="0.2">
      <c r="A26" s="118" t="s">
        <v>105</v>
      </c>
      <c r="B26" s="121" t="s">
        <v>108</v>
      </c>
      <c r="C26" s="113">
        <v>17.961903927836406</v>
      </c>
      <c r="D26" s="115">
        <v>102549</v>
      </c>
      <c r="E26" s="114">
        <v>110374</v>
      </c>
      <c r="F26" s="114">
        <v>108668</v>
      </c>
      <c r="G26" s="114">
        <v>111760</v>
      </c>
      <c r="H26" s="140">
        <v>105818</v>
      </c>
      <c r="I26" s="115">
        <v>-3269</v>
      </c>
      <c r="J26" s="116">
        <v>-3.0892664764028805</v>
      </c>
      <c r="K26"/>
      <c r="L26"/>
      <c r="M26"/>
      <c r="N26"/>
      <c r="O26"/>
      <c r="P26"/>
    </row>
    <row r="27" spans="1:16" s="110" customFormat="1" ht="14.45" customHeight="1" x14ac:dyDescent="0.2">
      <c r="A27" s="118"/>
      <c r="B27" s="121" t="s">
        <v>109</v>
      </c>
      <c r="C27" s="113">
        <v>49.587073608617594</v>
      </c>
      <c r="D27" s="115">
        <v>283105</v>
      </c>
      <c r="E27" s="114">
        <v>296957</v>
      </c>
      <c r="F27" s="114">
        <v>297040</v>
      </c>
      <c r="G27" s="114">
        <v>297480</v>
      </c>
      <c r="H27" s="140">
        <v>296166</v>
      </c>
      <c r="I27" s="115">
        <v>-13061</v>
      </c>
      <c r="J27" s="116">
        <v>-4.4100268092893851</v>
      </c>
      <c r="K27"/>
      <c r="L27"/>
      <c r="M27"/>
      <c r="N27"/>
      <c r="O27"/>
      <c r="P27"/>
    </row>
    <row r="28" spans="1:16" s="110" customFormat="1" ht="14.45" customHeight="1" x14ac:dyDescent="0.2">
      <c r="A28" s="118"/>
      <c r="B28" s="121" t="s">
        <v>110</v>
      </c>
      <c r="C28" s="113">
        <v>17.827560537723869</v>
      </c>
      <c r="D28" s="115">
        <v>101782</v>
      </c>
      <c r="E28" s="114">
        <v>103791</v>
      </c>
      <c r="F28" s="114">
        <v>103722</v>
      </c>
      <c r="G28" s="114">
        <v>103225</v>
      </c>
      <c r="H28" s="140">
        <v>102339</v>
      </c>
      <c r="I28" s="115">
        <v>-557</v>
      </c>
      <c r="J28" s="116">
        <v>-0.54426953556317725</v>
      </c>
      <c r="K28"/>
      <c r="L28"/>
      <c r="M28"/>
      <c r="N28"/>
      <c r="O28"/>
      <c r="P28"/>
    </row>
    <row r="29" spans="1:16" s="110" customFormat="1" ht="14.45" customHeight="1" x14ac:dyDescent="0.2">
      <c r="A29" s="118"/>
      <c r="B29" s="121" t="s">
        <v>111</v>
      </c>
      <c r="C29" s="113">
        <v>14.623461925822131</v>
      </c>
      <c r="D29" s="115">
        <v>83489</v>
      </c>
      <c r="E29" s="114">
        <v>85486</v>
      </c>
      <c r="F29" s="114">
        <v>84729</v>
      </c>
      <c r="G29" s="114">
        <v>83755</v>
      </c>
      <c r="H29" s="140">
        <v>82124</v>
      </c>
      <c r="I29" s="115">
        <v>1365</v>
      </c>
      <c r="J29" s="116">
        <v>1.6621206955335834</v>
      </c>
      <c r="K29"/>
      <c r="L29"/>
      <c r="M29"/>
      <c r="N29"/>
      <c r="O29"/>
      <c r="P29"/>
    </row>
    <row r="30" spans="1:16" s="110" customFormat="1" ht="14.45" customHeight="1" x14ac:dyDescent="0.2">
      <c r="A30" s="120"/>
      <c r="B30" s="121" t="s">
        <v>112</v>
      </c>
      <c r="C30" s="113">
        <v>1.3704076717607392</v>
      </c>
      <c r="D30" s="115">
        <v>7824</v>
      </c>
      <c r="E30" s="114">
        <v>7963</v>
      </c>
      <c r="F30" s="114">
        <v>8249</v>
      </c>
      <c r="G30" s="114">
        <v>7184</v>
      </c>
      <c r="H30" s="140">
        <v>6838</v>
      </c>
      <c r="I30" s="115">
        <v>986</v>
      </c>
      <c r="J30" s="116">
        <v>14.41942088329921</v>
      </c>
      <c r="K30"/>
      <c r="L30"/>
      <c r="M30"/>
      <c r="N30"/>
      <c r="O30"/>
      <c r="P30"/>
    </row>
    <row r="31" spans="1:16" s="110" customFormat="1" ht="14.45" customHeight="1" x14ac:dyDescent="0.2">
      <c r="A31" s="120" t="s">
        <v>113</v>
      </c>
      <c r="B31" s="119" t="s">
        <v>116</v>
      </c>
      <c r="C31" s="113">
        <v>81.875027367867929</v>
      </c>
      <c r="D31" s="115">
        <v>467445</v>
      </c>
      <c r="E31" s="114">
        <v>488333</v>
      </c>
      <c r="F31" s="114">
        <v>487098</v>
      </c>
      <c r="G31" s="114">
        <v>489676</v>
      </c>
      <c r="H31" s="140">
        <v>481995</v>
      </c>
      <c r="I31" s="115">
        <v>-14550</v>
      </c>
      <c r="J31" s="116">
        <v>-3.0187035135219245</v>
      </c>
      <c r="K31"/>
      <c r="L31"/>
      <c r="M31"/>
      <c r="N31"/>
      <c r="O31"/>
      <c r="P31"/>
    </row>
    <row r="32" spans="1:16" s="110" customFormat="1" ht="14.45" customHeight="1" x14ac:dyDescent="0.2">
      <c r="A32" s="123"/>
      <c r="B32" s="124" t="s">
        <v>117</v>
      </c>
      <c r="C32" s="125">
        <v>17.851031221263739</v>
      </c>
      <c r="D32" s="143">
        <v>101916</v>
      </c>
      <c r="E32" s="144">
        <v>106630</v>
      </c>
      <c r="F32" s="144">
        <v>105434</v>
      </c>
      <c r="G32" s="144">
        <v>104846</v>
      </c>
      <c r="H32" s="145">
        <v>102797</v>
      </c>
      <c r="I32" s="143">
        <v>-881</v>
      </c>
      <c r="J32" s="146">
        <v>-0.85702890162164269</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59802</v>
      </c>
      <c r="E56" s="114">
        <v>63355</v>
      </c>
      <c r="F56" s="114">
        <v>62596</v>
      </c>
      <c r="G56" s="114">
        <v>62388</v>
      </c>
      <c r="H56" s="140">
        <v>61454</v>
      </c>
      <c r="I56" s="115">
        <v>-1652</v>
      </c>
      <c r="J56" s="116">
        <v>-2.6881895401438474</v>
      </c>
      <c r="K56"/>
      <c r="L56"/>
      <c r="M56"/>
      <c r="N56"/>
      <c r="O56"/>
      <c r="P56"/>
    </row>
    <row r="57" spans="1:16" s="110" customFormat="1" ht="14.45" customHeight="1" x14ac:dyDescent="0.2">
      <c r="A57" s="120" t="s">
        <v>105</v>
      </c>
      <c r="B57" s="119" t="s">
        <v>106</v>
      </c>
      <c r="C57" s="113">
        <v>44.254372763452729</v>
      </c>
      <c r="D57" s="115">
        <v>26465</v>
      </c>
      <c r="E57" s="114">
        <v>28161</v>
      </c>
      <c r="F57" s="114">
        <v>27843</v>
      </c>
      <c r="G57" s="114">
        <v>27563</v>
      </c>
      <c r="H57" s="140">
        <v>27063</v>
      </c>
      <c r="I57" s="115">
        <v>-598</v>
      </c>
      <c r="J57" s="116">
        <v>-2.2096589439456085</v>
      </c>
    </row>
    <row r="58" spans="1:16" s="110" customFormat="1" ht="14.45" customHeight="1" x14ac:dyDescent="0.2">
      <c r="A58" s="120"/>
      <c r="B58" s="119" t="s">
        <v>107</v>
      </c>
      <c r="C58" s="113">
        <v>55.745627236547271</v>
      </c>
      <c r="D58" s="115">
        <v>33337</v>
      </c>
      <c r="E58" s="114">
        <v>35194</v>
      </c>
      <c r="F58" s="114">
        <v>34753</v>
      </c>
      <c r="G58" s="114">
        <v>34825</v>
      </c>
      <c r="H58" s="140">
        <v>34391</v>
      </c>
      <c r="I58" s="115">
        <v>-1054</v>
      </c>
      <c r="J58" s="116">
        <v>-3.0647553138902621</v>
      </c>
    </row>
    <row r="59" spans="1:16" s="110" customFormat="1" ht="14.45" customHeight="1" x14ac:dyDescent="0.2">
      <c r="A59" s="118" t="s">
        <v>105</v>
      </c>
      <c r="B59" s="121" t="s">
        <v>108</v>
      </c>
      <c r="C59" s="113">
        <v>19.611384234640983</v>
      </c>
      <c r="D59" s="115">
        <v>11728</v>
      </c>
      <c r="E59" s="114">
        <v>12869</v>
      </c>
      <c r="F59" s="114">
        <v>12324</v>
      </c>
      <c r="G59" s="114">
        <v>12519</v>
      </c>
      <c r="H59" s="140">
        <v>12005</v>
      </c>
      <c r="I59" s="115">
        <v>-277</v>
      </c>
      <c r="J59" s="116">
        <v>-2.3073719283631822</v>
      </c>
    </row>
    <row r="60" spans="1:16" s="110" customFormat="1" ht="14.45" customHeight="1" x14ac:dyDescent="0.2">
      <c r="A60" s="118"/>
      <c r="B60" s="121" t="s">
        <v>109</v>
      </c>
      <c r="C60" s="113">
        <v>55.93291194274439</v>
      </c>
      <c r="D60" s="115">
        <v>33449</v>
      </c>
      <c r="E60" s="114">
        <v>35451</v>
      </c>
      <c r="F60" s="114">
        <v>35335</v>
      </c>
      <c r="G60" s="114">
        <v>35124</v>
      </c>
      <c r="H60" s="140">
        <v>34919</v>
      </c>
      <c r="I60" s="115">
        <v>-1470</v>
      </c>
      <c r="J60" s="116">
        <v>-4.2097425470374299</v>
      </c>
    </row>
    <row r="61" spans="1:16" s="110" customFormat="1" ht="14.45" customHeight="1" x14ac:dyDescent="0.2">
      <c r="A61" s="118"/>
      <c r="B61" s="121" t="s">
        <v>110</v>
      </c>
      <c r="C61" s="113">
        <v>13.75706498110431</v>
      </c>
      <c r="D61" s="115">
        <v>8227</v>
      </c>
      <c r="E61" s="114">
        <v>8462</v>
      </c>
      <c r="F61" s="114">
        <v>8419</v>
      </c>
      <c r="G61" s="114">
        <v>8287</v>
      </c>
      <c r="H61" s="140">
        <v>8162</v>
      </c>
      <c r="I61" s="115">
        <v>65</v>
      </c>
      <c r="J61" s="116">
        <v>0.79637343788287185</v>
      </c>
    </row>
    <row r="62" spans="1:16" s="110" customFormat="1" ht="14.45" customHeight="1" x14ac:dyDescent="0.2">
      <c r="A62" s="120"/>
      <c r="B62" s="121" t="s">
        <v>111</v>
      </c>
      <c r="C62" s="113">
        <v>10.698638841510318</v>
      </c>
      <c r="D62" s="115">
        <v>6398</v>
      </c>
      <c r="E62" s="114">
        <v>6573</v>
      </c>
      <c r="F62" s="114">
        <v>6518</v>
      </c>
      <c r="G62" s="114">
        <v>6458</v>
      </c>
      <c r="H62" s="140">
        <v>6368</v>
      </c>
      <c r="I62" s="115">
        <v>30</v>
      </c>
      <c r="J62" s="116">
        <v>0.47110552763819097</v>
      </c>
    </row>
    <row r="63" spans="1:16" s="110" customFormat="1" ht="14.45" customHeight="1" x14ac:dyDescent="0.2">
      <c r="A63" s="120"/>
      <c r="B63" s="121" t="s">
        <v>112</v>
      </c>
      <c r="C63" s="113">
        <v>0.87956924517574664</v>
      </c>
      <c r="D63" s="115">
        <v>526</v>
      </c>
      <c r="E63" s="114">
        <v>535</v>
      </c>
      <c r="F63" s="114">
        <v>546</v>
      </c>
      <c r="G63" s="114">
        <v>478</v>
      </c>
      <c r="H63" s="140">
        <v>477</v>
      </c>
      <c r="I63" s="115">
        <v>49</v>
      </c>
      <c r="J63" s="116">
        <v>10.272536687631026</v>
      </c>
    </row>
    <row r="64" spans="1:16" s="110" customFormat="1" ht="14.45" customHeight="1" x14ac:dyDescent="0.2">
      <c r="A64" s="120" t="s">
        <v>113</v>
      </c>
      <c r="B64" s="119" t="s">
        <v>116</v>
      </c>
      <c r="C64" s="113">
        <v>64.359051536737908</v>
      </c>
      <c r="D64" s="115">
        <v>38488</v>
      </c>
      <c r="E64" s="114">
        <v>40941</v>
      </c>
      <c r="F64" s="114">
        <v>40340</v>
      </c>
      <c r="G64" s="114">
        <v>40363</v>
      </c>
      <c r="H64" s="140">
        <v>39643</v>
      </c>
      <c r="I64" s="115">
        <v>-1155</v>
      </c>
      <c r="J64" s="116">
        <v>-2.9135030144035516</v>
      </c>
    </row>
    <row r="65" spans="1:10" s="110" customFormat="1" ht="14.45" customHeight="1" x14ac:dyDescent="0.2">
      <c r="A65" s="123"/>
      <c r="B65" s="124" t="s">
        <v>117</v>
      </c>
      <c r="C65" s="125">
        <v>35.162703588508748</v>
      </c>
      <c r="D65" s="143">
        <v>21028</v>
      </c>
      <c r="E65" s="144">
        <v>22113</v>
      </c>
      <c r="F65" s="144">
        <v>21954</v>
      </c>
      <c r="G65" s="144">
        <v>21722</v>
      </c>
      <c r="H65" s="145">
        <v>21525</v>
      </c>
      <c r="I65" s="143">
        <v>-497</v>
      </c>
      <c r="J65" s="146">
        <v>-2.3089430894308944</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79680</v>
      </c>
      <c r="G11" s="114">
        <v>84257</v>
      </c>
      <c r="H11" s="114">
        <v>83089</v>
      </c>
      <c r="I11" s="114">
        <v>82485</v>
      </c>
      <c r="J11" s="140">
        <v>81354</v>
      </c>
      <c r="K11" s="114">
        <v>-1674</v>
      </c>
      <c r="L11" s="116">
        <v>-2.0576738697544066</v>
      </c>
    </row>
    <row r="12" spans="1:17" s="110" customFormat="1" ht="24" customHeight="1" x14ac:dyDescent="0.2">
      <c r="A12" s="604" t="s">
        <v>185</v>
      </c>
      <c r="B12" s="605"/>
      <c r="C12" s="605"/>
      <c r="D12" s="606"/>
      <c r="E12" s="113">
        <v>43.27434738955823</v>
      </c>
      <c r="F12" s="115">
        <v>34481</v>
      </c>
      <c r="G12" s="114">
        <v>36503</v>
      </c>
      <c r="H12" s="114">
        <v>35907</v>
      </c>
      <c r="I12" s="114">
        <v>35561</v>
      </c>
      <c r="J12" s="140">
        <v>34878</v>
      </c>
      <c r="K12" s="114">
        <v>-397</v>
      </c>
      <c r="L12" s="116">
        <v>-1.1382533402144619</v>
      </c>
    </row>
    <row r="13" spans="1:17" s="110" customFormat="1" ht="15" customHeight="1" x14ac:dyDescent="0.2">
      <c r="A13" s="120"/>
      <c r="B13" s="612" t="s">
        <v>107</v>
      </c>
      <c r="C13" s="612"/>
      <c r="E13" s="113">
        <v>56.72565261044177</v>
      </c>
      <c r="F13" s="115">
        <v>45199</v>
      </c>
      <c r="G13" s="114">
        <v>47754</v>
      </c>
      <c r="H13" s="114">
        <v>47182</v>
      </c>
      <c r="I13" s="114">
        <v>46924</v>
      </c>
      <c r="J13" s="140">
        <v>46476</v>
      </c>
      <c r="K13" s="114">
        <v>-1277</v>
      </c>
      <c r="L13" s="116">
        <v>-2.7476547035028833</v>
      </c>
    </row>
    <row r="14" spans="1:17" s="110" customFormat="1" ht="22.5" customHeight="1" x14ac:dyDescent="0.2">
      <c r="A14" s="604" t="s">
        <v>186</v>
      </c>
      <c r="B14" s="605"/>
      <c r="C14" s="605"/>
      <c r="D14" s="606"/>
      <c r="E14" s="113">
        <v>18.815261044176708</v>
      </c>
      <c r="F14" s="115">
        <v>14992</v>
      </c>
      <c r="G14" s="114">
        <v>16576</v>
      </c>
      <c r="H14" s="114">
        <v>15852</v>
      </c>
      <c r="I14" s="114">
        <v>16037</v>
      </c>
      <c r="J14" s="140">
        <v>15388</v>
      </c>
      <c r="K14" s="114">
        <v>-396</v>
      </c>
      <c r="L14" s="116">
        <v>-2.5734338445541982</v>
      </c>
    </row>
    <row r="15" spans="1:17" s="110" customFormat="1" ht="15" customHeight="1" x14ac:dyDescent="0.2">
      <c r="A15" s="120"/>
      <c r="B15" s="119"/>
      <c r="C15" s="258" t="s">
        <v>106</v>
      </c>
      <c r="E15" s="113">
        <v>45.404215581643541</v>
      </c>
      <c r="F15" s="115">
        <v>6807</v>
      </c>
      <c r="G15" s="114">
        <v>7594</v>
      </c>
      <c r="H15" s="114">
        <v>7270</v>
      </c>
      <c r="I15" s="114">
        <v>7326</v>
      </c>
      <c r="J15" s="140">
        <v>6962</v>
      </c>
      <c r="K15" s="114">
        <v>-155</v>
      </c>
      <c r="L15" s="116">
        <v>-2.2263717322608447</v>
      </c>
    </row>
    <row r="16" spans="1:17" s="110" customFormat="1" ht="15" customHeight="1" x14ac:dyDescent="0.2">
      <c r="A16" s="120"/>
      <c r="B16" s="119"/>
      <c r="C16" s="258" t="s">
        <v>107</v>
      </c>
      <c r="E16" s="113">
        <v>54.595784418356459</v>
      </c>
      <c r="F16" s="115">
        <v>8185</v>
      </c>
      <c r="G16" s="114">
        <v>8982</v>
      </c>
      <c r="H16" s="114">
        <v>8582</v>
      </c>
      <c r="I16" s="114">
        <v>8711</v>
      </c>
      <c r="J16" s="140">
        <v>8426</v>
      </c>
      <c r="K16" s="114">
        <v>-241</v>
      </c>
      <c r="L16" s="116">
        <v>-2.8601946356515549</v>
      </c>
    </row>
    <row r="17" spans="1:12" s="110" customFormat="1" ht="15" customHeight="1" x14ac:dyDescent="0.2">
      <c r="A17" s="120"/>
      <c r="B17" s="121" t="s">
        <v>109</v>
      </c>
      <c r="C17" s="258"/>
      <c r="E17" s="113">
        <v>55.074046184738954</v>
      </c>
      <c r="F17" s="115">
        <v>43883</v>
      </c>
      <c r="G17" s="114">
        <v>46476</v>
      </c>
      <c r="H17" s="114">
        <v>46146</v>
      </c>
      <c r="I17" s="114">
        <v>45695</v>
      </c>
      <c r="J17" s="140">
        <v>45416</v>
      </c>
      <c r="K17" s="114">
        <v>-1533</v>
      </c>
      <c r="L17" s="116">
        <v>-3.3754623921085081</v>
      </c>
    </row>
    <row r="18" spans="1:12" s="110" customFormat="1" ht="15" customHeight="1" x14ac:dyDescent="0.2">
      <c r="A18" s="120"/>
      <c r="B18" s="119"/>
      <c r="C18" s="258" t="s">
        <v>106</v>
      </c>
      <c r="E18" s="113">
        <v>41.62431921245129</v>
      </c>
      <c r="F18" s="115">
        <v>18266</v>
      </c>
      <c r="G18" s="114">
        <v>19325</v>
      </c>
      <c r="H18" s="114">
        <v>19089</v>
      </c>
      <c r="I18" s="114">
        <v>18853</v>
      </c>
      <c r="J18" s="140">
        <v>18617</v>
      </c>
      <c r="K18" s="114">
        <v>-351</v>
      </c>
      <c r="L18" s="116">
        <v>-1.8853735832840952</v>
      </c>
    </row>
    <row r="19" spans="1:12" s="110" customFormat="1" ht="15" customHeight="1" x14ac:dyDescent="0.2">
      <c r="A19" s="120"/>
      <c r="B19" s="119"/>
      <c r="C19" s="258" t="s">
        <v>107</v>
      </c>
      <c r="E19" s="113">
        <v>58.37568078754871</v>
      </c>
      <c r="F19" s="115">
        <v>25617</v>
      </c>
      <c r="G19" s="114">
        <v>27151</v>
      </c>
      <c r="H19" s="114">
        <v>27057</v>
      </c>
      <c r="I19" s="114">
        <v>26842</v>
      </c>
      <c r="J19" s="140">
        <v>26799</v>
      </c>
      <c r="K19" s="114">
        <v>-1182</v>
      </c>
      <c r="L19" s="116">
        <v>-4.4106123362812042</v>
      </c>
    </row>
    <row r="20" spans="1:12" s="110" customFormat="1" ht="15" customHeight="1" x14ac:dyDescent="0.2">
      <c r="A20" s="120"/>
      <c r="B20" s="121" t="s">
        <v>110</v>
      </c>
      <c r="C20" s="258"/>
      <c r="E20" s="113">
        <v>14.602158634538153</v>
      </c>
      <c r="F20" s="115">
        <v>11635</v>
      </c>
      <c r="G20" s="114">
        <v>11850</v>
      </c>
      <c r="H20" s="114">
        <v>11819</v>
      </c>
      <c r="I20" s="114">
        <v>11557</v>
      </c>
      <c r="J20" s="140">
        <v>11480</v>
      </c>
      <c r="K20" s="114">
        <v>155</v>
      </c>
      <c r="L20" s="116">
        <v>1.3501742160278745</v>
      </c>
    </row>
    <row r="21" spans="1:12" s="110" customFormat="1" ht="15" customHeight="1" x14ac:dyDescent="0.2">
      <c r="A21" s="120"/>
      <c r="B21" s="119"/>
      <c r="C21" s="258" t="s">
        <v>106</v>
      </c>
      <c r="E21" s="113">
        <v>40.146110872367856</v>
      </c>
      <c r="F21" s="115">
        <v>4671</v>
      </c>
      <c r="G21" s="114">
        <v>4758</v>
      </c>
      <c r="H21" s="114">
        <v>4728</v>
      </c>
      <c r="I21" s="114">
        <v>4629</v>
      </c>
      <c r="J21" s="140">
        <v>4619</v>
      </c>
      <c r="K21" s="114">
        <v>52</v>
      </c>
      <c r="L21" s="116">
        <v>1.1257848019051744</v>
      </c>
    </row>
    <row r="22" spans="1:12" s="110" customFormat="1" ht="15" customHeight="1" x14ac:dyDescent="0.2">
      <c r="A22" s="120"/>
      <c r="B22" s="119"/>
      <c r="C22" s="258" t="s">
        <v>107</v>
      </c>
      <c r="E22" s="113">
        <v>59.853889127632144</v>
      </c>
      <c r="F22" s="115">
        <v>6964</v>
      </c>
      <c r="G22" s="114">
        <v>7092</v>
      </c>
      <c r="H22" s="114">
        <v>7091</v>
      </c>
      <c r="I22" s="114">
        <v>6928</v>
      </c>
      <c r="J22" s="140">
        <v>6861</v>
      </c>
      <c r="K22" s="114">
        <v>103</v>
      </c>
      <c r="L22" s="116">
        <v>1.5012388864596997</v>
      </c>
    </row>
    <row r="23" spans="1:12" s="110" customFormat="1" ht="15" customHeight="1" x14ac:dyDescent="0.2">
      <c r="A23" s="120"/>
      <c r="B23" s="121" t="s">
        <v>111</v>
      </c>
      <c r="C23" s="258"/>
      <c r="E23" s="113">
        <v>11.508534136546185</v>
      </c>
      <c r="F23" s="115">
        <v>9170</v>
      </c>
      <c r="G23" s="114">
        <v>9355</v>
      </c>
      <c r="H23" s="114">
        <v>9272</v>
      </c>
      <c r="I23" s="114">
        <v>9196</v>
      </c>
      <c r="J23" s="140">
        <v>9070</v>
      </c>
      <c r="K23" s="114">
        <v>100</v>
      </c>
      <c r="L23" s="116">
        <v>1.1025358324145536</v>
      </c>
    </row>
    <row r="24" spans="1:12" s="110" customFormat="1" ht="15" customHeight="1" x14ac:dyDescent="0.2">
      <c r="A24" s="120"/>
      <c r="B24" s="119"/>
      <c r="C24" s="258" t="s">
        <v>106</v>
      </c>
      <c r="E24" s="113">
        <v>51.657579062159215</v>
      </c>
      <c r="F24" s="115">
        <v>4737</v>
      </c>
      <c r="G24" s="114">
        <v>4826</v>
      </c>
      <c r="H24" s="114">
        <v>4820</v>
      </c>
      <c r="I24" s="114">
        <v>4753</v>
      </c>
      <c r="J24" s="140">
        <v>4680</v>
      </c>
      <c r="K24" s="114">
        <v>57</v>
      </c>
      <c r="L24" s="116">
        <v>1.2179487179487178</v>
      </c>
    </row>
    <row r="25" spans="1:12" s="110" customFormat="1" ht="15" customHeight="1" x14ac:dyDescent="0.2">
      <c r="A25" s="120"/>
      <c r="B25" s="119"/>
      <c r="C25" s="258" t="s">
        <v>107</v>
      </c>
      <c r="E25" s="113">
        <v>48.342420937840785</v>
      </c>
      <c r="F25" s="115">
        <v>4433</v>
      </c>
      <c r="G25" s="114">
        <v>4529</v>
      </c>
      <c r="H25" s="114">
        <v>4452</v>
      </c>
      <c r="I25" s="114">
        <v>4443</v>
      </c>
      <c r="J25" s="140">
        <v>4390</v>
      </c>
      <c r="K25" s="114">
        <v>43</v>
      </c>
      <c r="L25" s="116">
        <v>0.97949886104783601</v>
      </c>
    </row>
    <row r="26" spans="1:12" s="110" customFormat="1" ht="15" customHeight="1" x14ac:dyDescent="0.2">
      <c r="A26" s="120"/>
      <c r="C26" s="121" t="s">
        <v>187</v>
      </c>
      <c r="D26" s="110" t="s">
        <v>188</v>
      </c>
      <c r="E26" s="113">
        <v>1.0416666666666667</v>
      </c>
      <c r="F26" s="115">
        <v>830</v>
      </c>
      <c r="G26" s="114">
        <v>850</v>
      </c>
      <c r="H26" s="114">
        <v>828</v>
      </c>
      <c r="I26" s="114">
        <v>739</v>
      </c>
      <c r="J26" s="140">
        <v>700</v>
      </c>
      <c r="K26" s="114">
        <v>130</v>
      </c>
      <c r="L26" s="116">
        <v>18.571428571428573</v>
      </c>
    </row>
    <row r="27" spans="1:12" s="110" customFormat="1" ht="15" customHeight="1" x14ac:dyDescent="0.2">
      <c r="A27" s="120"/>
      <c r="B27" s="119"/>
      <c r="D27" s="259" t="s">
        <v>106</v>
      </c>
      <c r="E27" s="113">
        <v>48.072289156626503</v>
      </c>
      <c r="F27" s="115">
        <v>399</v>
      </c>
      <c r="G27" s="114">
        <v>424</v>
      </c>
      <c r="H27" s="114">
        <v>426</v>
      </c>
      <c r="I27" s="114">
        <v>362</v>
      </c>
      <c r="J27" s="140">
        <v>315</v>
      </c>
      <c r="K27" s="114">
        <v>84</v>
      </c>
      <c r="L27" s="116">
        <v>26.666666666666668</v>
      </c>
    </row>
    <row r="28" spans="1:12" s="110" customFormat="1" ht="15" customHeight="1" x14ac:dyDescent="0.2">
      <c r="A28" s="120"/>
      <c r="B28" s="119"/>
      <c r="D28" s="259" t="s">
        <v>107</v>
      </c>
      <c r="E28" s="113">
        <v>51.927710843373497</v>
      </c>
      <c r="F28" s="115">
        <v>431</v>
      </c>
      <c r="G28" s="114">
        <v>426</v>
      </c>
      <c r="H28" s="114">
        <v>402</v>
      </c>
      <c r="I28" s="114">
        <v>377</v>
      </c>
      <c r="J28" s="140">
        <v>385</v>
      </c>
      <c r="K28" s="114">
        <v>46</v>
      </c>
      <c r="L28" s="116">
        <v>11.948051948051948</v>
      </c>
    </row>
    <row r="29" spans="1:12" s="110" customFormat="1" ht="24" customHeight="1" x14ac:dyDescent="0.2">
      <c r="A29" s="604" t="s">
        <v>189</v>
      </c>
      <c r="B29" s="605"/>
      <c r="C29" s="605"/>
      <c r="D29" s="606"/>
      <c r="E29" s="113">
        <v>68.398594377510037</v>
      </c>
      <c r="F29" s="115">
        <v>54500</v>
      </c>
      <c r="G29" s="114">
        <v>57736</v>
      </c>
      <c r="H29" s="114">
        <v>56957</v>
      </c>
      <c r="I29" s="114">
        <v>56574</v>
      </c>
      <c r="J29" s="140">
        <v>55654</v>
      </c>
      <c r="K29" s="114">
        <v>-1154</v>
      </c>
      <c r="L29" s="116">
        <v>-2.0735257124375606</v>
      </c>
    </row>
    <row r="30" spans="1:12" s="110" customFormat="1" ht="15" customHeight="1" x14ac:dyDescent="0.2">
      <c r="A30" s="120"/>
      <c r="B30" s="119"/>
      <c r="C30" s="258" t="s">
        <v>106</v>
      </c>
      <c r="E30" s="113">
        <v>43.122935779816515</v>
      </c>
      <c r="F30" s="115">
        <v>23502</v>
      </c>
      <c r="G30" s="114">
        <v>24894</v>
      </c>
      <c r="H30" s="114">
        <v>24525</v>
      </c>
      <c r="I30" s="114">
        <v>24312</v>
      </c>
      <c r="J30" s="140">
        <v>23740</v>
      </c>
      <c r="K30" s="114">
        <v>-238</v>
      </c>
      <c r="L30" s="116">
        <v>-1.0025273799494523</v>
      </c>
    </row>
    <row r="31" spans="1:12" s="110" customFormat="1" ht="15" customHeight="1" x14ac:dyDescent="0.2">
      <c r="A31" s="120"/>
      <c r="B31" s="119"/>
      <c r="C31" s="258" t="s">
        <v>107</v>
      </c>
      <c r="E31" s="113">
        <v>56.877064220183485</v>
      </c>
      <c r="F31" s="115">
        <v>30998</v>
      </c>
      <c r="G31" s="114">
        <v>32842</v>
      </c>
      <c r="H31" s="114">
        <v>32432</v>
      </c>
      <c r="I31" s="114">
        <v>32262</v>
      </c>
      <c r="J31" s="140">
        <v>31914</v>
      </c>
      <c r="K31" s="114">
        <v>-916</v>
      </c>
      <c r="L31" s="116">
        <v>-2.8702136993169143</v>
      </c>
    </row>
    <row r="32" spans="1:12" s="110" customFormat="1" ht="15" customHeight="1" x14ac:dyDescent="0.2">
      <c r="A32" s="120"/>
      <c r="B32" s="119" t="s">
        <v>117</v>
      </c>
      <c r="C32" s="258"/>
      <c r="E32" s="113">
        <v>31.198544176706829</v>
      </c>
      <c r="F32" s="114">
        <v>24859</v>
      </c>
      <c r="G32" s="114">
        <v>26202</v>
      </c>
      <c r="H32" s="114">
        <v>25819</v>
      </c>
      <c r="I32" s="114">
        <v>25581</v>
      </c>
      <c r="J32" s="140">
        <v>25371</v>
      </c>
      <c r="K32" s="114">
        <v>-512</v>
      </c>
      <c r="L32" s="116">
        <v>-2.0180521067360373</v>
      </c>
    </row>
    <row r="33" spans="1:12" s="110" customFormat="1" ht="15" customHeight="1" x14ac:dyDescent="0.2">
      <c r="A33" s="120"/>
      <c r="B33" s="119"/>
      <c r="C33" s="258" t="s">
        <v>106</v>
      </c>
      <c r="E33" s="113">
        <v>43.630073615189673</v>
      </c>
      <c r="F33" s="114">
        <v>10846</v>
      </c>
      <c r="G33" s="114">
        <v>11483</v>
      </c>
      <c r="H33" s="114">
        <v>11263</v>
      </c>
      <c r="I33" s="114">
        <v>11128</v>
      </c>
      <c r="J33" s="140">
        <v>11017</v>
      </c>
      <c r="K33" s="114">
        <v>-171</v>
      </c>
      <c r="L33" s="116">
        <v>-1.5521466823999275</v>
      </c>
    </row>
    <row r="34" spans="1:12" s="110" customFormat="1" ht="15" customHeight="1" x14ac:dyDescent="0.2">
      <c r="A34" s="120"/>
      <c r="B34" s="119"/>
      <c r="C34" s="258" t="s">
        <v>107</v>
      </c>
      <c r="E34" s="113">
        <v>56.369926384810327</v>
      </c>
      <c r="F34" s="114">
        <v>14013</v>
      </c>
      <c r="G34" s="114">
        <v>14719</v>
      </c>
      <c r="H34" s="114">
        <v>14556</v>
      </c>
      <c r="I34" s="114">
        <v>14453</v>
      </c>
      <c r="J34" s="140">
        <v>14354</v>
      </c>
      <c r="K34" s="114">
        <v>-341</v>
      </c>
      <c r="L34" s="116">
        <v>-2.3756444196739586</v>
      </c>
    </row>
    <row r="35" spans="1:12" s="110" customFormat="1" ht="24" customHeight="1" x14ac:dyDescent="0.2">
      <c r="A35" s="604" t="s">
        <v>192</v>
      </c>
      <c r="B35" s="605"/>
      <c r="C35" s="605"/>
      <c r="D35" s="606"/>
      <c r="E35" s="113">
        <v>25.651355421686748</v>
      </c>
      <c r="F35" s="114">
        <v>20439</v>
      </c>
      <c r="G35" s="114">
        <v>21882</v>
      </c>
      <c r="H35" s="114">
        <v>21285</v>
      </c>
      <c r="I35" s="114">
        <v>21434</v>
      </c>
      <c r="J35" s="114">
        <v>20860</v>
      </c>
      <c r="K35" s="318">
        <v>-421</v>
      </c>
      <c r="L35" s="319">
        <v>-2.0182166826462127</v>
      </c>
    </row>
    <row r="36" spans="1:12" s="110" customFormat="1" ht="15" customHeight="1" x14ac:dyDescent="0.2">
      <c r="A36" s="120"/>
      <c r="B36" s="119"/>
      <c r="C36" s="258" t="s">
        <v>106</v>
      </c>
      <c r="E36" s="113">
        <v>45.359362004011935</v>
      </c>
      <c r="F36" s="114">
        <v>9271</v>
      </c>
      <c r="G36" s="114">
        <v>9980</v>
      </c>
      <c r="H36" s="114">
        <v>9724</v>
      </c>
      <c r="I36" s="114">
        <v>9759</v>
      </c>
      <c r="J36" s="114">
        <v>9424</v>
      </c>
      <c r="K36" s="318">
        <v>-153</v>
      </c>
      <c r="L36" s="116">
        <v>-1.6235144312393888</v>
      </c>
    </row>
    <row r="37" spans="1:12" s="110" customFormat="1" ht="15" customHeight="1" x14ac:dyDescent="0.2">
      <c r="A37" s="120"/>
      <c r="B37" s="119"/>
      <c r="C37" s="258" t="s">
        <v>107</v>
      </c>
      <c r="E37" s="113">
        <v>54.640637995988065</v>
      </c>
      <c r="F37" s="114">
        <v>11168</v>
      </c>
      <c r="G37" s="114">
        <v>11902</v>
      </c>
      <c r="H37" s="114">
        <v>11561</v>
      </c>
      <c r="I37" s="114">
        <v>11675</v>
      </c>
      <c r="J37" s="140">
        <v>11436</v>
      </c>
      <c r="K37" s="114">
        <v>-268</v>
      </c>
      <c r="L37" s="116">
        <v>-2.3434767401189225</v>
      </c>
    </row>
    <row r="38" spans="1:12" s="110" customFormat="1" ht="15" customHeight="1" x14ac:dyDescent="0.2">
      <c r="A38" s="120"/>
      <c r="B38" s="119" t="s">
        <v>329</v>
      </c>
      <c r="C38" s="258"/>
      <c r="E38" s="113">
        <v>38.010793172690761</v>
      </c>
      <c r="F38" s="114">
        <v>30287</v>
      </c>
      <c r="G38" s="114">
        <v>31518</v>
      </c>
      <c r="H38" s="114">
        <v>31341</v>
      </c>
      <c r="I38" s="114">
        <v>30896</v>
      </c>
      <c r="J38" s="140">
        <v>30564</v>
      </c>
      <c r="K38" s="114">
        <v>-277</v>
      </c>
      <c r="L38" s="116">
        <v>-0.90629498756707239</v>
      </c>
    </row>
    <row r="39" spans="1:12" s="110" customFormat="1" ht="15" customHeight="1" x14ac:dyDescent="0.2">
      <c r="A39" s="120"/>
      <c r="B39" s="119"/>
      <c r="C39" s="258" t="s">
        <v>106</v>
      </c>
      <c r="E39" s="113">
        <v>43.800970713507446</v>
      </c>
      <c r="F39" s="115">
        <v>13266</v>
      </c>
      <c r="G39" s="114">
        <v>13705</v>
      </c>
      <c r="H39" s="114">
        <v>13625</v>
      </c>
      <c r="I39" s="114">
        <v>13486</v>
      </c>
      <c r="J39" s="140">
        <v>13279</v>
      </c>
      <c r="K39" s="114">
        <v>-13</v>
      </c>
      <c r="L39" s="116">
        <v>-9.78989381730552E-2</v>
      </c>
    </row>
    <row r="40" spans="1:12" s="110" customFormat="1" ht="15" customHeight="1" x14ac:dyDescent="0.2">
      <c r="A40" s="120"/>
      <c r="B40" s="119"/>
      <c r="C40" s="258" t="s">
        <v>107</v>
      </c>
      <c r="E40" s="113">
        <v>56.199029286492554</v>
      </c>
      <c r="F40" s="115">
        <v>17021</v>
      </c>
      <c r="G40" s="114">
        <v>17813</v>
      </c>
      <c r="H40" s="114">
        <v>17716</v>
      </c>
      <c r="I40" s="114">
        <v>17410</v>
      </c>
      <c r="J40" s="140">
        <v>17285</v>
      </c>
      <c r="K40" s="114">
        <v>-264</v>
      </c>
      <c r="L40" s="116">
        <v>-1.5273358403239803</v>
      </c>
    </row>
    <row r="41" spans="1:12" s="110" customFormat="1" ht="15" customHeight="1" x14ac:dyDescent="0.2">
      <c r="A41" s="120"/>
      <c r="B41" s="320" t="s">
        <v>517</v>
      </c>
      <c r="C41" s="258"/>
      <c r="E41" s="113">
        <v>11.339106425702811</v>
      </c>
      <c r="F41" s="115">
        <v>9035</v>
      </c>
      <c r="G41" s="114">
        <v>9494</v>
      </c>
      <c r="H41" s="114">
        <v>9247</v>
      </c>
      <c r="I41" s="114">
        <v>9295</v>
      </c>
      <c r="J41" s="140">
        <v>8979</v>
      </c>
      <c r="K41" s="114">
        <v>56</v>
      </c>
      <c r="L41" s="116">
        <v>0.6236774696514088</v>
      </c>
    </row>
    <row r="42" spans="1:12" s="110" customFormat="1" ht="15" customHeight="1" x14ac:dyDescent="0.2">
      <c r="A42" s="120"/>
      <c r="B42" s="119"/>
      <c r="C42" s="268" t="s">
        <v>106</v>
      </c>
      <c r="D42" s="182"/>
      <c r="E42" s="113">
        <v>42.446043165467628</v>
      </c>
      <c r="F42" s="115">
        <v>3835</v>
      </c>
      <c r="G42" s="114">
        <v>4023</v>
      </c>
      <c r="H42" s="114">
        <v>3921</v>
      </c>
      <c r="I42" s="114">
        <v>3892</v>
      </c>
      <c r="J42" s="140">
        <v>3769</v>
      </c>
      <c r="K42" s="114">
        <v>66</v>
      </c>
      <c r="L42" s="116">
        <v>1.751127620058371</v>
      </c>
    </row>
    <row r="43" spans="1:12" s="110" customFormat="1" ht="15" customHeight="1" x14ac:dyDescent="0.2">
      <c r="A43" s="120"/>
      <c r="B43" s="119"/>
      <c r="C43" s="268" t="s">
        <v>107</v>
      </c>
      <c r="D43" s="182"/>
      <c r="E43" s="113">
        <v>57.553956834532372</v>
      </c>
      <c r="F43" s="115">
        <v>5200</v>
      </c>
      <c r="G43" s="114">
        <v>5471</v>
      </c>
      <c r="H43" s="114">
        <v>5326</v>
      </c>
      <c r="I43" s="114">
        <v>5403</v>
      </c>
      <c r="J43" s="140">
        <v>5210</v>
      </c>
      <c r="K43" s="114">
        <v>-10</v>
      </c>
      <c r="L43" s="116">
        <v>-0.19193857965451055</v>
      </c>
    </row>
    <row r="44" spans="1:12" s="110" customFormat="1" ht="15" customHeight="1" x14ac:dyDescent="0.2">
      <c r="A44" s="120"/>
      <c r="B44" s="119" t="s">
        <v>205</v>
      </c>
      <c r="C44" s="268"/>
      <c r="D44" s="182"/>
      <c r="E44" s="113">
        <v>24.998744979919678</v>
      </c>
      <c r="F44" s="115">
        <v>19919</v>
      </c>
      <c r="G44" s="114">
        <v>21363</v>
      </c>
      <c r="H44" s="114">
        <v>21216</v>
      </c>
      <c r="I44" s="114">
        <v>20860</v>
      </c>
      <c r="J44" s="140">
        <v>20951</v>
      </c>
      <c r="K44" s="114">
        <v>-1032</v>
      </c>
      <c r="L44" s="116">
        <v>-4.9257791990835758</v>
      </c>
    </row>
    <row r="45" spans="1:12" s="110" customFormat="1" ht="15" customHeight="1" x14ac:dyDescent="0.2">
      <c r="A45" s="120"/>
      <c r="B45" s="119"/>
      <c r="C45" s="268" t="s">
        <v>106</v>
      </c>
      <c r="D45" s="182"/>
      <c r="E45" s="113">
        <v>40.709874993724583</v>
      </c>
      <c r="F45" s="115">
        <v>8109</v>
      </c>
      <c r="G45" s="114">
        <v>8795</v>
      </c>
      <c r="H45" s="114">
        <v>8637</v>
      </c>
      <c r="I45" s="114">
        <v>8424</v>
      </c>
      <c r="J45" s="140">
        <v>8406</v>
      </c>
      <c r="K45" s="114">
        <v>-297</v>
      </c>
      <c r="L45" s="116">
        <v>-3.5331905781584583</v>
      </c>
    </row>
    <row r="46" spans="1:12" s="110" customFormat="1" ht="15" customHeight="1" x14ac:dyDescent="0.2">
      <c r="A46" s="123"/>
      <c r="B46" s="124"/>
      <c r="C46" s="260" t="s">
        <v>107</v>
      </c>
      <c r="D46" s="261"/>
      <c r="E46" s="125">
        <v>59.290125006275417</v>
      </c>
      <c r="F46" s="143">
        <v>11810</v>
      </c>
      <c r="G46" s="144">
        <v>12568</v>
      </c>
      <c r="H46" s="144">
        <v>12579</v>
      </c>
      <c r="I46" s="144">
        <v>12436</v>
      </c>
      <c r="J46" s="145">
        <v>12545</v>
      </c>
      <c r="K46" s="144">
        <v>-735</v>
      </c>
      <c r="L46" s="146">
        <v>-5.8589079314467911</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518</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79680</v>
      </c>
      <c r="E11" s="114">
        <v>84257</v>
      </c>
      <c r="F11" s="114">
        <v>83089</v>
      </c>
      <c r="G11" s="114">
        <v>82485</v>
      </c>
      <c r="H11" s="140">
        <v>81354</v>
      </c>
      <c r="I11" s="115">
        <v>-1674</v>
      </c>
      <c r="J11" s="116">
        <v>-2.0576738697544066</v>
      </c>
    </row>
    <row r="12" spans="1:15" s="110" customFormat="1" ht="24.95" customHeight="1" x14ac:dyDescent="0.2">
      <c r="A12" s="193" t="s">
        <v>132</v>
      </c>
      <c r="B12" s="194" t="s">
        <v>133</v>
      </c>
      <c r="C12" s="113">
        <v>0.12926706827309237</v>
      </c>
      <c r="D12" s="115">
        <v>103</v>
      </c>
      <c r="E12" s="114">
        <v>106</v>
      </c>
      <c r="F12" s="114">
        <v>110</v>
      </c>
      <c r="G12" s="114">
        <v>104</v>
      </c>
      <c r="H12" s="140">
        <v>101</v>
      </c>
      <c r="I12" s="115">
        <v>2</v>
      </c>
      <c r="J12" s="116">
        <v>1.9801980198019802</v>
      </c>
    </row>
    <row r="13" spans="1:15" s="110" customFormat="1" ht="24.95" customHeight="1" x14ac:dyDescent="0.2">
      <c r="A13" s="193" t="s">
        <v>134</v>
      </c>
      <c r="B13" s="199" t="s">
        <v>214</v>
      </c>
      <c r="C13" s="113">
        <v>0.24974899598393574</v>
      </c>
      <c r="D13" s="115">
        <v>199</v>
      </c>
      <c r="E13" s="114">
        <v>193</v>
      </c>
      <c r="F13" s="114">
        <v>184</v>
      </c>
      <c r="G13" s="114">
        <v>185</v>
      </c>
      <c r="H13" s="140">
        <v>192</v>
      </c>
      <c r="I13" s="115">
        <v>7</v>
      </c>
      <c r="J13" s="116">
        <v>3.6458333333333335</v>
      </c>
    </row>
    <row r="14" spans="1:15" s="287" customFormat="1" ht="24.95" customHeight="1" x14ac:dyDescent="0.2">
      <c r="A14" s="193" t="s">
        <v>215</v>
      </c>
      <c r="B14" s="199" t="s">
        <v>137</v>
      </c>
      <c r="C14" s="113">
        <v>1.6114457831325302</v>
      </c>
      <c r="D14" s="115">
        <v>1284</v>
      </c>
      <c r="E14" s="114">
        <v>1332</v>
      </c>
      <c r="F14" s="114">
        <v>1373</v>
      </c>
      <c r="G14" s="114">
        <v>1450</v>
      </c>
      <c r="H14" s="140">
        <v>1465</v>
      </c>
      <c r="I14" s="115">
        <v>-181</v>
      </c>
      <c r="J14" s="116">
        <v>-12.354948805460751</v>
      </c>
      <c r="K14" s="110"/>
      <c r="L14" s="110"/>
      <c r="M14" s="110"/>
      <c r="N14" s="110"/>
      <c r="O14" s="110"/>
    </row>
    <row r="15" spans="1:15" s="110" customFormat="1" ht="24.95" customHeight="1" x14ac:dyDescent="0.2">
      <c r="A15" s="193" t="s">
        <v>216</v>
      </c>
      <c r="B15" s="199" t="s">
        <v>217</v>
      </c>
      <c r="C15" s="113">
        <v>0.83960843373493976</v>
      </c>
      <c r="D15" s="115">
        <v>669</v>
      </c>
      <c r="E15" s="114">
        <v>705</v>
      </c>
      <c r="F15" s="114">
        <v>737</v>
      </c>
      <c r="G15" s="114">
        <v>786</v>
      </c>
      <c r="H15" s="140">
        <v>787</v>
      </c>
      <c r="I15" s="115">
        <v>-118</v>
      </c>
      <c r="J15" s="116">
        <v>-14.993646759847522</v>
      </c>
    </row>
    <row r="16" spans="1:15" s="287" customFormat="1" ht="24.95" customHeight="1" x14ac:dyDescent="0.2">
      <c r="A16" s="193" t="s">
        <v>218</v>
      </c>
      <c r="B16" s="199" t="s">
        <v>141</v>
      </c>
      <c r="C16" s="113">
        <v>0.66516064257028118</v>
      </c>
      <c r="D16" s="115">
        <v>530</v>
      </c>
      <c r="E16" s="114">
        <v>545</v>
      </c>
      <c r="F16" s="114">
        <v>557</v>
      </c>
      <c r="G16" s="114">
        <v>575</v>
      </c>
      <c r="H16" s="140">
        <v>591</v>
      </c>
      <c r="I16" s="115">
        <v>-61</v>
      </c>
      <c r="J16" s="116">
        <v>-10.321489001692047</v>
      </c>
      <c r="K16" s="110"/>
      <c r="L16" s="110"/>
      <c r="M16" s="110"/>
      <c r="N16" s="110"/>
      <c r="O16" s="110"/>
    </row>
    <row r="17" spans="1:15" s="110" customFormat="1" ht="24.95" customHeight="1" x14ac:dyDescent="0.2">
      <c r="A17" s="193" t="s">
        <v>142</v>
      </c>
      <c r="B17" s="199" t="s">
        <v>220</v>
      </c>
      <c r="C17" s="113">
        <v>0.10667670682730923</v>
      </c>
      <c r="D17" s="115">
        <v>85</v>
      </c>
      <c r="E17" s="114">
        <v>82</v>
      </c>
      <c r="F17" s="114">
        <v>79</v>
      </c>
      <c r="G17" s="114">
        <v>89</v>
      </c>
      <c r="H17" s="140">
        <v>87</v>
      </c>
      <c r="I17" s="115">
        <v>-2</v>
      </c>
      <c r="J17" s="116">
        <v>-2.2988505747126435</v>
      </c>
    </row>
    <row r="18" spans="1:15" s="287" customFormat="1" ht="24.95" customHeight="1" x14ac:dyDescent="0.2">
      <c r="A18" s="201" t="s">
        <v>144</v>
      </c>
      <c r="B18" s="202" t="s">
        <v>145</v>
      </c>
      <c r="C18" s="113">
        <v>2.1272590361445785</v>
      </c>
      <c r="D18" s="115">
        <v>1695</v>
      </c>
      <c r="E18" s="114">
        <v>1710</v>
      </c>
      <c r="F18" s="114">
        <v>1658</v>
      </c>
      <c r="G18" s="114">
        <v>1649</v>
      </c>
      <c r="H18" s="140">
        <v>1574</v>
      </c>
      <c r="I18" s="115">
        <v>121</v>
      </c>
      <c r="J18" s="116">
        <v>7.6874205844980938</v>
      </c>
      <c r="K18" s="110"/>
      <c r="L18" s="110"/>
      <c r="M18" s="110"/>
      <c r="N18" s="110"/>
      <c r="O18" s="110"/>
    </row>
    <row r="19" spans="1:15" s="110" customFormat="1" ht="24.95" customHeight="1" x14ac:dyDescent="0.2">
      <c r="A19" s="193" t="s">
        <v>146</v>
      </c>
      <c r="B19" s="199" t="s">
        <v>147</v>
      </c>
      <c r="C19" s="113">
        <v>11.622740963855422</v>
      </c>
      <c r="D19" s="115">
        <v>9261</v>
      </c>
      <c r="E19" s="114">
        <v>9599</v>
      </c>
      <c r="F19" s="114">
        <v>9262</v>
      </c>
      <c r="G19" s="114">
        <v>9282</v>
      </c>
      <c r="H19" s="140">
        <v>9252</v>
      </c>
      <c r="I19" s="115">
        <v>9</v>
      </c>
      <c r="J19" s="116">
        <v>9.727626459143969E-2</v>
      </c>
    </row>
    <row r="20" spans="1:15" s="287" customFormat="1" ht="24.95" customHeight="1" x14ac:dyDescent="0.2">
      <c r="A20" s="193" t="s">
        <v>148</v>
      </c>
      <c r="B20" s="199" t="s">
        <v>149</v>
      </c>
      <c r="C20" s="113">
        <v>6.6591365461847394</v>
      </c>
      <c r="D20" s="115">
        <v>5306</v>
      </c>
      <c r="E20" s="114">
        <v>5491</v>
      </c>
      <c r="F20" s="114">
        <v>5488</v>
      </c>
      <c r="G20" s="114">
        <v>5373</v>
      </c>
      <c r="H20" s="140">
        <v>5376</v>
      </c>
      <c r="I20" s="115">
        <v>-70</v>
      </c>
      <c r="J20" s="116">
        <v>-1.3020833333333333</v>
      </c>
      <c r="K20" s="110"/>
      <c r="L20" s="110"/>
      <c r="M20" s="110"/>
      <c r="N20" s="110"/>
      <c r="O20" s="110"/>
    </row>
    <row r="21" spans="1:15" s="110" customFormat="1" ht="24.95" customHeight="1" x14ac:dyDescent="0.2">
      <c r="A21" s="201" t="s">
        <v>150</v>
      </c>
      <c r="B21" s="202" t="s">
        <v>151</v>
      </c>
      <c r="C21" s="113">
        <v>11.878765060240964</v>
      </c>
      <c r="D21" s="115">
        <v>9465</v>
      </c>
      <c r="E21" s="114">
        <v>11330</v>
      </c>
      <c r="F21" s="114">
        <v>11515</v>
      </c>
      <c r="G21" s="114">
        <v>11378</v>
      </c>
      <c r="H21" s="140">
        <v>10928</v>
      </c>
      <c r="I21" s="115">
        <v>-1463</v>
      </c>
      <c r="J21" s="116">
        <v>-13.387628111273791</v>
      </c>
    </row>
    <row r="22" spans="1:15" s="110" customFormat="1" ht="24.95" customHeight="1" x14ac:dyDescent="0.2">
      <c r="A22" s="201" t="s">
        <v>152</v>
      </c>
      <c r="B22" s="199" t="s">
        <v>153</v>
      </c>
      <c r="C22" s="113">
        <v>1.606425702811245</v>
      </c>
      <c r="D22" s="115">
        <v>1280</v>
      </c>
      <c r="E22" s="114">
        <v>1293</v>
      </c>
      <c r="F22" s="114">
        <v>1268</v>
      </c>
      <c r="G22" s="114">
        <v>1303</v>
      </c>
      <c r="H22" s="140">
        <v>1293</v>
      </c>
      <c r="I22" s="115">
        <v>-13</v>
      </c>
      <c r="J22" s="116">
        <v>-1.0054137664346481</v>
      </c>
    </row>
    <row r="23" spans="1:15" s="110" customFormat="1" ht="24.95" customHeight="1" x14ac:dyDescent="0.2">
      <c r="A23" s="193" t="s">
        <v>154</v>
      </c>
      <c r="B23" s="199" t="s">
        <v>155</v>
      </c>
      <c r="C23" s="113">
        <v>0.81074297188755018</v>
      </c>
      <c r="D23" s="115">
        <v>646</v>
      </c>
      <c r="E23" s="114">
        <v>662</v>
      </c>
      <c r="F23" s="114">
        <v>680</v>
      </c>
      <c r="G23" s="114">
        <v>663</v>
      </c>
      <c r="H23" s="140">
        <v>639</v>
      </c>
      <c r="I23" s="115">
        <v>7</v>
      </c>
      <c r="J23" s="116">
        <v>1.0954616588419406</v>
      </c>
    </row>
    <row r="24" spans="1:15" s="110" customFormat="1" ht="24.95" customHeight="1" x14ac:dyDescent="0.2">
      <c r="A24" s="193" t="s">
        <v>156</v>
      </c>
      <c r="B24" s="199" t="s">
        <v>221</v>
      </c>
      <c r="C24" s="113">
        <v>14.09262048192771</v>
      </c>
      <c r="D24" s="115">
        <v>11229</v>
      </c>
      <c r="E24" s="114">
        <v>11369</v>
      </c>
      <c r="F24" s="114">
        <v>11226</v>
      </c>
      <c r="G24" s="114">
        <v>10911</v>
      </c>
      <c r="H24" s="140">
        <v>11044</v>
      </c>
      <c r="I24" s="115">
        <v>185</v>
      </c>
      <c r="J24" s="116">
        <v>1.6751177109742847</v>
      </c>
    </row>
    <row r="25" spans="1:15" s="110" customFormat="1" ht="24.95" customHeight="1" x14ac:dyDescent="0.2">
      <c r="A25" s="193" t="s">
        <v>222</v>
      </c>
      <c r="B25" s="204" t="s">
        <v>159</v>
      </c>
      <c r="C25" s="113">
        <v>22.068273092369477</v>
      </c>
      <c r="D25" s="115">
        <v>17584</v>
      </c>
      <c r="E25" s="114">
        <v>18028</v>
      </c>
      <c r="F25" s="114">
        <v>18038</v>
      </c>
      <c r="G25" s="114">
        <v>17571</v>
      </c>
      <c r="H25" s="140">
        <v>17431</v>
      </c>
      <c r="I25" s="115">
        <v>153</v>
      </c>
      <c r="J25" s="116">
        <v>0.87774654351442827</v>
      </c>
    </row>
    <row r="26" spans="1:15" s="110" customFormat="1" ht="24.95" customHeight="1" x14ac:dyDescent="0.2">
      <c r="A26" s="201">
        <v>782.78300000000002</v>
      </c>
      <c r="B26" s="203" t="s">
        <v>160</v>
      </c>
      <c r="C26" s="113">
        <v>1.7331827309236947</v>
      </c>
      <c r="D26" s="115">
        <v>1381</v>
      </c>
      <c r="E26" s="114">
        <v>1669</v>
      </c>
      <c r="F26" s="114">
        <v>1646</v>
      </c>
      <c r="G26" s="114">
        <v>1709</v>
      </c>
      <c r="H26" s="140">
        <v>1657</v>
      </c>
      <c r="I26" s="115">
        <v>-276</v>
      </c>
      <c r="J26" s="116">
        <v>-16.656608328304163</v>
      </c>
    </row>
    <row r="27" spans="1:15" s="110" customFormat="1" ht="24.95" customHeight="1" x14ac:dyDescent="0.2">
      <c r="A27" s="193" t="s">
        <v>161</v>
      </c>
      <c r="B27" s="199" t="s">
        <v>162</v>
      </c>
      <c r="C27" s="113">
        <v>0.53965863453815266</v>
      </c>
      <c r="D27" s="115">
        <v>430</v>
      </c>
      <c r="E27" s="114">
        <v>506</v>
      </c>
      <c r="F27" s="114">
        <v>412</v>
      </c>
      <c r="G27" s="114">
        <v>405</v>
      </c>
      <c r="H27" s="140">
        <v>364</v>
      </c>
      <c r="I27" s="115">
        <v>66</v>
      </c>
      <c r="J27" s="116">
        <v>18.131868131868131</v>
      </c>
    </row>
    <row r="28" spans="1:15" s="110" customFormat="1" ht="24.95" customHeight="1" x14ac:dyDescent="0.2">
      <c r="A28" s="193" t="s">
        <v>163</v>
      </c>
      <c r="B28" s="199" t="s">
        <v>164</v>
      </c>
      <c r="C28" s="113">
        <v>3.3107429718875503</v>
      </c>
      <c r="D28" s="115">
        <v>2638</v>
      </c>
      <c r="E28" s="114">
        <v>3175</v>
      </c>
      <c r="F28" s="114">
        <v>2631</v>
      </c>
      <c r="G28" s="114">
        <v>3000</v>
      </c>
      <c r="H28" s="140">
        <v>2619</v>
      </c>
      <c r="I28" s="115">
        <v>19</v>
      </c>
      <c r="J28" s="116">
        <v>0.72546773577701418</v>
      </c>
    </row>
    <row r="29" spans="1:15" s="110" customFormat="1" ht="24.95" customHeight="1" x14ac:dyDescent="0.2">
      <c r="A29" s="193">
        <v>86</v>
      </c>
      <c r="B29" s="199" t="s">
        <v>165</v>
      </c>
      <c r="C29" s="113">
        <v>5.1443273092369477</v>
      </c>
      <c r="D29" s="115">
        <v>4099</v>
      </c>
      <c r="E29" s="114">
        <v>4129</v>
      </c>
      <c r="F29" s="114">
        <v>4064</v>
      </c>
      <c r="G29" s="114">
        <v>4072</v>
      </c>
      <c r="H29" s="140">
        <v>4091</v>
      </c>
      <c r="I29" s="115">
        <v>8</v>
      </c>
      <c r="J29" s="116">
        <v>0.19555120997311171</v>
      </c>
    </row>
    <row r="30" spans="1:15" s="110" customFormat="1" ht="24.95" customHeight="1" x14ac:dyDescent="0.2">
      <c r="A30" s="193">
        <v>87.88</v>
      </c>
      <c r="B30" s="204" t="s">
        <v>166</v>
      </c>
      <c r="C30" s="113">
        <v>5.4129016064257032</v>
      </c>
      <c r="D30" s="115">
        <v>4313</v>
      </c>
      <c r="E30" s="114">
        <v>4402</v>
      </c>
      <c r="F30" s="114">
        <v>4351</v>
      </c>
      <c r="G30" s="114">
        <v>4354</v>
      </c>
      <c r="H30" s="140">
        <v>4290</v>
      </c>
      <c r="I30" s="115">
        <v>23</v>
      </c>
      <c r="J30" s="116">
        <v>0.53613053613053618</v>
      </c>
    </row>
    <row r="31" spans="1:15" s="110" customFormat="1" ht="24.95" customHeight="1" x14ac:dyDescent="0.2">
      <c r="A31" s="193" t="s">
        <v>167</v>
      </c>
      <c r="B31" s="199" t="s">
        <v>168</v>
      </c>
      <c r="C31" s="113">
        <v>11.001506024096386</v>
      </c>
      <c r="D31" s="115">
        <v>8766</v>
      </c>
      <c r="E31" s="114">
        <v>9262</v>
      </c>
      <c r="F31" s="114">
        <v>9182</v>
      </c>
      <c r="G31" s="114">
        <v>9075</v>
      </c>
      <c r="H31" s="140">
        <v>9037</v>
      </c>
      <c r="I31" s="115">
        <v>-271</v>
      </c>
      <c r="J31" s="116">
        <v>-2.9987827818966473</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0.12926706827309237</v>
      </c>
      <c r="D34" s="115">
        <v>103</v>
      </c>
      <c r="E34" s="114">
        <v>106</v>
      </c>
      <c r="F34" s="114">
        <v>110</v>
      </c>
      <c r="G34" s="114">
        <v>104</v>
      </c>
      <c r="H34" s="140">
        <v>101</v>
      </c>
      <c r="I34" s="115">
        <v>2</v>
      </c>
      <c r="J34" s="116">
        <v>1.9801980198019802</v>
      </c>
    </row>
    <row r="35" spans="1:10" s="110" customFormat="1" ht="24.95" customHeight="1" x14ac:dyDescent="0.2">
      <c r="A35" s="292" t="s">
        <v>171</v>
      </c>
      <c r="B35" s="293" t="s">
        <v>172</v>
      </c>
      <c r="C35" s="113">
        <v>3.9884538152610443</v>
      </c>
      <c r="D35" s="115">
        <v>3178</v>
      </c>
      <c r="E35" s="114">
        <v>3235</v>
      </c>
      <c r="F35" s="114">
        <v>3215</v>
      </c>
      <c r="G35" s="114">
        <v>3284</v>
      </c>
      <c r="H35" s="140">
        <v>3231</v>
      </c>
      <c r="I35" s="115">
        <v>-53</v>
      </c>
      <c r="J35" s="116">
        <v>-1.6403590219746209</v>
      </c>
    </row>
    <row r="36" spans="1:10" s="110" customFormat="1" ht="24.95" customHeight="1" x14ac:dyDescent="0.2">
      <c r="A36" s="294" t="s">
        <v>173</v>
      </c>
      <c r="B36" s="295" t="s">
        <v>174</v>
      </c>
      <c r="C36" s="125">
        <v>95.881024096385545</v>
      </c>
      <c r="D36" s="143">
        <v>76398</v>
      </c>
      <c r="E36" s="144">
        <v>80915</v>
      </c>
      <c r="F36" s="144">
        <v>79763</v>
      </c>
      <c r="G36" s="144">
        <v>79096</v>
      </c>
      <c r="H36" s="145">
        <v>78021</v>
      </c>
      <c r="I36" s="143">
        <v>-1623</v>
      </c>
      <c r="J36" s="146">
        <v>-2.080209174453032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79680</v>
      </c>
      <c r="F11" s="264">
        <v>84257</v>
      </c>
      <c r="G11" s="264">
        <v>83089</v>
      </c>
      <c r="H11" s="264">
        <v>82485</v>
      </c>
      <c r="I11" s="265">
        <v>81354</v>
      </c>
      <c r="J11" s="263">
        <v>-1674</v>
      </c>
      <c r="K11" s="266">
        <v>-2.0576738697544066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43.702309236947791</v>
      </c>
      <c r="E13" s="115">
        <v>34822</v>
      </c>
      <c r="F13" s="114">
        <v>36010</v>
      </c>
      <c r="G13" s="114">
        <v>35632</v>
      </c>
      <c r="H13" s="114">
        <v>34947</v>
      </c>
      <c r="I13" s="140">
        <v>34724</v>
      </c>
      <c r="J13" s="115">
        <v>98</v>
      </c>
      <c r="K13" s="116">
        <v>0.28222555005183736</v>
      </c>
    </row>
    <row r="14" spans="1:15" ht="15.95" customHeight="1" x14ac:dyDescent="0.2">
      <c r="A14" s="306" t="s">
        <v>230</v>
      </c>
      <c r="B14" s="307"/>
      <c r="C14" s="308"/>
      <c r="D14" s="113">
        <v>43.606927710843372</v>
      </c>
      <c r="E14" s="115">
        <v>34746</v>
      </c>
      <c r="F14" s="114">
        <v>37235</v>
      </c>
      <c r="G14" s="114">
        <v>37082</v>
      </c>
      <c r="H14" s="114">
        <v>36985</v>
      </c>
      <c r="I14" s="140">
        <v>36478</v>
      </c>
      <c r="J14" s="115">
        <v>-1732</v>
      </c>
      <c r="K14" s="116">
        <v>-4.7480673282526453</v>
      </c>
    </row>
    <row r="15" spans="1:15" ht="15.95" customHeight="1" x14ac:dyDescent="0.2">
      <c r="A15" s="306" t="s">
        <v>231</v>
      </c>
      <c r="B15" s="307"/>
      <c r="C15" s="308"/>
      <c r="D15" s="113">
        <v>5.0363955823293169</v>
      </c>
      <c r="E15" s="115">
        <v>4013</v>
      </c>
      <c r="F15" s="114">
        <v>4279</v>
      </c>
      <c r="G15" s="114">
        <v>4180</v>
      </c>
      <c r="H15" s="114">
        <v>3947</v>
      </c>
      <c r="I15" s="140">
        <v>3958</v>
      </c>
      <c r="J15" s="115">
        <v>55</v>
      </c>
      <c r="K15" s="116">
        <v>1.3895907023749368</v>
      </c>
    </row>
    <row r="16" spans="1:15" ht="15.95" customHeight="1" x14ac:dyDescent="0.2">
      <c r="A16" s="306" t="s">
        <v>232</v>
      </c>
      <c r="B16" s="307"/>
      <c r="C16" s="308"/>
      <c r="D16" s="113">
        <v>4.7879016064257032</v>
      </c>
      <c r="E16" s="115">
        <v>3815</v>
      </c>
      <c r="F16" s="114">
        <v>4353</v>
      </c>
      <c r="G16" s="114">
        <v>3857</v>
      </c>
      <c r="H16" s="114">
        <v>4234</v>
      </c>
      <c r="I16" s="140">
        <v>3894</v>
      </c>
      <c r="J16" s="115">
        <v>-79</v>
      </c>
      <c r="K16" s="116">
        <v>-2.0287621982537236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0.15436746987951808</v>
      </c>
      <c r="E18" s="115">
        <v>123</v>
      </c>
      <c r="F18" s="114">
        <v>135</v>
      </c>
      <c r="G18" s="114">
        <v>130</v>
      </c>
      <c r="H18" s="114">
        <v>128</v>
      </c>
      <c r="I18" s="140">
        <v>117</v>
      </c>
      <c r="J18" s="115">
        <v>6</v>
      </c>
      <c r="K18" s="116">
        <v>5.1282051282051286</v>
      </c>
    </row>
    <row r="19" spans="1:11" ht="14.1" customHeight="1" x14ac:dyDescent="0.2">
      <c r="A19" s="306" t="s">
        <v>235</v>
      </c>
      <c r="B19" s="307" t="s">
        <v>236</v>
      </c>
      <c r="C19" s="308"/>
      <c r="D19" s="113">
        <v>5.0200803212851405E-2</v>
      </c>
      <c r="E19" s="115">
        <v>40</v>
      </c>
      <c r="F19" s="114">
        <v>41</v>
      </c>
      <c r="G19" s="114">
        <v>37</v>
      </c>
      <c r="H19" s="114">
        <v>36</v>
      </c>
      <c r="I19" s="140">
        <v>30</v>
      </c>
      <c r="J19" s="115">
        <v>10</v>
      </c>
      <c r="K19" s="116">
        <v>33.333333333333336</v>
      </c>
    </row>
    <row r="20" spans="1:11" ht="14.1" customHeight="1" x14ac:dyDescent="0.2">
      <c r="A20" s="306">
        <v>12</v>
      </c>
      <c r="B20" s="307" t="s">
        <v>237</v>
      </c>
      <c r="C20" s="308"/>
      <c r="D20" s="113">
        <v>0.30998995983935745</v>
      </c>
      <c r="E20" s="115">
        <v>247</v>
      </c>
      <c r="F20" s="114">
        <v>263</v>
      </c>
      <c r="G20" s="114">
        <v>271</v>
      </c>
      <c r="H20" s="114">
        <v>276</v>
      </c>
      <c r="I20" s="140">
        <v>247</v>
      </c>
      <c r="J20" s="115">
        <v>0</v>
      </c>
      <c r="K20" s="116">
        <v>0</v>
      </c>
    </row>
    <row r="21" spans="1:11" ht="14.1" customHeight="1" x14ac:dyDescent="0.2">
      <c r="A21" s="306">
        <v>21</v>
      </c>
      <c r="B21" s="307" t="s">
        <v>238</v>
      </c>
      <c r="C21" s="308"/>
      <c r="D21" s="113">
        <v>3.2630522088353417E-2</v>
      </c>
      <c r="E21" s="115">
        <v>26</v>
      </c>
      <c r="F21" s="114">
        <v>29</v>
      </c>
      <c r="G21" s="114">
        <v>31</v>
      </c>
      <c r="H21" s="114">
        <v>30</v>
      </c>
      <c r="I21" s="140">
        <v>28</v>
      </c>
      <c r="J21" s="115">
        <v>-2</v>
      </c>
      <c r="K21" s="116">
        <v>-7.1428571428571432</v>
      </c>
    </row>
    <row r="22" spans="1:11" ht="14.1" customHeight="1" x14ac:dyDescent="0.2">
      <c r="A22" s="306">
        <v>22</v>
      </c>
      <c r="B22" s="307" t="s">
        <v>239</v>
      </c>
      <c r="C22" s="308"/>
      <c r="D22" s="113">
        <v>8.4086345381526109E-2</v>
      </c>
      <c r="E22" s="115">
        <v>67</v>
      </c>
      <c r="F22" s="114">
        <v>59</v>
      </c>
      <c r="G22" s="114">
        <v>62</v>
      </c>
      <c r="H22" s="114">
        <v>65</v>
      </c>
      <c r="I22" s="140">
        <v>65</v>
      </c>
      <c r="J22" s="115">
        <v>2</v>
      </c>
      <c r="K22" s="116">
        <v>3.0769230769230771</v>
      </c>
    </row>
    <row r="23" spans="1:11" ht="14.1" customHeight="1" x14ac:dyDescent="0.2">
      <c r="A23" s="306">
        <v>23</v>
      </c>
      <c r="B23" s="307" t="s">
        <v>240</v>
      </c>
      <c r="C23" s="308"/>
      <c r="D23" s="113">
        <v>0.23217871485943775</v>
      </c>
      <c r="E23" s="115">
        <v>185</v>
      </c>
      <c r="F23" s="114">
        <v>180</v>
      </c>
      <c r="G23" s="114">
        <v>176</v>
      </c>
      <c r="H23" s="114">
        <v>188</v>
      </c>
      <c r="I23" s="140">
        <v>202</v>
      </c>
      <c r="J23" s="115">
        <v>-17</v>
      </c>
      <c r="K23" s="116">
        <v>-8.4158415841584162</v>
      </c>
    </row>
    <row r="24" spans="1:11" ht="14.1" customHeight="1" x14ac:dyDescent="0.2">
      <c r="A24" s="306">
        <v>24</v>
      </c>
      <c r="B24" s="307" t="s">
        <v>241</v>
      </c>
      <c r="C24" s="308"/>
      <c r="D24" s="113">
        <v>0.13805220883534136</v>
      </c>
      <c r="E24" s="115">
        <v>110</v>
      </c>
      <c r="F24" s="114">
        <v>118</v>
      </c>
      <c r="G24" s="114">
        <v>114</v>
      </c>
      <c r="H24" s="114">
        <v>123</v>
      </c>
      <c r="I24" s="140">
        <v>126</v>
      </c>
      <c r="J24" s="115">
        <v>-16</v>
      </c>
      <c r="K24" s="116">
        <v>-12.698412698412698</v>
      </c>
    </row>
    <row r="25" spans="1:11" ht="14.1" customHeight="1" x14ac:dyDescent="0.2">
      <c r="A25" s="306">
        <v>25</v>
      </c>
      <c r="B25" s="307" t="s">
        <v>242</v>
      </c>
      <c r="C25" s="308"/>
      <c r="D25" s="113">
        <v>0.95381526104417669</v>
      </c>
      <c r="E25" s="115">
        <v>760</v>
      </c>
      <c r="F25" s="114">
        <v>748</v>
      </c>
      <c r="G25" s="114">
        <v>738</v>
      </c>
      <c r="H25" s="114">
        <v>761</v>
      </c>
      <c r="I25" s="140">
        <v>778</v>
      </c>
      <c r="J25" s="115">
        <v>-18</v>
      </c>
      <c r="K25" s="116">
        <v>-2.3136246786632393</v>
      </c>
    </row>
    <row r="26" spans="1:11" ht="14.1" customHeight="1" x14ac:dyDescent="0.2">
      <c r="A26" s="306">
        <v>26</v>
      </c>
      <c r="B26" s="307" t="s">
        <v>243</v>
      </c>
      <c r="C26" s="308"/>
      <c r="D26" s="113">
        <v>0.29492971887550201</v>
      </c>
      <c r="E26" s="115">
        <v>235</v>
      </c>
      <c r="F26" s="114">
        <v>236</v>
      </c>
      <c r="G26" s="114">
        <v>238</v>
      </c>
      <c r="H26" s="114">
        <v>242</v>
      </c>
      <c r="I26" s="140">
        <v>238</v>
      </c>
      <c r="J26" s="115">
        <v>-3</v>
      </c>
      <c r="K26" s="116">
        <v>-1.2605042016806722</v>
      </c>
    </row>
    <row r="27" spans="1:11" ht="14.1" customHeight="1" x14ac:dyDescent="0.2">
      <c r="A27" s="306">
        <v>27</v>
      </c>
      <c r="B27" s="307" t="s">
        <v>244</v>
      </c>
      <c r="C27" s="308"/>
      <c r="D27" s="113">
        <v>0.28990963855421686</v>
      </c>
      <c r="E27" s="115">
        <v>231</v>
      </c>
      <c r="F27" s="114">
        <v>227</v>
      </c>
      <c r="G27" s="114">
        <v>215</v>
      </c>
      <c r="H27" s="114">
        <v>194</v>
      </c>
      <c r="I27" s="140">
        <v>224</v>
      </c>
      <c r="J27" s="115">
        <v>7</v>
      </c>
      <c r="K27" s="116">
        <v>3.125</v>
      </c>
    </row>
    <row r="28" spans="1:11" ht="14.1" customHeight="1" x14ac:dyDescent="0.2">
      <c r="A28" s="306">
        <v>28</v>
      </c>
      <c r="B28" s="307" t="s">
        <v>245</v>
      </c>
      <c r="C28" s="308"/>
      <c r="D28" s="113">
        <v>0.11546184738955824</v>
      </c>
      <c r="E28" s="115">
        <v>92</v>
      </c>
      <c r="F28" s="114">
        <v>119</v>
      </c>
      <c r="G28" s="114">
        <v>127</v>
      </c>
      <c r="H28" s="114">
        <v>120</v>
      </c>
      <c r="I28" s="140">
        <v>125</v>
      </c>
      <c r="J28" s="115">
        <v>-33</v>
      </c>
      <c r="K28" s="116">
        <v>-26.4</v>
      </c>
    </row>
    <row r="29" spans="1:11" ht="14.1" customHeight="1" x14ac:dyDescent="0.2">
      <c r="A29" s="306">
        <v>29</v>
      </c>
      <c r="B29" s="307" t="s">
        <v>246</v>
      </c>
      <c r="C29" s="308"/>
      <c r="D29" s="113">
        <v>2.6568775100401605</v>
      </c>
      <c r="E29" s="115">
        <v>2117</v>
      </c>
      <c r="F29" s="114">
        <v>2521</v>
      </c>
      <c r="G29" s="114">
        <v>2543</v>
      </c>
      <c r="H29" s="114">
        <v>2585</v>
      </c>
      <c r="I29" s="140">
        <v>2605</v>
      </c>
      <c r="J29" s="115">
        <v>-488</v>
      </c>
      <c r="K29" s="116">
        <v>-18.733205374280232</v>
      </c>
    </row>
    <row r="30" spans="1:11" ht="14.1" customHeight="1" x14ac:dyDescent="0.2">
      <c r="A30" s="306" t="s">
        <v>247</v>
      </c>
      <c r="B30" s="307" t="s">
        <v>248</v>
      </c>
      <c r="C30" s="308"/>
      <c r="D30" s="113">
        <v>0.21711847389558234</v>
      </c>
      <c r="E30" s="115">
        <v>173</v>
      </c>
      <c r="F30" s="114">
        <v>176</v>
      </c>
      <c r="G30" s="114" t="s">
        <v>514</v>
      </c>
      <c r="H30" s="114" t="s">
        <v>514</v>
      </c>
      <c r="I30" s="140">
        <v>169</v>
      </c>
      <c r="J30" s="115">
        <v>4</v>
      </c>
      <c r="K30" s="116">
        <v>2.3668639053254439</v>
      </c>
    </row>
    <row r="31" spans="1:11" ht="14.1" customHeight="1" x14ac:dyDescent="0.2">
      <c r="A31" s="306" t="s">
        <v>249</v>
      </c>
      <c r="B31" s="307" t="s">
        <v>250</v>
      </c>
      <c r="C31" s="308"/>
      <c r="D31" s="113">
        <v>2.4397590361445785</v>
      </c>
      <c r="E31" s="115">
        <v>1944</v>
      </c>
      <c r="F31" s="114">
        <v>2345</v>
      </c>
      <c r="G31" s="114">
        <v>2366</v>
      </c>
      <c r="H31" s="114">
        <v>2409</v>
      </c>
      <c r="I31" s="140">
        <v>2436</v>
      </c>
      <c r="J31" s="115">
        <v>-492</v>
      </c>
      <c r="K31" s="116">
        <v>-20.19704433497537</v>
      </c>
    </row>
    <row r="32" spans="1:11" ht="14.1" customHeight="1" x14ac:dyDescent="0.2">
      <c r="A32" s="306">
        <v>31</v>
      </c>
      <c r="B32" s="307" t="s">
        <v>251</v>
      </c>
      <c r="C32" s="308"/>
      <c r="D32" s="113">
        <v>0.13554216867469879</v>
      </c>
      <c r="E32" s="115">
        <v>108</v>
      </c>
      <c r="F32" s="114">
        <v>99</v>
      </c>
      <c r="G32" s="114">
        <v>105</v>
      </c>
      <c r="H32" s="114">
        <v>98</v>
      </c>
      <c r="I32" s="140">
        <v>97</v>
      </c>
      <c r="J32" s="115">
        <v>11</v>
      </c>
      <c r="K32" s="116">
        <v>11.340206185567011</v>
      </c>
    </row>
    <row r="33" spans="1:11" ht="14.1" customHeight="1" x14ac:dyDescent="0.2">
      <c r="A33" s="306">
        <v>32</v>
      </c>
      <c r="B33" s="307" t="s">
        <v>252</v>
      </c>
      <c r="C33" s="308"/>
      <c r="D33" s="113">
        <v>0.36395582329317266</v>
      </c>
      <c r="E33" s="115">
        <v>290</v>
      </c>
      <c r="F33" s="114">
        <v>299</v>
      </c>
      <c r="G33" s="114">
        <v>292</v>
      </c>
      <c r="H33" s="114">
        <v>279</v>
      </c>
      <c r="I33" s="140">
        <v>274</v>
      </c>
      <c r="J33" s="115">
        <v>16</v>
      </c>
      <c r="K33" s="116">
        <v>5.8394160583941606</v>
      </c>
    </row>
    <row r="34" spans="1:11" ht="14.1" customHeight="1" x14ac:dyDescent="0.2">
      <c r="A34" s="306">
        <v>33</v>
      </c>
      <c r="B34" s="307" t="s">
        <v>253</v>
      </c>
      <c r="C34" s="308"/>
      <c r="D34" s="113">
        <v>0.21460843373493976</v>
      </c>
      <c r="E34" s="115">
        <v>171</v>
      </c>
      <c r="F34" s="114">
        <v>176</v>
      </c>
      <c r="G34" s="114">
        <v>170</v>
      </c>
      <c r="H34" s="114">
        <v>178</v>
      </c>
      <c r="I34" s="140">
        <v>175</v>
      </c>
      <c r="J34" s="115">
        <v>-4</v>
      </c>
      <c r="K34" s="116">
        <v>-2.2857142857142856</v>
      </c>
    </row>
    <row r="35" spans="1:11" ht="14.1" customHeight="1" x14ac:dyDescent="0.2">
      <c r="A35" s="306">
        <v>34</v>
      </c>
      <c r="B35" s="307" t="s">
        <v>254</v>
      </c>
      <c r="C35" s="308"/>
      <c r="D35" s="113">
        <v>3.0785642570281126</v>
      </c>
      <c r="E35" s="115">
        <v>2453</v>
      </c>
      <c r="F35" s="114">
        <v>2494</v>
      </c>
      <c r="G35" s="114">
        <v>2461</v>
      </c>
      <c r="H35" s="114">
        <v>2460</v>
      </c>
      <c r="I35" s="140">
        <v>2504</v>
      </c>
      <c r="J35" s="115">
        <v>-51</v>
      </c>
      <c r="K35" s="116">
        <v>-2.0367412140575079</v>
      </c>
    </row>
    <row r="36" spans="1:11" ht="14.1" customHeight="1" x14ac:dyDescent="0.2">
      <c r="A36" s="306">
        <v>41</v>
      </c>
      <c r="B36" s="307" t="s">
        <v>255</v>
      </c>
      <c r="C36" s="308"/>
      <c r="D36" s="113">
        <v>0.16817269076305222</v>
      </c>
      <c r="E36" s="115">
        <v>134</v>
      </c>
      <c r="F36" s="114">
        <v>131</v>
      </c>
      <c r="G36" s="114">
        <v>155</v>
      </c>
      <c r="H36" s="114">
        <v>141</v>
      </c>
      <c r="I36" s="140">
        <v>131</v>
      </c>
      <c r="J36" s="115">
        <v>3</v>
      </c>
      <c r="K36" s="116">
        <v>2.2900763358778624</v>
      </c>
    </row>
    <row r="37" spans="1:11" ht="14.1" customHeight="1" x14ac:dyDescent="0.2">
      <c r="A37" s="306">
        <v>42</v>
      </c>
      <c r="B37" s="307" t="s">
        <v>256</v>
      </c>
      <c r="C37" s="308"/>
      <c r="D37" s="113">
        <v>4.0160642570281124E-2</v>
      </c>
      <c r="E37" s="115">
        <v>32</v>
      </c>
      <c r="F37" s="114">
        <v>26</v>
      </c>
      <c r="G37" s="114">
        <v>23</v>
      </c>
      <c r="H37" s="114" t="s">
        <v>514</v>
      </c>
      <c r="I37" s="140">
        <v>23</v>
      </c>
      <c r="J37" s="115">
        <v>9</v>
      </c>
      <c r="K37" s="116">
        <v>39.130434782608695</v>
      </c>
    </row>
    <row r="38" spans="1:11" ht="14.1" customHeight="1" x14ac:dyDescent="0.2">
      <c r="A38" s="306">
        <v>43</v>
      </c>
      <c r="B38" s="307" t="s">
        <v>257</v>
      </c>
      <c r="C38" s="308"/>
      <c r="D38" s="113">
        <v>0.41164658634538154</v>
      </c>
      <c r="E38" s="115">
        <v>328</v>
      </c>
      <c r="F38" s="114">
        <v>342</v>
      </c>
      <c r="G38" s="114">
        <v>329</v>
      </c>
      <c r="H38" s="114">
        <v>348</v>
      </c>
      <c r="I38" s="140">
        <v>340</v>
      </c>
      <c r="J38" s="115">
        <v>-12</v>
      </c>
      <c r="K38" s="116">
        <v>-3.5294117647058822</v>
      </c>
    </row>
    <row r="39" spans="1:11" ht="14.1" customHeight="1" x14ac:dyDescent="0.2">
      <c r="A39" s="306">
        <v>51</v>
      </c>
      <c r="B39" s="307" t="s">
        <v>258</v>
      </c>
      <c r="C39" s="308"/>
      <c r="D39" s="113">
        <v>3.5868473895582329</v>
      </c>
      <c r="E39" s="115">
        <v>2858</v>
      </c>
      <c r="F39" s="114">
        <v>2987</v>
      </c>
      <c r="G39" s="114">
        <v>3032</v>
      </c>
      <c r="H39" s="114">
        <v>2991</v>
      </c>
      <c r="I39" s="140">
        <v>3039</v>
      </c>
      <c r="J39" s="115">
        <v>-181</v>
      </c>
      <c r="K39" s="116">
        <v>-5.9559065482066469</v>
      </c>
    </row>
    <row r="40" spans="1:11" ht="14.1" customHeight="1" x14ac:dyDescent="0.2">
      <c r="A40" s="306" t="s">
        <v>259</v>
      </c>
      <c r="B40" s="307" t="s">
        <v>260</v>
      </c>
      <c r="C40" s="308"/>
      <c r="D40" s="113">
        <v>3.0597389558232932</v>
      </c>
      <c r="E40" s="115">
        <v>2438</v>
      </c>
      <c r="F40" s="114">
        <v>2559</v>
      </c>
      <c r="G40" s="114">
        <v>2586</v>
      </c>
      <c r="H40" s="114">
        <v>2553</v>
      </c>
      <c r="I40" s="140">
        <v>2585</v>
      </c>
      <c r="J40" s="115">
        <v>-147</v>
      </c>
      <c r="K40" s="116">
        <v>-5.6866537717601551</v>
      </c>
    </row>
    <row r="41" spans="1:11" ht="14.1" customHeight="1" x14ac:dyDescent="0.2">
      <c r="A41" s="306"/>
      <c r="B41" s="307" t="s">
        <v>261</v>
      </c>
      <c r="C41" s="308"/>
      <c r="D41" s="113">
        <v>1.9929718875502007</v>
      </c>
      <c r="E41" s="115">
        <v>1588</v>
      </c>
      <c r="F41" s="114">
        <v>1753</v>
      </c>
      <c r="G41" s="114">
        <v>1782</v>
      </c>
      <c r="H41" s="114">
        <v>1738</v>
      </c>
      <c r="I41" s="140">
        <v>1792</v>
      </c>
      <c r="J41" s="115">
        <v>-204</v>
      </c>
      <c r="K41" s="116">
        <v>-11.383928571428571</v>
      </c>
    </row>
    <row r="42" spans="1:11" ht="14.1" customHeight="1" x14ac:dyDescent="0.2">
      <c r="A42" s="306">
        <v>52</v>
      </c>
      <c r="B42" s="307" t="s">
        <v>262</v>
      </c>
      <c r="C42" s="308"/>
      <c r="D42" s="113">
        <v>4.686244979919679</v>
      </c>
      <c r="E42" s="115">
        <v>3734</v>
      </c>
      <c r="F42" s="114">
        <v>3936</v>
      </c>
      <c r="G42" s="114">
        <v>3891</v>
      </c>
      <c r="H42" s="114">
        <v>3808</v>
      </c>
      <c r="I42" s="140">
        <v>3756</v>
      </c>
      <c r="J42" s="115">
        <v>-22</v>
      </c>
      <c r="K42" s="116">
        <v>-0.58572949946751862</v>
      </c>
    </row>
    <row r="43" spans="1:11" ht="14.1" customHeight="1" x14ac:dyDescent="0.2">
      <c r="A43" s="306" t="s">
        <v>263</v>
      </c>
      <c r="B43" s="307" t="s">
        <v>264</v>
      </c>
      <c r="C43" s="308"/>
      <c r="D43" s="113">
        <v>4.6335341365461851</v>
      </c>
      <c r="E43" s="115">
        <v>3692</v>
      </c>
      <c r="F43" s="114">
        <v>3896</v>
      </c>
      <c r="G43" s="114">
        <v>3845</v>
      </c>
      <c r="H43" s="114">
        <v>3760</v>
      </c>
      <c r="I43" s="140">
        <v>3720</v>
      </c>
      <c r="J43" s="115">
        <v>-28</v>
      </c>
      <c r="K43" s="116">
        <v>-0.75268817204301075</v>
      </c>
    </row>
    <row r="44" spans="1:11" ht="14.1" customHeight="1" x14ac:dyDescent="0.2">
      <c r="A44" s="306">
        <v>53</v>
      </c>
      <c r="B44" s="307" t="s">
        <v>265</v>
      </c>
      <c r="C44" s="308"/>
      <c r="D44" s="113">
        <v>2.4410140562248994</v>
      </c>
      <c r="E44" s="115">
        <v>1945</v>
      </c>
      <c r="F44" s="114">
        <v>2041</v>
      </c>
      <c r="G44" s="114">
        <v>1981</v>
      </c>
      <c r="H44" s="114">
        <v>1964</v>
      </c>
      <c r="I44" s="140">
        <v>1905</v>
      </c>
      <c r="J44" s="115">
        <v>40</v>
      </c>
      <c r="K44" s="116">
        <v>2.0997375328083989</v>
      </c>
    </row>
    <row r="45" spans="1:11" ht="14.1" customHeight="1" x14ac:dyDescent="0.2">
      <c r="A45" s="306" t="s">
        <v>266</v>
      </c>
      <c r="B45" s="307" t="s">
        <v>267</v>
      </c>
      <c r="C45" s="308"/>
      <c r="D45" s="113">
        <v>2.4184236947791167</v>
      </c>
      <c r="E45" s="115">
        <v>1927</v>
      </c>
      <c r="F45" s="114">
        <v>2024</v>
      </c>
      <c r="G45" s="114">
        <v>1959</v>
      </c>
      <c r="H45" s="114">
        <v>1943</v>
      </c>
      <c r="I45" s="140">
        <v>1887</v>
      </c>
      <c r="J45" s="115">
        <v>40</v>
      </c>
      <c r="K45" s="116">
        <v>2.1197668256491786</v>
      </c>
    </row>
    <row r="46" spans="1:11" ht="14.1" customHeight="1" x14ac:dyDescent="0.2">
      <c r="A46" s="306">
        <v>54</v>
      </c>
      <c r="B46" s="307" t="s">
        <v>268</v>
      </c>
      <c r="C46" s="308"/>
      <c r="D46" s="113">
        <v>21.527359437751002</v>
      </c>
      <c r="E46" s="115">
        <v>17153</v>
      </c>
      <c r="F46" s="114">
        <v>17532</v>
      </c>
      <c r="G46" s="114">
        <v>17581</v>
      </c>
      <c r="H46" s="114">
        <v>17253</v>
      </c>
      <c r="I46" s="140">
        <v>17089</v>
      </c>
      <c r="J46" s="115">
        <v>64</v>
      </c>
      <c r="K46" s="116">
        <v>0.37450991866112704</v>
      </c>
    </row>
    <row r="47" spans="1:11" ht="14.1" customHeight="1" x14ac:dyDescent="0.2">
      <c r="A47" s="306">
        <v>61</v>
      </c>
      <c r="B47" s="307" t="s">
        <v>269</v>
      </c>
      <c r="C47" s="308"/>
      <c r="D47" s="113">
        <v>0.72540160642570284</v>
      </c>
      <c r="E47" s="115">
        <v>578</v>
      </c>
      <c r="F47" s="114">
        <v>642</v>
      </c>
      <c r="G47" s="114">
        <v>581</v>
      </c>
      <c r="H47" s="114">
        <v>544</v>
      </c>
      <c r="I47" s="140">
        <v>566</v>
      </c>
      <c r="J47" s="115">
        <v>12</v>
      </c>
      <c r="K47" s="116">
        <v>2.1201413427561837</v>
      </c>
    </row>
    <row r="48" spans="1:11" ht="14.1" customHeight="1" x14ac:dyDescent="0.2">
      <c r="A48" s="306">
        <v>62</v>
      </c>
      <c r="B48" s="307" t="s">
        <v>270</v>
      </c>
      <c r="C48" s="308"/>
      <c r="D48" s="113">
        <v>13.195281124497992</v>
      </c>
      <c r="E48" s="115">
        <v>10514</v>
      </c>
      <c r="F48" s="114">
        <v>10825</v>
      </c>
      <c r="G48" s="114">
        <v>10475</v>
      </c>
      <c r="H48" s="114">
        <v>10094</v>
      </c>
      <c r="I48" s="140">
        <v>10046</v>
      </c>
      <c r="J48" s="115">
        <v>468</v>
      </c>
      <c r="K48" s="116">
        <v>4.6585705753533748</v>
      </c>
    </row>
    <row r="49" spans="1:11" ht="14.1" customHeight="1" x14ac:dyDescent="0.2">
      <c r="A49" s="306">
        <v>63</v>
      </c>
      <c r="B49" s="307" t="s">
        <v>271</v>
      </c>
      <c r="C49" s="308"/>
      <c r="D49" s="113">
        <v>11.223644578313253</v>
      </c>
      <c r="E49" s="115">
        <v>8943</v>
      </c>
      <c r="F49" s="114">
        <v>10492</v>
      </c>
      <c r="G49" s="114">
        <v>10628</v>
      </c>
      <c r="H49" s="114">
        <v>10570</v>
      </c>
      <c r="I49" s="140">
        <v>10163</v>
      </c>
      <c r="J49" s="115">
        <v>-1220</v>
      </c>
      <c r="K49" s="116">
        <v>-12.004329430286333</v>
      </c>
    </row>
    <row r="50" spans="1:11" ht="14.1" customHeight="1" x14ac:dyDescent="0.2">
      <c r="A50" s="306" t="s">
        <v>272</v>
      </c>
      <c r="B50" s="307" t="s">
        <v>273</v>
      </c>
      <c r="C50" s="308"/>
      <c r="D50" s="113">
        <v>1.1081827309236947</v>
      </c>
      <c r="E50" s="115">
        <v>883</v>
      </c>
      <c r="F50" s="114">
        <v>966</v>
      </c>
      <c r="G50" s="114">
        <v>942</v>
      </c>
      <c r="H50" s="114">
        <v>939</v>
      </c>
      <c r="I50" s="140">
        <v>923</v>
      </c>
      <c r="J50" s="115">
        <v>-40</v>
      </c>
      <c r="K50" s="116">
        <v>-4.3336944745395449</v>
      </c>
    </row>
    <row r="51" spans="1:11" ht="14.1" customHeight="1" x14ac:dyDescent="0.2">
      <c r="A51" s="306" t="s">
        <v>274</v>
      </c>
      <c r="B51" s="307" t="s">
        <v>275</v>
      </c>
      <c r="C51" s="308"/>
      <c r="D51" s="113">
        <v>9.0850903614457827</v>
      </c>
      <c r="E51" s="115">
        <v>7239</v>
      </c>
      <c r="F51" s="114">
        <v>8663</v>
      </c>
      <c r="G51" s="114">
        <v>8835</v>
      </c>
      <c r="H51" s="114">
        <v>8807</v>
      </c>
      <c r="I51" s="140">
        <v>8422</v>
      </c>
      <c r="J51" s="115">
        <v>-1183</v>
      </c>
      <c r="K51" s="116">
        <v>-14.046544763714083</v>
      </c>
    </row>
    <row r="52" spans="1:11" ht="14.1" customHeight="1" x14ac:dyDescent="0.2">
      <c r="A52" s="306">
        <v>71</v>
      </c>
      <c r="B52" s="307" t="s">
        <v>276</v>
      </c>
      <c r="C52" s="308"/>
      <c r="D52" s="113">
        <v>12.414658634538153</v>
      </c>
      <c r="E52" s="115">
        <v>9892</v>
      </c>
      <c r="F52" s="114">
        <v>10166</v>
      </c>
      <c r="G52" s="114">
        <v>10072</v>
      </c>
      <c r="H52" s="114">
        <v>10094</v>
      </c>
      <c r="I52" s="140">
        <v>10032</v>
      </c>
      <c r="J52" s="115">
        <v>-140</v>
      </c>
      <c r="K52" s="116">
        <v>-1.3955342902711323</v>
      </c>
    </row>
    <row r="53" spans="1:11" ht="14.1" customHeight="1" x14ac:dyDescent="0.2">
      <c r="A53" s="306" t="s">
        <v>277</v>
      </c>
      <c r="B53" s="307" t="s">
        <v>278</v>
      </c>
      <c r="C53" s="308"/>
      <c r="D53" s="113">
        <v>1.2073293172690762</v>
      </c>
      <c r="E53" s="115">
        <v>962</v>
      </c>
      <c r="F53" s="114">
        <v>992</v>
      </c>
      <c r="G53" s="114">
        <v>980</v>
      </c>
      <c r="H53" s="114">
        <v>990</v>
      </c>
      <c r="I53" s="140">
        <v>1006</v>
      </c>
      <c r="J53" s="115">
        <v>-44</v>
      </c>
      <c r="K53" s="116">
        <v>-4.3737574552683895</v>
      </c>
    </row>
    <row r="54" spans="1:11" ht="14.1" customHeight="1" x14ac:dyDescent="0.2">
      <c r="A54" s="306" t="s">
        <v>279</v>
      </c>
      <c r="B54" s="307" t="s">
        <v>280</v>
      </c>
      <c r="C54" s="308"/>
      <c r="D54" s="113">
        <v>10.69277108433735</v>
      </c>
      <c r="E54" s="115">
        <v>8520</v>
      </c>
      <c r="F54" s="114">
        <v>8755</v>
      </c>
      <c r="G54" s="114">
        <v>8669</v>
      </c>
      <c r="H54" s="114">
        <v>8704</v>
      </c>
      <c r="I54" s="140">
        <v>8627</v>
      </c>
      <c r="J54" s="115">
        <v>-107</v>
      </c>
      <c r="K54" s="116">
        <v>-1.2402921061782775</v>
      </c>
    </row>
    <row r="55" spans="1:11" ht="14.1" customHeight="1" x14ac:dyDescent="0.2">
      <c r="A55" s="306">
        <v>72</v>
      </c>
      <c r="B55" s="307" t="s">
        <v>281</v>
      </c>
      <c r="C55" s="308"/>
      <c r="D55" s="113">
        <v>1.1621485943775101</v>
      </c>
      <c r="E55" s="115">
        <v>926</v>
      </c>
      <c r="F55" s="114">
        <v>919</v>
      </c>
      <c r="G55" s="114">
        <v>925</v>
      </c>
      <c r="H55" s="114">
        <v>893</v>
      </c>
      <c r="I55" s="140">
        <v>881</v>
      </c>
      <c r="J55" s="115">
        <v>45</v>
      </c>
      <c r="K55" s="116">
        <v>5.1078320090805907</v>
      </c>
    </row>
    <row r="56" spans="1:11" ht="14.1" customHeight="1" x14ac:dyDescent="0.2">
      <c r="A56" s="306" t="s">
        <v>282</v>
      </c>
      <c r="B56" s="307" t="s">
        <v>283</v>
      </c>
      <c r="C56" s="308"/>
      <c r="D56" s="113">
        <v>0.18323293172690763</v>
      </c>
      <c r="E56" s="115">
        <v>146</v>
      </c>
      <c r="F56" s="114">
        <v>151</v>
      </c>
      <c r="G56" s="114">
        <v>155</v>
      </c>
      <c r="H56" s="114">
        <v>158</v>
      </c>
      <c r="I56" s="140">
        <v>151</v>
      </c>
      <c r="J56" s="115">
        <v>-5</v>
      </c>
      <c r="K56" s="116">
        <v>-3.3112582781456954</v>
      </c>
    </row>
    <row r="57" spans="1:11" ht="14.1" customHeight="1" x14ac:dyDescent="0.2">
      <c r="A57" s="306" t="s">
        <v>284</v>
      </c>
      <c r="B57" s="307" t="s">
        <v>285</v>
      </c>
      <c r="C57" s="308"/>
      <c r="D57" s="113">
        <v>0.72038152610441764</v>
      </c>
      <c r="E57" s="115">
        <v>574</v>
      </c>
      <c r="F57" s="114">
        <v>565</v>
      </c>
      <c r="G57" s="114">
        <v>572</v>
      </c>
      <c r="H57" s="114">
        <v>546</v>
      </c>
      <c r="I57" s="140">
        <v>540</v>
      </c>
      <c r="J57" s="115">
        <v>34</v>
      </c>
      <c r="K57" s="116">
        <v>6.2962962962962967</v>
      </c>
    </row>
    <row r="58" spans="1:11" ht="14.1" customHeight="1" x14ac:dyDescent="0.2">
      <c r="A58" s="306">
        <v>73</v>
      </c>
      <c r="B58" s="307" t="s">
        <v>286</v>
      </c>
      <c r="C58" s="308"/>
      <c r="D58" s="113">
        <v>1.0755522088353413</v>
      </c>
      <c r="E58" s="115">
        <v>857</v>
      </c>
      <c r="F58" s="114">
        <v>890</v>
      </c>
      <c r="G58" s="114">
        <v>903</v>
      </c>
      <c r="H58" s="114">
        <v>915</v>
      </c>
      <c r="I58" s="140">
        <v>922</v>
      </c>
      <c r="J58" s="115">
        <v>-65</v>
      </c>
      <c r="K58" s="116">
        <v>-7.0498915401301518</v>
      </c>
    </row>
    <row r="59" spans="1:11" ht="14.1" customHeight="1" x14ac:dyDescent="0.2">
      <c r="A59" s="306" t="s">
        <v>287</v>
      </c>
      <c r="B59" s="307" t="s">
        <v>288</v>
      </c>
      <c r="C59" s="308"/>
      <c r="D59" s="113">
        <v>0.61872489959839361</v>
      </c>
      <c r="E59" s="115">
        <v>493</v>
      </c>
      <c r="F59" s="114">
        <v>527</v>
      </c>
      <c r="G59" s="114">
        <v>519</v>
      </c>
      <c r="H59" s="114">
        <v>530</v>
      </c>
      <c r="I59" s="140">
        <v>534</v>
      </c>
      <c r="J59" s="115">
        <v>-41</v>
      </c>
      <c r="K59" s="116">
        <v>-7.6779026217228461</v>
      </c>
    </row>
    <row r="60" spans="1:11" ht="14.1" customHeight="1" x14ac:dyDescent="0.2">
      <c r="A60" s="306">
        <v>81</v>
      </c>
      <c r="B60" s="307" t="s">
        <v>289</v>
      </c>
      <c r="C60" s="308"/>
      <c r="D60" s="113">
        <v>5.6174698795180724</v>
      </c>
      <c r="E60" s="115">
        <v>4476</v>
      </c>
      <c r="F60" s="114">
        <v>4531</v>
      </c>
      <c r="G60" s="114">
        <v>4495</v>
      </c>
      <c r="H60" s="114">
        <v>4469</v>
      </c>
      <c r="I60" s="140">
        <v>4431</v>
      </c>
      <c r="J60" s="115">
        <v>45</v>
      </c>
      <c r="K60" s="116">
        <v>1.0155721056194991</v>
      </c>
    </row>
    <row r="61" spans="1:11" ht="14.1" customHeight="1" x14ac:dyDescent="0.2">
      <c r="A61" s="306" t="s">
        <v>290</v>
      </c>
      <c r="B61" s="307" t="s">
        <v>291</v>
      </c>
      <c r="C61" s="308"/>
      <c r="D61" s="113">
        <v>1.3642068273092369</v>
      </c>
      <c r="E61" s="115">
        <v>1087</v>
      </c>
      <c r="F61" s="114">
        <v>1085</v>
      </c>
      <c r="G61" s="114">
        <v>1097</v>
      </c>
      <c r="H61" s="114">
        <v>1094</v>
      </c>
      <c r="I61" s="140">
        <v>1112</v>
      </c>
      <c r="J61" s="115">
        <v>-25</v>
      </c>
      <c r="K61" s="116">
        <v>-2.2482014388489207</v>
      </c>
    </row>
    <row r="62" spans="1:11" ht="14.1" customHeight="1" x14ac:dyDescent="0.2">
      <c r="A62" s="306" t="s">
        <v>292</v>
      </c>
      <c r="B62" s="307" t="s">
        <v>293</v>
      </c>
      <c r="C62" s="308"/>
      <c r="D62" s="113">
        <v>3.1927710843373496</v>
      </c>
      <c r="E62" s="115">
        <v>2544</v>
      </c>
      <c r="F62" s="114">
        <v>2576</v>
      </c>
      <c r="G62" s="114">
        <v>2548</v>
      </c>
      <c r="H62" s="114">
        <v>2522</v>
      </c>
      <c r="I62" s="140">
        <v>2477</v>
      </c>
      <c r="J62" s="115">
        <v>67</v>
      </c>
      <c r="K62" s="116">
        <v>2.7048849414614451</v>
      </c>
    </row>
    <row r="63" spans="1:11" ht="14.1" customHeight="1" x14ac:dyDescent="0.2">
      <c r="A63" s="306"/>
      <c r="B63" s="307" t="s">
        <v>294</v>
      </c>
      <c r="C63" s="308"/>
      <c r="D63" s="113">
        <v>2.0896084337349397</v>
      </c>
      <c r="E63" s="115">
        <v>1665</v>
      </c>
      <c r="F63" s="114">
        <v>1675</v>
      </c>
      <c r="G63" s="114">
        <v>1648</v>
      </c>
      <c r="H63" s="114">
        <v>1632</v>
      </c>
      <c r="I63" s="140">
        <v>1595</v>
      </c>
      <c r="J63" s="115">
        <v>70</v>
      </c>
      <c r="K63" s="116">
        <v>4.3887147335423196</v>
      </c>
    </row>
    <row r="64" spans="1:11" ht="14.1" customHeight="1" x14ac:dyDescent="0.2">
      <c r="A64" s="306" t="s">
        <v>295</v>
      </c>
      <c r="B64" s="307" t="s">
        <v>296</v>
      </c>
      <c r="C64" s="308"/>
      <c r="D64" s="113">
        <v>0.18574297188755021</v>
      </c>
      <c r="E64" s="115">
        <v>148</v>
      </c>
      <c r="F64" s="114">
        <v>146</v>
      </c>
      <c r="G64" s="114">
        <v>144</v>
      </c>
      <c r="H64" s="114">
        <v>141</v>
      </c>
      <c r="I64" s="140">
        <v>141</v>
      </c>
      <c r="J64" s="115">
        <v>7</v>
      </c>
      <c r="K64" s="116">
        <v>4.9645390070921982</v>
      </c>
    </row>
    <row r="65" spans="1:11" ht="14.1" customHeight="1" x14ac:dyDescent="0.2">
      <c r="A65" s="306" t="s">
        <v>297</v>
      </c>
      <c r="B65" s="307" t="s">
        <v>298</v>
      </c>
      <c r="C65" s="308"/>
      <c r="D65" s="113">
        <v>0.39533132530120479</v>
      </c>
      <c r="E65" s="115">
        <v>315</v>
      </c>
      <c r="F65" s="114">
        <v>356</v>
      </c>
      <c r="G65" s="114">
        <v>347</v>
      </c>
      <c r="H65" s="114">
        <v>340</v>
      </c>
      <c r="I65" s="140">
        <v>343</v>
      </c>
      <c r="J65" s="115">
        <v>-28</v>
      </c>
      <c r="K65" s="116">
        <v>-8.1632653061224492</v>
      </c>
    </row>
    <row r="66" spans="1:11" ht="14.1" customHeight="1" x14ac:dyDescent="0.2">
      <c r="A66" s="306">
        <v>82</v>
      </c>
      <c r="B66" s="307" t="s">
        <v>299</v>
      </c>
      <c r="C66" s="308"/>
      <c r="D66" s="113">
        <v>2.1159638554216866</v>
      </c>
      <c r="E66" s="115">
        <v>1686</v>
      </c>
      <c r="F66" s="114">
        <v>1801</v>
      </c>
      <c r="G66" s="114">
        <v>1781</v>
      </c>
      <c r="H66" s="114">
        <v>1749</v>
      </c>
      <c r="I66" s="140">
        <v>1723</v>
      </c>
      <c r="J66" s="115">
        <v>-37</v>
      </c>
      <c r="K66" s="116">
        <v>-2.1474172954149737</v>
      </c>
    </row>
    <row r="67" spans="1:11" ht="14.1" customHeight="1" x14ac:dyDescent="0.2">
      <c r="A67" s="306" t="s">
        <v>300</v>
      </c>
      <c r="B67" s="307" t="s">
        <v>301</v>
      </c>
      <c r="C67" s="308"/>
      <c r="D67" s="113">
        <v>1.3478915662650603</v>
      </c>
      <c r="E67" s="115">
        <v>1074</v>
      </c>
      <c r="F67" s="114">
        <v>1128</v>
      </c>
      <c r="G67" s="114">
        <v>1096</v>
      </c>
      <c r="H67" s="114">
        <v>1096</v>
      </c>
      <c r="I67" s="140">
        <v>1092</v>
      </c>
      <c r="J67" s="115">
        <v>-18</v>
      </c>
      <c r="K67" s="116">
        <v>-1.6483516483516483</v>
      </c>
    </row>
    <row r="68" spans="1:11" ht="14.1" customHeight="1" x14ac:dyDescent="0.2">
      <c r="A68" s="306" t="s">
        <v>302</v>
      </c>
      <c r="B68" s="307" t="s">
        <v>303</v>
      </c>
      <c r="C68" s="308"/>
      <c r="D68" s="113">
        <v>0.58232931726907633</v>
      </c>
      <c r="E68" s="115">
        <v>464</v>
      </c>
      <c r="F68" s="114">
        <v>534</v>
      </c>
      <c r="G68" s="114">
        <v>543</v>
      </c>
      <c r="H68" s="114">
        <v>517</v>
      </c>
      <c r="I68" s="140">
        <v>490</v>
      </c>
      <c r="J68" s="115">
        <v>-26</v>
      </c>
      <c r="K68" s="116">
        <v>-5.3061224489795915</v>
      </c>
    </row>
    <row r="69" spans="1:11" ht="14.1" customHeight="1" x14ac:dyDescent="0.2">
      <c r="A69" s="306">
        <v>83</v>
      </c>
      <c r="B69" s="307" t="s">
        <v>304</v>
      </c>
      <c r="C69" s="308"/>
      <c r="D69" s="113">
        <v>2.6945281124497993</v>
      </c>
      <c r="E69" s="115">
        <v>2147</v>
      </c>
      <c r="F69" s="114">
        <v>2136</v>
      </c>
      <c r="G69" s="114">
        <v>2097</v>
      </c>
      <c r="H69" s="114">
        <v>2113</v>
      </c>
      <c r="I69" s="140">
        <v>2126</v>
      </c>
      <c r="J69" s="115">
        <v>21</v>
      </c>
      <c r="K69" s="116">
        <v>0.98777046095954846</v>
      </c>
    </row>
    <row r="70" spans="1:11" ht="14.1" customHeight="1" x14ac:dyDescent="0.2">
      <c r="A70" s="306" t="s">
        <v>305</v>
      </c>
      <c r="B70" s="307" t="s">
        <v>306</v>
      </c>
      <c r="C70" s="308"/>
      <c r="D70" s="113">
        <v>1.9603413654618473</v>
      </c>
      <c r="E70" s="115">
        <v>1562</v>
      </c>
      <c r="F70" s="114">
        <v>1572</v>
      </c>
      <c r="G70" s="114">
        <v>1547</v>
      </c>
      <c r="H70" s="114">
        <v>1555</v>
      </c>
      <c r="I70" s="140">
        <v>1553</v>
      </c>
      <c r="J70" s="115">
        <v>9</v>
      </c>
      <c r="K70" s="116">
        <v>0.57952350289761756</v>
      </c>
    </row>
    <row r="71" spans="1:11" ht="14.1" customHeight="1" x14ac:dyDescent="0.2">
      <c r="A71" s="306"/>
      <c r="B71" s="307" t="s">
        <v>307</v>
      </c>
      <c r="C71" s="308"/>
      <c r="D71" s="113">
        <v>1.1194779116465863</v>
      </c>
      <c r="E71" s="115">
        <v>892</v>
      </c>
      <c r="F71" s="114">
        <v>888</v>
      </c>
      <c r="G71" s="114">
        <v>886</v>
      </c>
      <c r="H71" s="114">
        <v>901</v>
      </c>
      <c r="I71" s="140">
        <v>917</v>
      </c>
      <c r="J71" s="115">
        <v>-25</v>
      </c>
      <c r="K71" s="116">
        <v>-2.7262813522355507</v>
      </c>
    </row>
    <row r="72" spans="1:11" ht="14.1" customHeight="1" x14ac:dyDescent="0.2">
      <c r="A72" s="306">
        <v>84</v>
      </c>
      <c r="B72" s="307" t="s">
        <v>308</v>
      </c>
      <c r="C72" s="308"/>
      <c r="D72" s="113">
        <v>2.9668674698795181</v>
      </c>
      <c r="E72" s="115">
        <v>2364</v>
      </c>
      <c r="F72" s="114">
        <v>2923</v>
      </c>
      <c r="G72" s="114">
        <v>2352</v>
      </c>
      <c r="H72" s="114">
        <v>2670</v>
      </c>
      <c r="I72" s="140">
        <v>2308</v>
      </c>
      <c r="J72" s="115">
        <v>56</v>
      </c>
      <c r="K72" s="116">
        <v>2.4263431542461005</v>
      </c>
    </row>
    <row r="73" spans="1:11" ht="14.1" customHeight="1" x14ac:dyDescent="0.2">
      <c r="A73" s="306" t="s">
        <v>309</v>
      </c>
      <c r="B73" s="307" t="s">
        <v>310</v>
      </c>
      <c r="C73" s="308"/>
      <c r="D73" s="113">
        <v>0.42921686746987953</v>
      </c>
      <c r="E73" s="115">
        <v>342</v>
      </c>
      <c r="F73" s="114">
        <v>398</v>
      </c>
      <c r="G73" s="114">
        <v>337</v>
      </c>
      <c r="H73" s="114">
        <v>304</v>
      </c>
      <c r="I73" s="140">
        <v>291</v>
      </c>
      <c r="J73" s="115">
        <v>51</v>
      </c>
      <c r="K73" s="116">
        <v>17.52577319587629</v>
      </c>
    </row>
    <row r="74" spans="1:11" ht="14.1" customHeight="1" x14ac:dyDescent="0.2">
      <c r="A74" s="306" t="s">
        <v>311</v>
      </c>
      <c r="B74" s="307" t="s">
        <v>312</v>
      </c>
      <c r="C74" s="308"/>
      <c r="D74" s="113">
        <v>4.8945783132530118E-2</v>
      </c>
      <c r="E74" s="115">
        <v>39</v>
      </c>
      <c r="F74" s="114">
        <v>45</v>
      </c>
      <c r="G74" s="114">
        <v>45</v>
      </c>
      <c r="H74" s="114">
        <v>32</v>
      </c>
      <c r="I74" s="140">
        <v>33</v>
      </c>
      <c r="J74" s="115">
        <v>6</v>
      </c>
      <c r="K74" s="116">
        <v>18.181818181818183</v>
      </c>
    </row>
    <row r="75" spans="1:11" ht="14.1" customHeight="1" x14ac:dyDescent="0.2">
      <c r="A75" s="306" t="s">
        <v>313</v>
      </c>
      <c r="B75" s="307" t="s">
        <v>314</v>
      </c>
      <c r="C75" s="308"/>
      <c r="D75" s="113">
        <v>1.6465863453815262</v>
      </c>
      <c r="E75" s="115">
        <v>1312</v>
      </c>
      <c r="F75" s="114">
        <v>1821</v>
      </c>
      <c r="G75" s="114">
        <v>1333</v>
      </c>
      <c r="H75" s="114">
        <v>1716</v>
      </c>
      <c r="I75" s="140">
        <v>1386</v>
      </c>
      <c r="J75" s="115">
        <v>-74</v>
      </c>
      <c r="K75" s="116">
        <v>-5.3391053391053394</v>
      </c>
    </row>
    <row r="76" spans="1:11" ht="14.1" customHeight="1" x14ac:dyDescent="0.2">
      <c r="A76" s="306">
        <v>91</v>
      </c>
      <c r="B76" s="307" t="s">
        <v>315</v>
      </c>
      <c r="C76" s="308"/>
      <c r="D76" s="113">
        <v>0.59487951807228912</v>
      </c>
      <c r="E76" s="115">
        <v>474</v>
      </c>
      <c r="F76" s="114">
        <v>474</v>
      </c>
      <c r="G76" s="114">
        <v>414</v>
      </c>
      <c r="H76" s="114">
        <v>436</v>
      </c>
      <c r="I76" s="140">
        <v>418</v>
      </c>
      <c r="J76" s="115">
        <v>56</v>
      </c>
      <c r="K76" s="116">
        <v>13.397129186602871</v>
      </c>
    </row>
    <row r="77" spans="1:11" ht="14.1" customHeight="1" x14ac:dyDescent="0.2">
      <c r="A77" s="306">
        <v>92</v>
      </c>
      <c r="B77" s="307" t="s">
        <v>316</v>
      </c>
      <c r="C77" s="308"/>
      <c r="D77" s="113">
        <v>0.57981927710843373</v>
      </c>
      <c r="E77" s="115">
        <v>462</v>
      </c>
      <c r="F77" s="114">
        <v>472</v>
      </c>
      <c r="G77" s="114">
        <v>488</v>
      </c>
      <c r="H77" s="114">
        <v>486</v>
      </c>
      <c r="I77" s="140">
        <v>488</v>
      </c>
      <c r="J77" s="115">
        <v>-26</v>
      </c>
      <c r="K77" s="116">
        <v>-5.3278688524590168</v>
      </c>
    </row>
    <row r="78" spans="1:11" ht="14.1" customHeight="1" x14ac:dyDescent="0.2">
      <c r="A78" s="306">
        <v>93</v>
      </c>
      <c r="B78" s="307" t="s">
        <v>317</v>
      </c>
      <c r="C78" s="308"/>
      <c r="D78" s="113">
        <v>0.11671686746987951</v>
      </c>
      <c r="E78" s="115">
        <v>93</v>
      </c>
      <c r="F78" s="114">
        <v>95</v>
      </c>
      <c r="G78" s="114">
        <v>79</v>
      </c>
      <c r="H78" s="114">
        <v>91</v>
      </c>
      <c r="I78" s="140">
        <v>96</v>
      </c>
      <c r="J78" s="115">
        <v>-3</v>
      </c>
      <c r="K78" s="116">
        <v>-3.125</v>
      </c>
    </row>
    <row r="79" spans="1:11" ht="14.1" customHeight="1" x14ac:dyDescent="0.2">
      <c r="A79" s="306">
        <v>94</v>
      </c>
      <c r="B79" s="307" t="s">
        <v>318</v>
      </c>
      <c r="C79" s="308"/>
      <c r="D79" s="113">
        <v>0.72791164658634533</v>
      </c>
      <c r="E79" s="115">
        <v>580</v>
      </c>
      <c r="F79" s="114">
        <v>810</v>
      </c>
      <c r="G79" s="114">
        <v>792</v>
      </c>
      <c r="H79" s="114">
        <v>733</v>
      </c>
      <c r="I79" s="140">
        <v>761</v>
      </c>
      <c r="J79" s="115">
        <v>-181</v>
      </c>
      <c r="K79" s="116">
        <v>-23.784494086727989</v>
      </c>
    </row>
    <row r="80" spans="1:11" ht="14.1" customHeight="1" x14ac:dyDescent="0.2">
      <c r="A80" s="306" t="s">
        <v>319</v>
      </c>
      <c r="B80" s="307" t="s">
        <v>320</v>
      </c>
      <c r="C80" s="308"/>
      <c r="D80" s="113">
        <v>6.2751004016064257E-3</v>
      </c>
      <c r="E80" s="115">
        <v>5</v>
      </c>
      <c r="F80" s="114">
        <v>3</v>
      </c>
      <c r="G80" s="114">
        <v>4</v>
      </c>
      <c r="H80" s="114" t="s">
        <v>514</v>
      </c>
      <c r="I80" s="140">
        <v>5</v>
      </c>
      <c r="J80" s="115">
        <v>0</v>
      </c>
      <c r="K80" s="116">
        <v>0</v>
      </c>
    </row>
    <row r="81" spans="1:11" ht="14.1" customHeight="1" x14ac:dyDescent="0.2">
      <c r="A81" s="310" t="s">
        <v>321</v>
      </c>
      <c r="B81" s="311" t="s">
        <v>334</v>
      </c>
      <c r="C81" s="312"/>
      <c r="D81" s="125">
        <v>2.8664658634538154</v>
      </c>
      <c r="E81" s="143">
        <v>2284</v>
      </c>
      <c r="F81" s="144">
        <v>2380</v>
      </c>
      <c r="G81" s="144">
        <v>2338</v>
      </c>
      <c r="H81" s="144">
        <v>2372</v>
      </c>
      <c r="I81" s="145">
        <v>2300</v>
      </c>
      <c r="J81" s="143">
        <v>-16</v>
      </c>
      <c r="K81" s="146">
        <v>-0.69565217391304346</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52757</v>
      </c>
      <c r="G12" s="536">
        <v>48757</v>
      </c>
      <c r="H12" s="536">
        <v>56768</v>
      </c>
      <c r="I12" s="536">
        <v>45775</v>
      </c>
      <c r="J12" s="537">
        <v>51757</v>
      </c>
      <c r="K12" s="538">
        <v>1000</v>
      </c>
      <c r="L12" s="349">
        <v>1.9321058021137238</v>
      </c>
    </row>
    <row r="13" spans="1:17" s="110" customFormat="1" ht="15" customHeight="1" x14ac:dyDescent="0.2">
      <c r="A13" s="350" t="s">
        <v>345</v>
      </c>
      <c r="B13" s="351" t="s">
        <v>346</v>
      </c>
      <c r="C13" s="347"/>
      <c r="D13" s="347"/>
      <c r="E13" s="348"/>
      <c r="F13" s="536">
        <v>31503</v>
      </c>
      <c r="G13" s="536">
        <v>26956</v>
      </c>
      <c r="H13" s="536">
        <v>32148</v>
      </c>
      <c r="I13" s="536">
        <v>26618</v>
      </c>
      <c r="J13" s="537">
        <v>29980</v>
      </c>
      <c r="K13" s="538">
        <v>1523</v>
      </c>
      <c r="L13" s="349">
        <v>5.0800533689126084</v>
      </c>
    </row>
    <row r="14" spans="1:17" s="110" customFormat="1" ht="22.5" customHeight="1" x14ac:dyDescent="0.2">
      <c r="A14" s="350"/>
      <c r="B14" s="351" t="s">
        <v>347</v>
      </c>
      <c r="C14" s="347"/>
      <c r="D14" s="347"/>
      <c r="E14" s="348"/>
      <c r="F14" s="536">
        <v>21254</v>
      </c>
      <c r="G14" s="536">
        <v>21801</v>
      </c>
      <c r="H14" s="536">
        <v>24620</v>
      </c>
      <c r="I14" s="536">
        <v>19157</v>
      </c>
      <c r="J14" s="537">
        <v>21777</v>
      </c>
      <c r="K14" s="538">
        <v>-523</v>
      </c>
      <c r="L14" s="349">
        <v>-2.4016163842586216</v>
      </c>
    </row>
    <row r="15" spans="1:17" s="110" customFormat="1" ht="15" customHeight="1" x14ac:dyDescent="0.2">
      <c r="A15" s="350" t="s">
        <v>348</v>
      </c>
      <c r="B15" s="351" t="s">
        <v>108</v>
      </c>
      <c r="C15" s="347"/>
      <c r="D15" s="347"/>
      <c r="E15" s="348"/>
      <c r="F15" s="536">
        <v>10507</v>
      </c>
      <c r="G15" s="536">
        <v>10938</v>
      </c>
      <c r="H15" s="536">
        <v>16584</v>
      </c>
      <c r="I15" s="536">
        <v>9921</v>
      </c>
      <c r="J15" s="537">
        <v>11259</v>
      </c>
      <c r="K15" s="538">
        <v>-752</v>
      </c>
      <c r="L15" s="349">
        <v>-6.6791011635136339</v>
      </c>
    </row>
    <row r="16" spans="1:17" s="110" customFormat="1" ht="15" customHeight="1" x14ac:dyDescent="0.2">
      <c r="A16" s="350"/>
      <c r="B16" s="351" t="s">
        <v>109</v>
      </c>
      <c r="C16" s="347"/>
      <c r="D16" s="347"/>
      <c r="E16" s="348"/>
      <c r="F16" s="536">
        <v>37621</v>
      </c>
      <c r="G16" s="536">
        <v>34286</v>
      </c>
      <c r="H16" s="536">
        <v>36542</v>
      </c>
      <c r="I16" s="536">
        <v>32658</v>
      </c>
      <c r="J16" s="537">
        <v>36989</v>
      </c>
      <c r="K16" s="538">
        <v>632</v>
      </c>
      <c r="L16" s="349">
        <v>1.7086160750493391</v>
      </c>
    </row>
    <row r="17" spans="1:12" s="110" customFormat="1" ht="15" customHeight="1" x14ac:dyDescent="0.2">
      <c r="A17" s="350"/>
      <c r="B17" s="351" t="s">
        <v>110</v>
      </c>
      <c r="C17" s="347"/>
      <c r="D17" s="347"/>
      <c r="E17" s="348"/>
      <c r="F17" s="536">
        <v>4113</v>
      </c>
      <c r="G17" s="536">
        <v>3072</v>
      </c>
      <c r="H17" s="536">
        <v>3151</v>
      </c>
      <c r="I17" s="536">
        <v>2764</v>
      </c>
      <c r="J17" s="537">
        <v>3034</v>
      </c>
      <c r="K17" s="538">
        <v>1079</v>
      </c>
      <c r="L17" s="349">
        <v>35.563612392880685</v>
      </c>
    </row>
    <row r="18" spans="1:12" s="110" customFormat="1" ht="15" customHeight="1" x14ac:dyDescent="0.2">
      <c r="A18" s="350"/>
      <c r="B18" s="351" t="s">
        <v>111</v>
      </c>
      <c r="C18" s="347"/>
      <c r="D18" s="347"/>
      <c r="E18" s="348"/>
      <c r="F18" s="536">
        <v>516</v>
      </c>
      <c r="G18" s="536">
        <v>461</v>
      </c>
      <c r="H18" s="536">
        <v>491</v>
      </c>
      <c r="I18" s="536">
        <v>432</v>
      </c>
      <c r="J18" s="537">
        <v>475</v>
      </c>
      <c r="K18" s="538">
        <v>41</v>
      </c>
      <c r="L18" s="349">
        <v>8.6315789473684212</v>
      </c>
    </row>
    <row r="19" spans="1:12" s="110" customFormat="1" ht="15" customHeight="1" x14ac:dyDescent="0.2">
      <c r="A19" s="118" t="s">
        <v>113</v>
      </c>
      <c r="B19" s="119" t="s">
        <v>181</v>
      </c>
      <c r="C19" s="347"/>
      <c r="D19" s="347"/>
      <c r="E19" s="348"/>
      <c r="F19" s="536">
        <v>34562</v>
      </c>
      <c r="G19" s="536">
        <v>29510</v>
      </c>
      <c r="H19" s="536">
        <v>38539</v>
      </c>
      <c r="I19" s="536">
        <v>28573</v>
      </c>
      <c r="J19" s="537">
        <v>33061</v>
      </c>
      <c r="K19" s="538">
        <v>1501</v>
      </c>
      <c r="L19" s="349">
        <v>4.5400925561840237</v>
      </c>
    </row>
    <row r="20" spans="1:12" s="110" customFormat="1" ht="15" customHeight="1" x14ac:dyDescent="0.2">
      <c r="A20" s="118"/>
      <c r="B20" s="119" t="s">
        <v>182</v>
      </c>
      <c r="C20" s="347"/>
      <c r="D20" s="347"/>
      <c r="E20" s="348"/>
      <c r="F20" s="536">
        <v>18195</v>
      </c>
      <c r="G20" s="536">
        <v>19247</v>
      </c>
      <c r="H20" s="536">
        <v>18229</v>
      </c>
      <c r="I20" s="536">
        <v>17202</v>
      </c>
      <c r="J20" s="537">
        <v>18696</v>
      </c>
      <c r="K20" s="538">
        <v>-501</v>
      </c>
      <c r="L20" s="349">
        <v>-2.6797175866495508</v>
      </c>
    </row>
    <row r="21" spans="1:12" s="110" customFormat="1" ht="15" customHeight="1" x14ac:dyDescent="0.2">
      <c r="A21" s="118" t="s">
        <v>113</v>
      </c>
      <c r="B21" s="119" t="s">
        <v>116</v>
      </c>
      <c r="C21" s="347"/>
      <c r="D21" s="347"/>
      <c r="E21" s="348"/>
      <c r="F21" s="536">
        <v>34434</v>
      </c>
      <c r="G21" s="536">
        <v>32032</v>
      </c>
      <c r="H21" s="536">
        <v>37234</v>
      </c>
      <c r="I21" s="536">
        <v>28693</v>
      </c>
      <c r="J21" s="537">
        <v>32967</v>
      </c>
      <c r="K21" s="538">
        <v>1467</v>
      </c>
      <c r="L21" s="349">
        <v>4.4499044499044498</v>
      </c>
    </row>
    <row r="22" spans="1:12" s="110" customFormat="1" ht="15" customHeight="1" x14ac:dyDescent="0.2">
      <c r="A22" s="118"/>
      <c r="B22" s="119" t="s">
        <v>117</v>
      </c>
      <c r="C22" s="347"/>
      <c r="D22" s="347"/>
      <c r="E22" s="348"/>
      <c r="F22" s="536">
        <v>18260</v>
      </c>
      <c r="G22" s="536">
        <v>16670</v>
      </c>
      <c r="H22" s="536">
        <v>19472</v>
      </c>
      <c r="I22" s="536">
        <v>17030</v>
      </c>
      <c r="J22" s="537">
        <v>18728</v>
      </c>
      <c r="K22" s="538">
        <v>-468</v>
      </c>
      <c r="L22" s="349">
        <v>-2.498932080307561</v>
      </c>
    </row>
    <row r="23" spans="1:12" s="110" customFormat="1" ht="15" customHeight="1" x14ac:dyDescent="0.2">
      <c r="A23" s="352" t="s">
        <v>348</v>
      </c>
      <c r="B23" s="353" t="s">
        <v>193</v>
      </c>
      <c r="C23" s="354"/>
      <c r="D23" s="354"/>
      <c r="E23" s="355"/>
      <c r="F23" s="539">
        <v>722</v>
      </c>
      <c r="G23" s="539">
        <v>1587</v>
      </c>
      <c r="H23" s="539">
        <v>6222</v>
      </c>
      <c r="I23" s="539">
        <v>537</v>
      </c>
      <c r="J23" s="540">
        <v>1236</v>
      </c>
      <c r="K23" s="541">
        <v>-514</v>
      </c>
      <c r="L23" s="356">
        <v>-41.585760517799351</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36.799999999999997</v>
      </c>
      <c r="G25" s="542">
        <v>41.2</v>
      </c>
      <c r="H25" s="542">
        <v>41.4</v>
      </c>
      <c r="I25" s="542">
        <v>43.9</v>
      </c>
      <c r="J25" s="542">
        <v>40.5</v>
      </c>
      <c r="K25" s="543" t="s">
        <v>350</v>
      </c>
      <c r="L25" s="364">
        <v>-3.7000000000000028</v>
      </c>
    </row>
    <row r="26" spans="1:12" s="110" customFormat="1" ht="15" customHeight="1" x14ac:dyDescent="0.2">
      <c r="A26" s="365" t="s">
        <v>105</v>
      </c>
      <c r="B26" s="366" t="s">
        <v>346</v>
      </c>
      <c r="C26" s="362"/>
      <c r="D26" s="362"/>
      <c r="E26" s="363"/>
      <c r="F26" s="542">
        <v>33.6</v>
      </c>
      <c r="G26" s="542">
        <v>40</v>
      </c>
      <c r="H26" s="542">
        <v>39.799999999999997</v>
      </c>
      <c r="I26" s="542">
        <v>42.2</v>
      </c>
      <c r="J26" s="544">
        <v>38.700000000000003</v>
      </c>
      <c r="K26" s="543" t="s">
        <v>350</v>
      </c>
      <c r="L26" s="364">
        <v>-5.1000000000000014</v>
      </c>
    </row>
    <row r="27" spans="1:12" s="110" customFormat="1" ht="15" customHeight="1" x14ac:dyDescent="0.2">
      <c r="A27" s="365"/>
      <c r="B27" s="366" t="s">
        <v>347</v>
      </c>
      <c r="C27" s="362"/>
      <c r="D27" s="362"/>
      <c r="E27" s="363"/>
      <c r="F27" s="542">
        <v>41.5</v>
      </c>
      <c r="G27" s="542">
        <v>42.7</v>
      </c>
      <c r="H27" s="542">
        <v>43.5</v>
      </c>
      <c r="I27" s="542">
        <v>46.3</v>
      </c>
      <c r="J27" s="542">
        <v>43.1</v>
      </c>
      <c r="K27" s="543" t="s">
        <v>350</v>
      </c>
      <c r="L27" s="364">
        <v>-1.6000000000000014</v>
      </c>
    </row>
    <row r="28" spans="1:12" s="110" customFormat="1" ht="15" customHeight="1" x14ac:dyDescent="0.2">
      <c r="A28" s="365" t="s">
        <v>113</v>
      </c>
      <c r="B28" s="366" t="s">
        <v>108</v>
      </c>
      <c r="C28" s="362"/>
      <c r="D28" s="362"/>
      <c r="E28" s="363"/>
      <c r="F28" s="542">
        <v>57.7</v>
      </c>
      <c r="G28" s="542">
        <v>60.7</v>
      </c>
      <c r="H28" s="542">
        <v>58.8</v>
      </c>
      <c r="I28" s="542">
        <v>62.1</v>
      </c>
      <c r="J28" s="542">
        <v>60</v>
      </c>
      <c r="K28" s="543" t="s">
        <v>350</v>
      </c>
      <c r="L28" s="364">
        <v>-2.2999999999999972</v>
      </c>
    </row>
    <row r="29" spans="1:12" s="110" customFormat="1" ht="11.25" x14ac:dyDescent="0.2">
      <c r="A29" s="365"/>
      <c r="B29" s="366" t="s">
        <v>109</v>
      </c>
      <c r="C29" s="362"/>
      <c r="D29" s="362"/>
      <c r="E29" s="363"/>
      <c r="F29" s="542">
        <v>32.700000000000003</v>
      </c>
      <c r="G29" s="542">
        <v>36.200000000000003</v>
      </c>
      <c r="H29" s="542">
        <v>37.299999999999997</v>
      </c>
      <c r="I29" s="542">
        <v>39.299999999999997</v>
      </c>
      <c r="J29" s="544">
        <v>36</v>
      </c>
      <c r="K29" s="543" t="s">
        <v>350</v>
      </c>
      <c r="L29" s="364">
        <v>-3.2999999999999972</v>
      </c>
    </row>
    <row r="30" spans="1:12" s="110" customFormat="1" ht="15" customHeight="1" x14ac:dyDescent="0.2">
      <c r="A30" s="365"/>
      <c r="B30" s="366" t="s">
        <v>110</v>
      </c>
      <c r="C30" s="362"/>
      <c r="D30" s="362"/>
      <c r="E30" s="363"/>
      <c r="F30" s="542">
        <v>23.2</v>
      </c>
      <c r="G30" s="542">
        <v>34</v>
      </c>
      <c r="H30" s="542">
        <v>30.2</v>
      </c>
      <c r="I30" s="542">
        <v>36.200000000000003</v>
      </c>
      <c r="J30" s="542">
        <v>29.2</v>
      </c>
      <c r="K30" s="543" t="s">
        <v>350</v>
      </c>
      <c r="L30" s="364">
        <v>-6</v>
      </c>
    </row>
    <row r="31" spans="1:12" s="110" customFormat="1" ht="15" customHeight="1" x14ac:dyDescent="0.2">
      <c r="A31" s="365"/>
      <c r="B31" s="366" t="s">
        <v>111</v>
      </c>
      <c r="C31" s="362"/>
      <c r="D31" s="362"/>
      <c r="E31" s="363"/>
      <c r="F31" s="542">
        <v>44</v>
      </c>
      <c r="G31" s="542">
        <v>54.7</v>
      </c>
      <c r="H31" s="542">
        <v>49.1</v>
      </c>
      <c r="I31" s="542">
        <v>46.8</v>
      </c>
      <c r="J31" s="542">
        <v>48.2</v>
      </c>
      <c r="K31" s="543" t="s">
        <v>350</v>
      </c>
      <c r="L31" s="364">
        <v>-4.2000000000000028</v>
      </c>
    </row>
    <row r="32" spans="1:12" s="110" customFormat="1" ht="15" customHeight="1" x14ac:dyDescent="0.2">
      <c r="A32" s="367" t="s">
        <v>113</v>
      </c>
      <c r="B32" s="368" t="s">
        <v>181</v>
      </c>
      <c r="C32" s="362"/>
      <c r="D32" s="362"/>
      <c r="E32" s="363"/>
      <c r="F32" s="542">
        <v>28.8</v>
      </c>
      <c r="G32" s="542">
        <v>31.4</v>
      </c>
      <c r="H32" s="542">
        <v>34.200000000000003</v>
      </c>
      <c r="I32" s="542">
        <v>35.200000000000003</v>
      </c>
      <c r="J32" s="544">
        <v>32</v>
      </c>
      <c r="K32" s="543" t="s">
        <v>350</v>
      </c>
      <c r="L32" s="364">
        <v>-3.1999999999999993</v>
      </c>
    </row>
    <row r="33" spans="1:12" s="110" customFormat="1" ht="15" customHeight="1" x14ac:dyDescent="0.2">
      <c r="A33" s="367"/>
      <c r="B33" s="368" t="s">
        <v>182</v>
      </c>
      <c r="C33" s="362"/>
      <c r="D33" s="362"/>
      <c r="E33" s="363"/>
      <c r="F33" s="542">
        <v>51.5</v>
      </c>
      <c r="G33" s="542">
        <v>55.3</v>
      </c>
      <c r="H33" s="542">
        <v>53.9</v>
      </c>
      <c r="I33" s="542">
        <v>58.1</v>
      </c>
      <c r="J33" s="542">
        <v>55</v>
      </c>
      <c r="K33" s="543" t="s">
        <v>350</v>
      </c>
      <c r="L33" s="364">
        <v>-3.5</v>
      </c>
    </row>
    <row r="34" spans="1:12" s="369" customFormat="1" ht="15" customHeight="1" x14ac:dyDescent="0.2">
      <c r="A34" s="367" t="s">
        <v>113</v>
      </c>
      <c r="B34" s="368" t="s">
        <v>116</v>
      </c>
      <c r="C34" s="362"/>
      <c r="D34" s="362"/>
      <c r="E34" s="363"/>
      <c r="F34" s="542">
        <v>33.4</v>
      </c>
      <c r="G34" s="542">
        <v>37.6</v>
      </c>
      <c r="H34" s="542">
        <v>38.1</v>
      </c>
      <c r="I34" s="542">
        <v>41</v>
      </c>
      <c r="J34" s="542">
        <v>37.700000000000003</v>
      </c>
      <c r="K34" s="543" t="s">
        <v>350</v>
      </c>
      <c r="L34" s="364">
        <v>-4.3000000000000043</v>
      </c>
    </row>
    <row r="35" spans="1:12" s="369" customFormat="1" ht="11.25" x14ac:dyDescent="0.2">
      <c r="A35" s="370"/>
      <c r="B35" s="371" t="s">
        <v>117</v>
      </c>
      <c r="C35" s="372"/>
      <c r="D35" s="372"/>
      <c r="E35" s="373"/>
      <c r="F35" s="545">
        <v>43.1</v>
      </c>
      <c r="G35" s="545">
        <v>47.9</v>
      </c>
      <c r="H35" s="545">
        <v>47</v>
      </c>
      <c r="I35" s="545">
        <v>48.9</v>
      </c>
      <c r="J35" s="546">
        <v>45.4</v>
      </c>
      <c r="K35" s="547" t="s">
        <v>350</v>
      </c>
      <c r="L35" s="374">
        <v>-2.2999999999999972</v>
      </c>
    </row>
    <row r="36" spans="1:12" s="369" customFormat="1" ht="15.95" customHeight="1" x14ac:dyDescent="0.2">
      <c r="A36" s="375" t="s">
        <v>351</v>
      </c>
      <c r="B36" s="376"/>
      <c r="C36" s="377"/>
      <c r="D36" s="376"/>
      <c r="E36" s="378"/>
      <c r="F36" s="548">
        <v>51596</v>
      </c>
      <c r="G36" s="548">
        <v>46684</v>
      </c>
      <c r="H36" s="548">
        <v>49182</v>
      </c>
      <c r="I36" s="548">
        <v>44798</v>
      </c>
      <c r="J36" s="548">
        <v>50080</v>
      </c>
      <c r="K36" s="549">
        <v>1516</v>
      </c>
      <c r="L36" s="380">
        <v>3.0271565495207668</v>
      </c>
    </row>
    <row r="37" spans="1:12" s="369" customFormat="1" ht="15.95" customHeight="1" x14ac:dyDescent="0.2">
      <c r="A37" s="381"/>
      <c r="B37" s="382" t="s">
        <v>113</v>
      </c>
      <c r="C37" s="382" t="s">
        <v>352</v>
      </c>
      <c r="D37" s="382"/>
      <c r="E37" s="383"/>
      <c r="F37" s="548">
        <v>18967</v>
      </c>
      <c r="G37" s="548">
        <v>19231</v>
      </c>
      <c r="H37" s="548">
        <v>20355</v>
      </c>
      <c r="I37" s="548">
        <v>19683</v>
      </c>
      <c r="J37" s="548">
        <v>20292</v>
      </c>
      <c r="K37" s="549">
        <v>-1325</v>
      </c>
      <c r="L37" s="380">
        <v>-6.5296668637886848</v>
      </c>
    </row>
    <row r="38" spans="1:12" s="369" customFormat="1" ht="15.95" customHeight="1" x14ac:dyDescent="0.2">
      <c r="A38" s="381"/>
      <c r="B38" s="384" t="s">
        <v>105</v>
      </c>
      <c r="C38" s="384" t="s">
        <v>106</v>
      </c>
      <c r="D38" s="385"/>
      <c r="E38" s="383"/>
      <c r="F38" s="548">
        <v>30939</v>
      </c>
      <c r="G38" s="548">
        <v>26054</v>
      </c>
      <c r="H38" s="548">
        <v>28117</v>
      </c>
      <c r="I38" s="548">
        <v>26205</v>
      </c>
      <c r="J38" s="550">
        <v>29177</v>
      </c>
      <c r="K38" s="549">
        <v>1762</v>
      </c>
      <c r="L38" s="380">
        <v>6.0390033245364503</v>
      </c>
    </row>
    <row r="39" spans="1:12" s="369" customFormat="1" ht="15.95" customHeight="1" x14ac:dyDescent="0.2">
      <c r="A39" s="381"/>
      <c r="B39" s="385"/>
      <c r="C39" s="382" t="s">
        <v>353</v>
      </c>
      <c r="D39" s="385"/>
      <c r="E39" s="383"/>
      <c r="F39" s="548">
        <v>10392</v>
      </c>
      <c r="G39" s="548">
        <v>10432</v>
      </c>
      <c r="H39" s="548">
        <v>11186</v>
      </c>
      <c r="I39" s="548">
        <v>11069</v>
      </c>
      <c r="J39" s="548">
        <v>11292</v>
      </c>
      <c r="K39" s="549">
        <v>-900</v>
      </c>
      <c r="L39" s="380">
        <v>-7.9702444208289052</v>
      </c>
    </row>
    <row r="40" spans="1:12" s="369" customFormat="1" ht="15.95" customHeight="1" x14ac:dyDescent="0.2">
      <c r="A40" s="381"/>
      <c r="B40" s="384"/>
      <c r="C40" s="384" t="s">
        <v>107</v>
      </c>
      <c r="D40" s="385"/>
      <c r="E40" s="383"/>
      <c r="F40" s="548">
        <v>20657</v>
      </c>
      <c r="G40" s="548">
        <v>20630</v>
      </c>
      <c r="H40" s="548">
        <v>21065</v>
      </c>
      <c r="I40" s="548">
        <v>18593</v>
      </c>
      <c r="J40" s="548">
        <v>20903</v>
      </c>
      <c r="K40" s="549">
        <v>-246</v>
      </c>
      <c r="L40" s="380">
        <v>-1.1768645648949911</v>
      </c>
    </row>
    <row r="41" spans="1:12" s="369" customFormat="1" ht="24" customHeight="1" x14ac:dyDescent="0.2">
      <c r="A41" s="381"/>
      <c r="B41" s="385"/>
      <c r="C41" s="382" t="s">
        <v>353</v>
      </c>
      <c r="D41" s="385"/>
      <c r="E41" s="383"/>
      <c r="F41" s="548">
        <v>8575</v>
      </c>
      <c r="G41" s="548">
        <v>8799</v>
      </c>
      <c r="H41" s="548">
        <v>9169</v>
      </c>
      <c r="I41" s="548">
        <v>8614</v>
      </c>
      <c r="J41" s="550">
        <v>9000</v>
      </c>
      <c r="K41" s="549">
        <v>-425</v>
      </c>
      <c r="L41" s="380">
        <v>-4.7222222222222223</v>
      </c>
    </row>
    <row r="42" spans="1:12" s="110" customFormat="1" ht="15" customHeight="1" x14ac:dyDescent="0.2">
      <c r="A42" s="381"/>
      <c r="B42" s="384" t="s">
        <v>113</v>
      </c>
      <c r="C42" s="384" t="s">
        <v>354</v>
      </c>
      <c r="D42" s="385"/>
      <c r="E42" s="383"/>
      <c r="F42" s="548">
        <v>9684</v>
      </c>
      <c r="G42" s="548">
        <v>9378</v>
      </c>
      <c r="H42" s="548">
        <v>10146</v>
      </c>
      <c r="I42" s="548">
        <v>9332</v>
      </c>
      <c r="J42" s="548">
        <v>10080</v>
      </c>
      <c r="K42" s="549">
        <v>-396</v>
      </c>
      <c r="L42" s="380">
        <v>-3.9285714285714284</v>
      </c>
    </row>
    <row r="43" spans="1:12" s="110" customFormat="1" ht="15" customHeight="1" x14ac:dyDescent="0.2">
      <c r="A43" s="381"/>
      <c r="B43" s="385"/>
      <c r="C43" s="382" t="s">
        <v>353</v>
      </c>
      <c r="D43" s="385"/>
      <c r="E43" s="383"/>
      <c r="F43" s="548">
        <v>5586</v>
      </c>
      <c r="G43" s="548">
        <v>5694</v>
      </c>
      <c r="H43" s="548">
        <v>5962</v>
      </c>
      <c r="I43" s="548">
        <v>5792</v>
      </c>
      <c r="J43" s="548">
        <v>6043</v>
      </c>
      <c r="K43" s="549">
        <v>-457</v>
      </c>
      <c r="L43" s="380">
        <v>-7.5624689723647194</v>
      </c>
    </row>
    <row r="44" spans="1:12" s="110" customFormat="1" ht="15" customHeight="1" x14ac:dyDescent="0.2">
      <c r="A44" s="381"/>
      <c r="B44" s="384"/>
      <c r="C44" s="366" t="s">
        <v>109</v>
      </c>
      <c r="D44" s="385"/>
      <c r="E44" s="383"/>
      <c r="F44" s="548">
        <v>37285</v>
      </c>
      <c r="G44" s="548">
        <v>33780</v>
      </c>
      <c r="H44" s="548">
        <v>35399</v>
      </c>
      <c r="I44" s="548">
        <v>32274</v>
      </c>
      <c r="J44" s="550">
        <v>36495</v>
      </c>
      <c r="K44" s="549">
        <v>790</v>
      </c>
      <c r="L44" s="380">
        <v>2.1646800931634469</v>
      </c>
    </row>
    <row r="45" spans="1:12" s="110" customFormat="1" ht="15" customHeight="1" x14ac:dyDescent="0.2">
      <c r="A45" s="381"/>
      <c r="B45" s="385"/>
      <c r="C45" s="382" t="s">
        <v>353</v>
      </c>
      <c r="D45" s="385"/>
      <c r="E45" s="383"/>
      <c r="F45" s="548">
        <v>12200</v>
      </c>
      <c r="G45" s="548">
        <v>12243</v>
      </c>
      <c r="H45" s="548">
        <v>13202</v>
      </c>
      <c r="I45" s="548">
        <v>12691</v>
      </c>
      <c r="J45" s="548">
        <v>13136</v>
      </c>
      <c r="K45" s="549">
        <v>-936</v>
      </c>
      <c r="L45" s="380">
        <v>-7.1254567600487206</v>
      </c>
    </row>
    <row r="46" spans="1:12" s="110" customFormat="1" ht="15" customHeight="1" x14ac:dyDescent="0.2">
      <c r="A46" s="381"/>
      <c r="B46" s="384"/>
      <c r="C46" s="366" t="s">
        <v>110</v>
      </c>
      <c r="D46" s="385"/>
      <c r="E46" s="383"/>
      <c r="F46" s="548">
        <v>4111</v>
      </c>
      <c r="G46" s="548">
        <v>3065</v>
      </c>
      <c r="H46" s="548">
        <v>3146</v>
      </c>
      <c r="I46" s="548">
        <v>2760</v>
      </c>
      <c r="J46" s="548">
        <v>3030</v>
      </c>
      <c r="K46" s="549">
        <v>1081</v>
      </c>
      <c r="L46" s="380">
        <v>35.676567656765677</v>
      </c>
    </row>
    <row r="47" spans="1:12" s="110" customFormat="1" ht="15" customHeight="1" x14ac:dyDescent="0.2">
      <c r="A47" s="381"/>
      <c r="B47" s="385"/>
      <c r="C47" s="382" t="s">
        <v>353</v>
      </c>
      <c r="D47" s="385"/>
      <c r="E47" s="383"/>
      <c r="F47" s="548">
        <v>954</v>
      </c>
      <c r="G47" s="548">
        <v>1042</v>
      </c>
      <c r="H47" s="548">
        <v>950</v>
      </c>
      <c r="I47" s="548">
        <v>998</v>
      </c>
      <c r="J47" s="550">
        <v>884</v>
      </c>
      <c r="K47" s="549">
        <v>70</v>
      </c>
      <c r="L47" s="380">
        <v>7.9185520361990953</v>
      </c>
    </row>
    <row r="48" spans="1:12" s="110" customFormat="1" ht="15" customHeight="1" x14ac:dyDescent="0.2">
      <c r="A48" s="381"/>
      <c r="B48" s="385"/>
      <c r="C48" s="366" t="s">
        <v>111</v>
      </c>
      <c r="D48" s="386"/>
      <c r="E48" s="387"/>
      <c r="F48" s="548">
        <v>516</v>
      </c>
      <c r="G48" s="548">
        <v>461</v>
      </c>
      <c r="H48" s="548">
        <v>491</v>
      </c>
      <c r="I48" s="548">
        <v>432</v>
      </c>
      <c r="J48" s="548">
        <v>475</v>
      </c>
      <c r="K48" s="549">
        <v>41</v>
      </c>
      <c r="L48" s="380">
        <v>8.6315789473684212</v>
      </c>
    </row>
    <row r="49" spans="1:12" s="110" customFormat="1" ht="15" customHeight="1" x14ac:dyDescent="0.2">
      <c r="A49" s="381"/>
      <c r="B49" s="385"/>
      <c r="C49" s="382" t="s">
        <v>353</v>
      </c>
      <c r="D49" s="385"/>
      <c r="E49" s="383"/>
      <c r="F49" s="548">
        <v>227</v>
      </c>
      <c r="G49" s="548">
        <v>252</v>
      </c>
      <c r="H49" s="548">
        <v>241</v>
      </c>
      <c r="I49" s="548">
        <v>202</v>
      </c>
      <c r="J49" s="548">
        <v>229</v>
      </c>
      <c r="K49" s="549">
        <v>-2</v>
      </c>
      <c r="L49" s="380">
        <v>-0.8733624454148472</v>
      </c>
    </row>
    <row r="50" spans="1:12" s="110" customFormat="1" ht="15" customHeight="1" x14ac:dyDescent="0.2">
      <c r="A50" s="381"/>
      <c r="B50" s="384" t="s">
        <v>113</v>
      </c>
      <c r="C50" s="382" t="s">
        <v>181</v>
      </c>
      <c r="D50" s="385"/>
      <c r="E50" s="383"/>
      <c r="F50" s="548">
        <v>33505</v>
      </c>
      <c r="G50" s="548">
        <v>27578</v>
      </c>
      <c r="H50" s="548">
        <v>31283</v>
      </c>
      <c r="I50" s="548">
        <v>27720</v>
      </c>
      <c r="J50" s="550">
        <v>31478</v>
      </c>
      <c r="K50" s="549">
        <v>2027</v>
      </c>
      <c r="L50" s="380">
        <v>6.4394180062265711</v>
      </c>
    </row>
    <row r="51" spans="1:12" s="110" customFormat="1" ht="15" customHeight="1" x14ac:dyDescent="0.2">
      <c r="A51" s="381"/>
      <c r="B51" s="385"/>
      <c r="C51" s="382" t="s">
        <v>353</v>
      </c>
      <c r="D51" s="385"/>
      <c r="E51" s="383"/>
      <c r="F51" s="548">
        <v>9644</v>
      </c>
      <c r="G51" s="548">
        <v>8666</v>
      </c>
      <c r="H51" s="548">
        <v>10705</v>
      </c>
      <c r="I51" s="548">
        <v>9769</v>
      </c>
      <c r="J51" s="548">
        <v>10065</v>
      </c>
      <c r="K51" s="549">
        <v>-421</v>
      </c>
      <c r="L51" s="380">
        <v>-4.1828117237953304</v>
      </c>
    </row>
    <row r="52" spans="1:12" s="110" customFormat="1" ht="15" customHeight="1" x14ac:dyDescent="0.2">
      <c r="A52" s="381"/>
      <c r="B52" s="384"/>
      <c r="C52" s="382" t="s">
        <v>182</v>
      </c>
      <c r="D52" s="385"/>
      <c r="E52" s="383"/>
      <c r="F52" s="548">
        <v>18091</v>
      </c>
      <c r="G52" s="548">
        <v>19106</v>
      </c>
      <c r="H52" s="548">
        <v>17899</v>
      </c>
      <c r="I52" s="548">
        <v>17078</v>
      </c>
      <c r="J52" s="548">
        <v>18602</v>
      </c>
      <c r="K52" s="549">
        <v>-511</v>
      </c>
      <c r="L52" s="380">
        <v>-2.7470164498441028</v>
      </c>
    </row>
    <row r="53" spans="1:12" s="269" customFormat="1" ht="11.25" customHeight="1" x14ac:dyDescent="0.2">
      <c r="A53" s="381"/>
      <c r="B53" s="385"/>
      <c r="C53" s="382" t="s">
        <v>353</v>
      </c>
      <c r="D53" s="385"/>
      <c r="E53" s="383"/>
      <c r="F53" s="548">
        <v>9323</v>
      </c>
      <c r="G53" s="548">
        <v>10565</v>
      </c>
      <c r="H53" s="548">
        <v>9650</v>
      </c>
      <c r="I53" s="548">
        <v>9914</v>
      </c>
      <c r="J53" s="550">
        <v>10227</v>
      </c>
      <c r="K53" s="549">
        <v>-904</v>
      </c>
      <c r="L53" s="380">
        <v>-8.8393468270264979</v>
      </c>
    </row>
    <row r="54" spans="1:12" s="151" customFormat="1" ht="12.75" customHeight="1" x14ac:dyDescent="0.2">
      <c r="A54" s="381"/>
      <c r="B54" s="384" t="s">
        <v>113</v>
      </c>
      <c r="C54" s="384" t="s">
        <v>116</v>
      </c>
      <c r="D54" s="385"/>
      <c r="E54" s="383"/>
      <c r="F54" s="548">
        <v>33567</v>
      </c>
      <c r="G54" s="548">
        <v>30430</v>
      </c>
      <c r="H54" s="548">
        <v>31030</v>
      </c>
      <c r="I54" s="548">
        <v>27963</v>
      </c>
      <c r="J54" s="548">
        <v>31595</v>
      </c>
      <c r="K54" s="549">
        <v>1972</v>
      </c>
      <c r="L54" s="380">
        <v>6.2414939072638074</v>
      </c>
    </row>
    <row r="55" spans="1:12" ht="11.25" x14ac:dyDescent="0.2">
      <c r="A55" s="381"/>
      <c r="B55" s="385"/>
      <c r="C55" s="382" t="s">
        <v>353</v>
      </c>
      <c r="D55" s="385"/>
      <c r="E55" s="383"/>
      <c r="F55" s="548">
        <v>11209</v>
      </c>
      <c r="G55" s="548">
        <v>11454</v>
      </c>
      <c r="H55" s="548">
        <v>11834</v>
      </c>
      <c r="I55" s="548">
        <v>11453</v>
      </c>
      <c r="J55" s="548">
        <v>11898</v>
      </c>
      <c r="K55" s="549">
        <v>-689</v>
      </c>
      <c r="L55" s="380">
        <v>-5.7908892250798454</v>
      </c>
    </row>
    <row r="56" spans="1:12" ht="14.25" customHeight="1" x14ac:dyDescent="0.2">
      <c r="A56" s="381"/>
      <c r="B56" s="385"/>
      <c r="C56" s="384" t="s">
        <v>117</v>
      </c>
      <c r="D56" s="385"/>
      <c r="E56" s="383"/>
      <c r="F56" s="548">
        <v>17968</v>
      </c>
      <c r="G56" s="548">
        <v>16201</v>
      </c>
      <c r="H56" s="548">
        <v>18096</v>
      </c>
      <c r="I56" s="548">
        <v>16783</v>
      </c>
      <c r="J56" s="548">
        <v>18423</v>
      </c>
      <c r="K56" s="549">
        <v>-455</v>
      </c>
      <c r="L56" s="380">
        <v>-2.4697389133148779</v>
      </c>
    </row>
    <row r="57" spans="1:12" ht="18.75" customHeight="1" x14ac:dyDescent="0.2">
      <c r="A57" s="388"/>
      <c r="B57" s="389"/>
      <c r="C57" s="390" t="s">
        <v>353</v>
      </c>
      <c r="D57" s="389"/>
      <c r="E57" s="391"/>
      <c r="F57" s="551">
        <v>7745</v>
      </c>
      <c r="G57" s="552">
        <v>7767</v>
      </c>
      <c r="H57" s="552">
        <v>8506</v>
      </c>
      <c r="I57" s="552">
        <v>8213</v>
      </c>
      <c r="J57" s="552">
        <v>8373</v>
      </c>
      <c r="K57" s="553">
        <f t="shared" ref="K57" si="0">IF(OR(F57=".",J57=".")=TRUE,".",IF(OR(F57="*",J57="*")=TRUE,"*",IF(AND(F57="-",J57="-")=TRUE,"-",IF(AND(ISNUMBER(J57),ISNUMBER(F57))=TRUE,IF(F57-J57=0,0,F57-J57),IF(ISNUMBER(F57)=TRUE,F57,-J57)))))</f>
        <v>-628</v>
      </c>
      <c r="L57" s="392">
        <f t="shared" ref="L57" si="1">IF(K57 =".",".",IF(K57 ="*","*",IF(K57="-","-",IF(K57=0,0,IF(OR(J57="-",J57=".",F57="-",F57=".")=TRUE,"X",IF(J57=0,"0,0",IF(ABS(K57*100/J57)&gt;250,".X",(K57*100/J57))))))))</f>
        <v>-7.5002985787650784</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52757</v>
      </c>
      <c r="E11" s="114">
        <v>48757</v>
      </c>
      <c r="F11" s="114">
        <v>56768</v>
      </c>
      <c r="G11" s="114">
        <v>45775</v>
      </c>
      <c r="H11" s="140">
        <v>51757</v>
      </c>
      <c r="I11" s="115">
        <v>1000</v>
      </c>
      <c r="J11" s="116">
        <v>1.9321058021137238</v>
      </c>
    </row>
    <row r="12" spans="1:15" s="110" customFormat="1" ht="24.95" customHeight="1" x14ac:dyDescent="0.2">
      <c r="A12" s="193" t="s">
        <v>132</v>
      </c>
      <c r="B12" s="194" t="s">
        <v>133</v>
      </c>
      <c r="C12" s="113">
        <v>6.2550941107341204E-2</v>
      </c>
      <c r="D12" s="115">
        <v>33</v>
      </c>
      <c r="E12" s="114">
        <v>13</v>
      </c>
      <c r="F12" s="114">
        <v>32</v>
      </c>
      <c r="G12" s="114">
        <v>44</v>
      </c>
      <c r="H12" s="140">
        <v>40</v>
      </c>
      <c r="I12" s="115">
        <v>-7</v>
      </c>
      <c r="J12" s="116">
        <v>-17.5</v>
      </c>
    </row>
    <row r="13" spans="1:15" s="110" customFormat="1" ht="24.95" customHeight="1" x14ac:dyDescent="0.2">
      <c r="A13" s="193" t="s">
        <v>134</v>
      </c>
      <c r="B13" s="199" t="s">
        <v>214</v>
      </c>
      <c r="C13" s="113">
        <v>1.3799116704892243</v>
      </c>
      <c r="D13" s="115">
        <v>728</v>
      </c>
      <c r="E13" s="114">
        <v>185</v>
      </c>
      <c r="F13" s="114">
        <v>303</v>
      </c>
      <c r="G13" s="114">
        <v>216</v>
      </c>
      <c r="H13" s="140">
        <v>316</v>
      </c>
      <c r="I13" s="115">
        <v>412</v>
      </c>
      <c r="J13" s="116">
        <v>130.37974683544303</v>
      </c>
    </row>
    <row r="14" spans="1:15" s="287" customFormat="1" ht="24.95" customHeight="1" x14ac:dyDescent="0.2">
      <c r="A14" s="193" t="s">
        <v>215</v>
      </c>
      <c r="B14" s="199" t="s">
        <v>137</v>
      </c>
      <c r="C14" s="113">
        <v>4.4581761661959547</v>
      </c>
      <c r="D14" s="115">
        <v>2352</v>
      </c>
      <c r="E14" s="114">
        <v>1080</v>
      </c>
      <c r="F14" s="114">
        <v>1919</v>
      </c>
      <c r="G14" s="114">
        <v>1423</v>
      </c>
      <c r="H14" s="140">
        <v>1596</v>
      </c>
      <c r="I14" s="115">
        <v>756</v>
      </c>
      <c r="J14" s="116">
        <v>47.368421052631582</v>
      </c>
      <c r="K14" s="110"/>
      <c r="L14" s="110"/>
      <c r="M14" s="110"/>
      <c r="N14" s="110"/>
      <c r="O14" s="110"/>
    </row>
    <row r="15" spans="1:15" s="110" customFormat="1" ht="24.95" customHeight="1" x14ac:dyDescent="0.2">
      <c r="A15" s="193" t="s">
        <v>216</v>
      </c>
      <c r="B15" s="199" t="s">
        <v>217</v>
      </c>
      <c r="C15" s="113">
        <v>0.94584604886555335</v>
      </c>
      <c r="D15" s="115">
        <v>499</v>
      </c>
      <c r="E15" s="114">
        <v>379</v>
      </c>
      <c r="F15" s="114">
        <v>727</v>
      </c>
      <c r="G15" s="114">
        <v>553</v>
      </c>
      <c r="H15" s="140">
        <v>454</v>
      </c>
      <c r="I15" s="115">
        <v>45</v>
      </c>
      <c r="J15" s="116">
        <v>9.9118942731277535</v>
      </c>
    </row>
    <row r="16" spans="1:15" s="287" customFormat="1" ht="24.95" customHeight="1" x14ac:dyDescent="0.2">
      <c r="A16" s="193" t="s">
        <v>218</v>
      </c>
      <c r="B16" s="199" t="s">
        <v>141</v>
      </c>
      <c r="C16" s="113">
        <v>1.2965104156794358</v>
      </c>
      <c r="D16" s="115">
        <v>684</v>
      </c>
      <c r="E16" s="114">
        <v>519</v>
      </c>
      <c r="F16" s="114">
        <v>877</v>
      </c>
      <c r="G16" s="114">
        <v>680</v>
      </c>
      <c r="H16" s="140">
        <v>865</v>
      </c>
      <c r="I16" s="115">
        <v>-181</v>
      </c>
      <c r="J16" s="116">
        <v>-20.924855491329481</v>
      </c>
      <c r="K16" s="110"/>
      <c r="L16" s="110"/>
      <c r="M16" s="110"/>
      <c r="N16" s="110"/>
      <c r="O16" s="110"/>
    </row>
    <row r="17" spans="1:15" s="110" customFormat="1" ht="24.95" customHeight="1" x14ac:dyDescent="0.2">
      <c r="A17" s="193" t="s">
        <v>142</v>
      </c>
      <c r="B17" s="199" t="s">
        <v>220</v>
      </c>
      <c r="C17" s="113">
        <v>2.2158197016509655</v>
      </c>
      <c r="D17" s="115">
        <v>1169</v>
      </c>
      <c r="E17" s="114">
        <v>182</v>
      </c>
      <c r="F17" s="114">
        <v>315</v>
      </c>
      <c r="G17" s="114">
        <v>190</v>
      </c>
      <c r="H17" s="140">
        <v>277</v>
      </c>
      <c r="I17" s="115">
        <v>892</v>
      </c>
      <c r="J17" s="116" t="s">
        <v>515</v>
      </c>
    </row>
    <row r="18" spans="1:15" s="287" customFormat="1" ht="24.95" customHeight="1" x14ac:dyDescent="0.2">
      <c r="A18" s="201" t="s">
        <v>144</v>
      </c>
      <c r="B18" s="202" t="s">
        <v>145</v>
      </c>
      <c r="C18" s="113">
        <v>5.8380878366851796</v>
      </c>
      <c r="D18" s="115">
        <v>3080</v>
      </c>
      <c r="E18" s="114">
        <v>1942</v>
      </c>
      <c r="F18" s="114">
        <v>3230</v>
      </c>
      <c r="G18" s="114">
        <v>2598</v>
      </c>
      <c r="H18" s="140">
        <v>2871</v>
      </c>
      <c r="I18" s="115">
        <v>209</v>
      </c>
      <c r="J18" s="116">
        <v>7.2796934865900385</v>
      </c>
      <c r="K18" s="110"/>
      <c r="L18" s="110"/>
      <c r="M18" s="110"/>
      <c r="N18" s="110"/>
      <c r="O18" s="110"/>
    </row>
    <row r="19" spans="1:15" s="110" customFormat="1" ht="24.95" customHeight="1" x14ac:dyDescent="0.2">
      <c r="A19" s="193" t="s">
        <v>146</v>
      </c>
      <c r="B19" s="199" t="s">
        <v>147</v>
      </c>
      <c r="C19" s="113">
        <v>6.9640047766173208</v>
      </c>
      <c r="D19" s="115">
        <v>3674</v>
      </c>
      <c r="E19" s="114">
        <v>4406</v>
      </c>
      <c r="F19" s="114">
        <v>4751</v>
      </c>
      <c r="G19" s="114">
        <v>3662</v>
      </c>
      <c r="H19" s="140">
        <v>3900</v>
      </c>
      <c r="I19" s="115">
        <v>-226</v>
      </c>
      <c r="J19" s="116">
        <v>-5.7948717948717947</v>
      </c>
    </row>
    <row r="20" spans="1:15" s="287" customFormat="1" ht="24.95" customHeight="1" x14ac:dyDescent="0.2">
      <c r="A20" s="193" t="s">
        <v>148</v>
      </c>
      <c r="B20" s="199" t="s">
        <v>149</v>
      </c>
      <c r="C20" s="113">
        <v>11.954811683757606</v>
      </c>
      <c r="D20" s="115">
        <v>6307</v>
      </c>
      <c r="E20" s="114">
        <v>6832</v>
      </c>
      <c r="F20" s="114">
        <v>4703</v>
      </c>
      <c r="G20" s="114">
        <v>3584</v>
      </c>
      <c r="H20" s="140">
        <v>4239</v>
      </c>
      <c r="I20" s="115">
        <v>2068</v>
      </c>
      <c r="J20" s="116">
        <v>48.785090823307385</v>
      </c>
      <c r="K20" s="110"/>
      <c r="L20" s="110"/>
      <c r="M20" s="110"/>
      <c r="N20" s="110"/>
      <c r="O20" s="110"/>
    </row>
    <row r="21" spans="1:15" s="110" customFormat="1" ht="24.95" customHeight="1" x14ac:dyDescent="0.2">
      <c r="A21" s="201" t="s">
        <v>150</v>
      </c>
      <c r="B21" s="202" t="s">
        <v>151</v>
      </c>
      <c r="C21" s="113">
        <v>9.5001611160604273</v>
      </c>
      <c r="D21" s="115">
        <v>5012</v>
      </c>
      <c r="E21" s="114">
        <v>4721</v>
      </c>
      <c r="F21" s="114">
        <v>4423</v>
      </c>
      <c r="G21" s="114">
        <v>5000</v>
      </c>
      <c r="H21" s="140">
        <v>5891</v>
      </c>
      <c r="I21" s="115">
        <v>-879</v>
      </c>
      <c r="J21" s="116">
        <v>-14.921066032931591</v>
      </c>
    </row>
    <row r="22" spans="1:15" s="110" customFormat="1" ht="24.95" customHeight="1" x14ac:dyDescent="0.2">
      <c r="A22" s="201" t="s">
        <v>152</v>
      </c>
      <c r="B22" s="199" t="s">
        <v>153</v>
      </c>
      <c r="C22" s="113">
        <v>6.2948992550751557</v>
      </c>
      <c r="D22" s="115">
        <v>3321</v>
      </c>
      <c r="E22" s="114">
        <v>2922</v>
      </c>
      <c r="F22" s="114">
        <v>3683</v>
      </c>
      <c r="G22" s="114">
        <v>3155</v>
      </c>
      <c r="H22" s="140">
        <v>3560</v>
      </c>
      <c r="I22" s="115">
        <v>-239</v>
      </c>
      <c r="J22" s="116">
        <v>-6.713483146067416</v>
      </c>
    </row>
    <row r="23" spans="1:15" s="110" customFormat="1" ht="24.95" customHeight="1" x14ac:dyDescent="0.2">
      <c r="A23" s="193" t="s">
        <v>154</v>
      </c>
      <c r="B23" s="199" t="s">
        <v>155</v>
      </c>
      <c r="C23" s="113">
        <v>6.122410296264003</v>
      </c>
      <c r="D23" s="115">
        <v>3230</v>
      </c>
      <c r="E23" s="114">
        <v>2948</v>
      </c>
      <c r="F23" s="114">
        <v>4414</v>
      </c>
      <c r="G23" s="114">
        <v>3314</v>
      </c>
      <c r="H23" s="140">
        <v>3679</v>
      </c>
      <c r="I23" s="115">
        <v>-449</v>
      </c>
      <c r="J23" s="116">
        <v>-12.204403370481108</v>
      </c>
    </row>
    <row r="24" spans="1:15" s="110" customFormat="1" ht="24.95" customHeight="1" x14ac:dyDescent="0.2">
      <c r="A24" s="193" t="s">
        <v>156</v>
      </c>
      <c r="B24" s="199" t="s">
        <v>221</v>
      </c>
      <c r="C24" s="113">
        <v>14.796140796481984</v>
      </c>
      <c r="D24" s="115">
        <v>7806</v>
      </c>
      <c r="E24" s="114">
        <v>7311</v>
      </c>
      <c r="F24" s="114">
        <v>7818</v>
      </c>
      <c r="G24" s="114">
        <v>6787</v>
      </c>
      <c r="H24" s="140">
        <v>7969</v>
      </c>
      <c r="I24" s="115">
        <v>-163</v>
      </c>
      <c r="J24" s="116">
        <v>-2.0454260258501695</v>
      </c>
    </row>
    <row r="25" spans="1:15" s="110" customFormat="1" ht="24.95" customHeight="1" x14ac:dyDescent="0.2">
      <c r="A25" s="193" t="s">
        <v>222</v>
      </c>
      <c r="B25" s="204" t="s">
        <v>159</v>
      </c>
      <c r="C25" s="113">
        <v>11.668593741114924</v>
      </c>
      <c r="D25" s="115">
        <v>6156</v>
      </c>
      <c r="E25" s="114">
        <v>5474</v>
      </c>
      <c r="F25" s="114">
        <v>6189</v>
      </c>
      <c r="G25" s="114">
        <v>5379</v>
      </c>
      <c r="H25" s="140">
        <v>6728</v>
      </c>
      <c r="I25" s="115">
        <v>-572</v>
      </c>
      <c r="J25" s="116">
        <v>-8.5017835909631394</v>
      </c>
    </row>
    <row r="26" spans="1:15" s="110" customFormat="1" ht="24.95" customHeight="1" x14ac:dyDescent="0.2">
      <c r="A26" s="201">
        <v>782.78300000000002</v>
      </c>
      <c r="B26" s="203" t="s">
        <v>160</v>
      </c>
      <c r="C26" s="113">
        <v>6.0826051519229676</v>
      </c>
      <c r="D26" s="115">
        <v>3209</v>
      </c>
      <c r="E26" s="114">
        <v>3315</v>
      </c>
      <c r="F26" s="114">
        <v>4353</v>
      </c>
      <c r="G26" s="114">
        <v>3978</v>
      </c>
      <c r="H26" s="140">
        <v>3501</v>
      </c>
      <c r="I26" s="115">
        <v>-292</v>
      </c>
      <c r="J26" s="116">
        <v>-8.3404741502427875</v>
      </c>
    </row>
    <row r="27" spans="1:15" s="110" customFormat="1" ht="24.95" customHeight="1" x14ac:dyDescent="0.2">
      <c r="A27" s="193" t="s">
        <v>161</v>
      </c>
      <c r="B27" s="199" t="s">
        <v>162</v>
      </c>
      <c r="C27" s="113">
        <v>1.3799116704892243</v>
      </c>
      <c r="D27" s="115">
        <v>728</v>
      </c>
      <c r="E27" s="114">
        <v>765</v>
      </c>
      <c r="F27" s="114">
        <v>1120</v>
      </c>
      <c r="G27" s="114">
        <v>684</v>
      </c>
      <c r="H27" s="140">
        <v>657</v>
      </c>
      <c r="I27" s="115">
        <v>71</v>
      </c>
      <c r="J27" s="116">
        <v>10.80669710806697</v>
      </c>
    </row>
    <row r="28" spans="1:15" s="110" customFormat="1" ht="24.95" customHeight="1" x14ac:dyDescent="0.2">
      <c r="A28" s="193" t="s">
        <v>163</v>
      </c>
      <c r="B28" s="199" t="s">
        <v>164</v>
      </c>
      <c r="C28" s="113">
        <v>2.6062892128058834</v>
      </c>
      <c r="D28" s="115">
        <v>1375</v>
      </c>
      <c r="E28" s="114">
        <v>1594</v>
      </c>
      <c r="F28" s="114">
        <v>2443</v>
      </c>
      <c r="G28" s="114">
        <v>1503</v>
      </c>
      <c r="H28" s="140">
        <v>1281</v>
      </c>
      <c r="I28" s="115">
        <v>94</v>
      </c>
      <c r="J28" s="116">
        <v>7.338017174082748</v>
      </c>
    </row>
    <row r="29" spans="1:15" s="110" customFormat="1" ht="24.95" customHeight="1" x14ac:dyDescent="0.2">
      <c r="A29" s="193">
        <v>86</v>
      </c>
      <c r="B29" s="199" t="s">
        <v>165</v>
      </c>
      <c r="C29" s="113">
        <v>4.0222150615084251</v>
      </c>
      <c r="D29" s="115">
        <v>2122</v>
      </c>
      <c r="E29" s="114">
        <v>1826</v>
      </c>
      <c r="F29" s="114">
        <v>2193</v>
      </c>
      <c r="G29" s="114">
        <v>1484</v>
      </c>
      <c r="H29" s="140">
        <v>1952</v>
      </c>
      <c r="I29" s="115">
        <v>170</v>
      </c>
      <c r="J29" s="116">
        <v>8.7090163934426226</v>
      </c>
    </row>
    <row r="30" spans="1:15" s="110" customFormat="1" ht="24.95" customHeight="1" x14ac:dyDescent="0.2">
      <c r="A30" s="193">
        <v>87.88</v>
      </c>
      <c r="B30" s="204" t="s">
        <v>166</v>
      </c>
      <c r="C30" s="113">
        <v>3.0858464279621662</v>
      </c>
      <c r="D30" s="115">
        <v>1628</v>
      </c>
      <c r="E30" s="114">
        <v>1642</v>
      </c>
      <c r="F30" s="114">
        <v>2802</v>
      </c>
      <c r="G30" s="114">
        <v>1404</v>
      </c>
      <c r="H30" s="140">
        <v>1673</v>
      </c>
      <c r="I30" s="115">
        <v>-45</v>
      </c>
      <c r="J30" s="116">
        <v>-2.6897788404064555</v>
      </c>
    </row>
    <row r="31" spans="1:15" s="110" customFormat="1" ht="24.95" customHeight="1" x14ac:dyDescent="0.2">
      <c r="A31" s="193" t="s">
        <v>167</v>
      </c>
      <c r="B31" s="199" t="s">
        <v>168</v>
      </c>
      <c r="C31" s="113">
        <v>3.7814887123983549</v>
      </c>
      <c r="D31" s="115">
        <v>1995</v>
      </c>
      <c r="E31" s="114">
        <v>1780</v>
      </c>
      <c r="F31" s="114">
        <v>2392</v>
      </c>
      <c r="G31" s="114">
        <v>1559</v>
      </c>
      <c r="H31" s="140">
        <v>1901</v>
      </c>
      <c r="I31" s="115">
        <v>94</v>
      </c>
      <c r="J31" s="116">
        <v>4.9447659126775383</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6.2550941107341204E-2</v>
      </c>
      <c r="D34" s="115">
        <v>33</v>
      </c>
      <c r="E34" s="114">
        <v>13</v>
      </c>
      <c r="F34" s="114">
        <v>32</v>
      </c>
      <c r="G34" s="114">
        <v>44</v>
      </c>
      <c r="H34" s="140">
        <v>40</v>
      </c>
      <c r="I34" s="115">
        <v>-7</v>
      </c>
      <c r="J34" s="116">
        <v>-17.5</v>
      </c>
    </row>
    <row r="35" spans="1:10" s="110" customFormat="1" ht="24.95" customHeight="1" x14ac:dyDescent="0.2">
      <c r="A35" s="292" t="s">
        <v>171</v>
      </c>
      <c r="B35" s="293" t="s">
        <v>172</v>
      </c>
      <c r="C35" s="113">
        <v>11.676175673370359</v>
      </c>
      <c r="D35" s="115">
        <v>6160</v>
      </c>
      <c r="E35" s="114">
        <v>3207</v>
      </c>
      <c r="F35" s="114">
        <v>5452</v>
      </c>
      <c r="G35" s="114">
        <v>4237</v>
      </c>
      <c r="H35" s="140">
        <v>4783</v>
      </c>
      <c r="I35" s="115">
        <v>1377</v>
      </c>
      <c r="J35" s="116">
        <v>28.789462680326157</v>
      </c>
    </row>
    <row r="36" spans="1:10" s="110" customFormat="1" ht="24.95" customHeight="1" x14ac:dyDescent="0.2">
      <c r="A36" s="294" t="s">
        <v>173</v>
      </c>
      <c r="B36" s="295" t="s">
        <v>174</v>
      </c>
      <c r="C36" s="125">
        <v>88.259377902458439</v>
      </c>
      <c r="D36" s="143">
        <v>46563</v>
      </c>
      <c r="E36" s="144">
        <v>45536</v>
      </c>
      <c r="F36" s="144">
        <v>51284</v>
      </c>
      <c r="G36" s="144">
        <v>41493</v>
      </c>
      <c r="H36" s="145">
        <v>46931</v>
      </c>
      <c r="I36" s="143">
        <v>-368</v>
      </c>
      <c r="J36" s="146">
        <v>-0.78412989282137602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52757</v>
      </c>
      <c r="F11" s="264">
        <v>48757</v>
      </c>
      <c r="G11" s="264">
        <v>56768</v>
      </c>
      <c r="H11" s="264">
        <v>45775</v>
      </c>
      <c r="I11" s="265">
        <v>51757</v>
      </c>
      <c r="J11" s="263">
        <v>1000</v>
      </c>
      <c r="K11" s="266">
        <v>1.9321058021137238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19.769888356047538</v>
      </c>
      <c r="E13" s="115">
        <v>10430</v>
      </c>
      <c r="F13" s="114">
        <v>9547</v>
      </c>
      <c r="G13" s="114">
        <v>11907</v>
      </c>
      <c r="H13" s="114">
        <v>10094</v>
      </c>
      <c r="I13" s="140">
        <v>10584</v>
      </c>
      <c r="J13" s="115">
        <v>-154</v>
      </c>
      <c r="K13" s="116">
        <v>-1.4550264550264551</v>
      </c>
    </row>
    <row r="14" spans="1:15" ht="15.95" customHeight="1" x14ac:dyDescent="0.2">
      <c r="A14" s="306" t="s">
        <v>230</v>
      </c>
      <c r="B14" s="307"/>
      <c r="C14" s="308"/>
      <c r="D14" s="113">
        <v>48.446651629167697</v>
      </c>
      <c r="E14" s="115">
        <v>25559</v>
      </c>
      <c r="F14" s="114">
        <v>24006</v>
      </c>
      <c r="G14" s="114">
        <v>28687</v>
      </c>
      <c r="H14" s="114">
        <v>21301</v>
      </c>
      <c r="I14" s="140">
        <v>24611</v>
      </c>
      <c r="J14" s="115">
        <v>948</v>
      </c>
      <c r="K14" s="116">
        <v>3.8519361261224656</v>
      </c>
    </row>
    <row r="15" spans="1:15" ht="15.95" customHeight="1" x14ac:dyDescent="0.2">
      <c r="A15" s="306" t="s">
        <v>231</v>
      </c>
      <c r="B15" s="307"/>
      <c r="C15" s="308"/>
      <c r="D15" s="113">
        <v>14.034156604810736</v>
      </c>
      <c r="E15" s="115">
        <v>7404</v>
      </c>
      <c r="F15" s="114">
        <v>6960</v>
      </c>
      <c r="G15" s="114">
        <v>7250</v>
      </c>
      <c r="H15" s="114">
        <v>6286</v>
      </c>
      <c r="I15" s="140">
        <v>7315</v>
      </c>
      <c r="J15" s="115">
        <v>89</v>
      </c>
      <c r="K15" s="116">
        <v>1.2166780587833219</v>
      </c>
    </row>
    <row r="16" spans="1:15" ht="15.95" customHeight="1" x14ac:dyDescent="0.2">
      <c r="A16" s="306" t="s">
        <v>232</v>
      </c>
      <c r="B16" s="307"/>
      <c r="C16" s="308"/>
      <c r="D16" s="113">
        <v>17.711393748696857</v>
      </c>
      <c r="E16" s="115">
        <v>9344</v>
      </c>
      <c r="F16" s="114">
        <v>8223</v>
      </c>
      <c r="G16" s="114">
        <v>8829</v>
      </c>
      <c r="H16" s="114">
        <v>8083</v>
      </c>
      <c r="I16" s="140">
        <v>9212</v>
      </c>
      <c r="J16" s="115">
        <v>132</v>
      </c>
      <c r="K16" s="116">
        <v>1.4329135909683022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0.11562446689538829</v>
      </c>
      <c r="E18" s="115">
        <v>61</v>
      </c>
      <c r="F18" s="114">
        <v>45</v>
      </c>
      <c r="G18" s="114">
        <v>88</v>
      </c>
      <c r="H18" s="114">
        <v>73</v>
      </c>
      <c r="I18" s="140">
        <v>63</v>
      </c>
      <c r="J18" s="115">
        <v>-2</v>
      </c>
      <c r="K18" s="116">
        <v>-3.1746031746031744</v>
      </c>
    </row>
    <row r="19" spans="1:11" ht="14.1" customHeight="1" x14ac:dyDescent="0.2">
      <c r="A19" s="306" t="s">
        <v>235</v>
      </c>
      <c r="B19" s="307" t="s">
        <v>236</v>
      </c>
      <c r="C19" s="308"/>
      <c r="D19" s="113">
        <v>7.392383949049415E-2</v>
      </c>
      <c r="E19" s="115">
        <v>39</v>
      </c>
      <c r="F19" s="114">
        <v>27</v>
      </c>
      <c r="G19" s="114">
        <v>47</v>
      </c>
      <c r="H19" s="114">
        <v>53</v>
      </c>
      <c r="I19" s="140">
        <v>40</v>
      </c>
      <c r="J19" s="115">
        <v>-1</v>
      </c>
      <c r="K19" s="116">
        <v>-2.5</v>
      </c>
    </row>
    <row r="20" spans="1:11" ht="14.1" customHeight="1" x14ac:dyDescent="0.2">
      <c r="A20" s="306">
        <v>12</v>
      </c>
      <c r="B20" s="307" t="s">
        <v>237</v>
      </c>
      <c r="C20" s="308"/>
      <c r="D20" s="113">
        <v>0.39426047728263547</v>
      </c>
      <c r="E20" s="115">
        <v>208</v>
      </c>
      <c r="F20" s="114">
        <v>91</v>
      </c>
      <c r="G20" s="114">
        <v>238</v>
      </c>
      <c r="H20" s="114">
        <v>207</v>
      </c>
      <c r="I20" s="140">
        <v>205</v>
      </c>
      <c r="J20" s="115">
        <v>3</v>
      </c>
      <c r="K20" s="116">
        <v>1.4634146341463414</v>
      </c>
    </row>
    <row r="21" spans="1:11" ht="14.1" customHeight="1" x14ac:dyDescent="0.2">
      <c r="A21" s="306">
        <v>21</v>
      </c>
      <c r="B21" s="307" t="s">
        <v>238</v>
      </c>
      <c r="C21" s="308"/>
      <c r="D21" s="113">
        <v>4.1700627404894136E-2</v>
      </c>
      <c r="E21" s="115">
        <v>22</v>
      </c>
      <c r="F21" s="114">
        <v>17</v>
      </c>
      <c r="G21" s="114">
        <v>37</v>
      </c>
      <c r="H21" s="114">
        <v>63</v>
      </c>
      <c r="I21" s="140">
        <v>21</v>
      </c>
      <c r="J21" s="115">
        <v>1</v>
      </c>
      <c r="K21" s="116">
        <v>4.7619047619047619</v>
      </c>
    </row>
    <row r="22" spans="1:11" ht="14.1" customHeight="1" x14ac:dyDescent="0.2">
      <c r="A22" s="306">
        <v>22</v>
      </c>
      <c r="B22" s="307" t="s">
        <v>239</v>
      </c>
      <c r="C22" s="308"/>
      <c r="D22" s="113">
        <v>0.19902572170517657</v>
      </c>
      <c r="E22" s="115">
        <v>105</v>
      </c>
      <c r="F22" s="114">
        <v>96</v>
      </c>
      <c r="G22" s="114">
        <v>154</v>
      </c>
      <c r="H22" s="114">
        <v>95</v>
      </c>
      <c r="I22" s="140">
        <v>121</v>
      </c>
      <c r="J22" s="115">
        <v>-16</v>
      </c>
      <c r="K22" s="116">
        <v>-13.223140495867769</v>
      </c>
    </row>
    <row r="23" spans="1:11" ht="14.1" customHeight="1" x14ac:dyDescent="0.2">
      <c r="A23" s="306">
        <v>23</v>
      </c>
      <c r="B23" s="307" t="s">
        <v>240</v>
      </c>
      <c r="C23" s="308"/>
      <c r="D23" s="113">
        <v>0.55158557158291788</v>
      </c>
      <c r="E23" s="115">
        <v>291</v>
      </c>
      <c r="F23" s="114">
        <v>246</v>
      </c>
      <c r="G23" s="114">
        <v>335</v>
      </c>
      <c r="H23" s="114">
        <v>242</v>
      </c>
      <c r="I23" s="140">
        <v>275</v>
      </c>
      <c r="J23" s="115">
        <v>16</v>
      </c>
      <c r="K23" s="116">
        <v>5.8181818181818183</v>
      </c>
    </row>
    <row r="24" spans="1:11" ht="14.1" customHeight="1" x14ac:dyDescent="0.2">
      <c r="A24" s="306">
        <v>24</v>
      </c>
      <c r="B24" s="307" t="s">
        <v>241</v>
      </c>
      <c r="C24" s="308"/>
      <c r="D24" s="113">
        <v>0.4189017571128002</v>
      </c>
      <c r="E24" s="115">
        <v>221</v>
      </c>
      <c r="F24" s="114">
        <v>169</v>
      </c>
      <c r="G24" s="114">
        <v>325</v>
      </c>
      <c r="H24" s="114">
        <v>268</v>
      </c>
      <c r="I24" s="140">
        <v>246</v>
      </c>
      <c r="J24" s="115">
        <v>-25</v>
      </c>
      <c r="K24" s="116">
        <v>-10.16260162601626</v>
      </c>
    </row>
    <row r="25" spans="1:11" ht="14.1" customHeight="1" x14ac:dyDescent="0.2">
      <c r="A25" s="306">
        <v>25</v>
      </c>
      <c r="B25" s="307" t="s">
        <v>242</v>
      </c>
      <c r="C25" s="308"/>
      <c r="D25" s="113">
        <v>4.1188846977652256</v>
      </c>
      <c r="E25" s="115">
        <v>2173</v>
      </c>
      <c r="F25" s="114">
        <v>882</v>
      </c>
      <c r="G25" s="114">
        <v>1110</v>
      </c>
      <c r="H25" s="114">
        <v>793</v>
      </c>
      <c r="I25" s="140">
        <v>893</v>
      </c>
      <c r="J25" s="115">
        <v>1280</v>
      </c>
      <c r="K25" s="116">
        <v>143.33706606942889</v>
      </c>
    </row>
    <row r="26" spans="1:11" ht="14.1" customHeight="1" x14ac:dyDescent="0.2">
      <c r="A26" s="306">
        <v>26</v>
      </c>
      <c r="B26" s="307" t="s">
        <v>243</v>
      </c>
      <c r="C26" s="308"/>
      <c r="D26" s="113">
        <v>1.7457399018139772</v>
      </c>
      <c r="E26" s="115">
        <v>921</v>
      </c>
      <c r="F26" s="114">
        <v>546</v>
      </c>
      <c r="G26" s="114">
        <v>1192</v>
      </c>
      <c r="H26" s="114">
        <v>588</v>
      </c>
      <c r="I26" s="140">
        <v>744</v>
      </c>
      <c r="J26" s="115">
        <v>177</v>
      </c>
      <c r="K26" s="116">
        <v>23.79032258064516</v>
      </c>
    </row>
    <row r="27" spans="1:11" ht="14.1" customHeight="1" x14ac:dyDescent="0.2">
      <c r="A27" s="306">
        <v>27</v>
      </c>
      <c r="B27" s="307" t="s">
        <v>244</v>
      </c>
      <c r="C27" s="308"/>
      <c r="D27" s="113">
        <v>1.5713554599389654</v>
      </c>
      <c r="E27" s="115">
        <v>829</v>
      </c>
      <c r="F27" s="114">
        <v>513</v>
      </c>
      <c r="G27" s="114">
        <v>559</v>
      </c>
      <c r="H27" s="114">
        <v>545</v>
      </c>
      <c r="I27" s="140">
        <v>671</v>
      </c>
      <c r="J27" s="115">
        <v>158</v>
      </c>
      <c r="K27" s="116">
        <v>23.546944858420268</v>
      </c>
    </row>
    <row r="28" spans="1:11" ht="14.1" customHeight="1" x14ac:dyDescent="0.2">
      <c r="A28" s="306">
        <v>28</v>
      </c>
      <c r="B28" s="307" t="s">
        <v>245</v>
      </c>
      <c r="C28" s="308"/>
      <c r="D28" s="113">
        <v>8.3401254809788272E-2</v>
      </c>
      <c r="E28" s="115">
        <v>44</v>
      </c>
      <c r="F28" s="114">
        <v>45</v>
      </c>
      <c r="G28" s="114">
        <v>43</v>
      </c>
      <c r="H28" s="114">
        <v>57</v>
      </c>
      <c r="I28" s="140">
        <v>77</v>
      </c>
      <c r="J28" s="115">
        <v>-33</v>
      </c>
      <c r="K28" s="116">
        <v>-42.857142857142854</v>
      </c>
    </row>
    <row r="29" spans="1:11" ht="14.1" customHeight="1" x14ac:dyDescent="0.2">
      <c r="A29" s="306">
        <v>29</v>
      </c>
      <c r="B29" s="307" t="s">
        <v>246</v>
      </c>
      <c r="C29" s="308"/>
      <c r="D29" s="113">
        <v>2.9398942320450367</v>
      </c>
      <c r="E29" s="115">
        <v>1551</v>
      </c>
      <c r="F29" s="114">
        <v>1415</v>
      </c>
      <c r="G29" s="114">
        <v>1836</v>
      </c>
      <c r="H29" s="114">
        <v>1515</v>
      </c>
      <c r="I29" s="140">
        <v>1402</v>
      </c>
      <c r="J29" s="115">
        <v>149</v>
      </c>
      <c r="K29" s="116">
        <v>10.627674750356633</v>
      </c>
    </row>
    <row r="30" spans="1:11" ht="14.1" customHeight="1" x14ac:dyDescent="0.2">
      <c r="A30" s="306" t="s">
        <v>247</v>
      </c>
      <c r="B30" s="307" t="s">
        <v>248</v>
      </c>
      <c r="C30" s="308"/>
      <c r="D30" s="113">
        <v>0.51178042724188255</v>
      </c>
      <c r="E30" s="115">
        <v>270</v>
      </c>
      <c r="F30" s="114">
        <v>182</v>
      </c>
      <c r="G30" s="114">
        <v>460</v>
      </c>
      <c r="H30" s="114">
        <v>284</v>
      </c>
      <c r="I30" s="140">
        <v>119</v>
      </c>
      <c r="J30" s="115">
        <v>151</v>
      </c>
      <c r="K30" s="116">
        <v>126.89075630252101</v>
      </c>
    </row>
    <row r="31" spans="1:11" ht="14.1" customHeight="1" x14ac:dyDescent="0.2">
      <c r="A31" s="306" t="s">
        <v>249</v>
      </c>
      <c r="B31" s="307" t="s">
        <v>250</v>
      </c>
      <c r="C31" s="308"/>
      <c r="D31" s="113">
        <v>2.409158974164566</v>
      </c>
      <c r="E31" s="115">
        <v>1271</v>
      </c>
      <c r="F31" s="114">
        <v>1227</v>
      </c>
      <c r="G31" s="114">
        <v>1361</v>
      </c>
      <c r="H31" s="114">
        <v>1225</v>
      </c>
      <c r="I31" s="140">
        <v>1271</v>
      </c>
      <c r="J31" s="115">
        <v>0</v>
      </c>
      <c r="K31" s="116">
        <v>0</v>
      </c>
    </row>
    <row r="32" spans="1:11" ht="14.1" customHeight="1" x14ac:dyDescent="0.2">
      <c r="A32" s="306">
        <v>31</v>
      </c>
      <c r="B32" s="307" t="s">
        <v>251</v>
      </c>
      <c r="C32" s="308"/>
      <c r="D32" s="113">
        <v>0.95532346418484748</v>
      </c>
      <c r="E32" s="115">
        <v>504</v>
      </c>
      <c r="F32" s="114">
        <v>440</v>
      </c>
      <c r="G32" s="114">
        <v>467</v>
      </c>
      <c r="H32" s="114">
        <v>530</v>
      </c>
      <c r="I32" s="140">
        <v>602</v>
      </c>
      <c r="J32" s="115">
        <v>-98</v>
      </c>
      <c r="K32" s="116">
        <v>-16.279069767441861</v>
      </c>
    </row>
    <row r="33" spans="1:11" ht="14.1" customHeight="1" x14ac:dyDescent="0.2">
      <c r="A33" s="306">
        <v>32</v>
      </c>
      <c r="B33" s="307" t="s">
        <v>252</v>
      </c>
      <c r="C33" s="308"/>
      <c r="D33" s="113">
        <v>3.8212938567393899</v>
      </c>
      <c r="E33" s="115">
        <v>2016</v>
      </c>
      <c r="F33" s="114">
        <v>1151</v>
      </c>
      <c r="G33" s="114">
        <v>1796</v>
      </c>
      <c r="H33" s="114">
        <v>1581</v>
      </c>
      <c r="I33" s="140">
        <v>1780</v>
      </c>
      <c r="J33" s="115">
        <v>236</v>
      </c>
      <c r="K33" s="116">
        <v>13.258426966292134</v>
      </c>
    </row>
    <row r="34" spans="1:11" ht="14.1" customHeight="1" x14ac:dyDescent="0.2">
      <c r="A34" s="306">
        <v>33</v>
      </c>
      <c r="B34" s="307" t="s">
        <v>253</v>
      </c>
      <c r="C34" s="308"/>
      <c r="D34" s="113">
        <v>0.74682032716037683</v>
      </c>
      <c r="E34" s="115">
        <v>394</v>
      </c>
      <c r="F34" s="114">
        <v>274</v>
      </c>
      <c r="G34" s="114">
        <v>581</v>
      </c>
      <c r="H34" s="114">
        <v>433</v>
      </c>
      <c r="I34" s="140">
        <v>483</v>
      </c>
      <c r="J34" s="115">
        <v>-89</v>
      </c>
      <c r="K34" s="116">
        <v>-18.426501035196686</v>
      </c>
    </row>
    <row r="35" spans="1:11" ht="14.1" customHeight="1" x14ac:dyDescent="0.2">
      <c r="A35" s="306">
        <v>34</v>
      </c>
      <c r="B35" s="307" t="s">
        <v>254</v>
      </c>
      <c r="C35" s="308"/>
      <c r="D35" s="113">
        <v>1.078529863335671</v>
      </c>
      <c r="E35" s="115">
        <v>569</v>
      </c>
      <c r="F35" s="114">
        <v>462</v>
      </c>
      <c r="G35" s="114">
        <v>597</v>
      </c>
      <c r="H35" s="114">
        <v>521</v>
      </c>
      <c r="I35" s="140">
        <v>544</v>
      </c>
      <c r="J35" s="115">
        <v>25</v>
      </c>
      <c r="K35" s="116">
        <v>4.5955882352941178</v>
      </c>
    </row>
    <row r="36" spans="1:11" ht="14.1" customHeight="1" x14ac:dyDescent="0.2">
      <c r="A36" s="306">
        <v>41</v>
      </c>
      <c r="B36" s="307" t="s">
        <v>255</v>
      </c>
      <c r="C36" s="308"/>
      <c r="D36" s="113">
        <v>2.1039862008832952</v>
      </c>
      <c r="E36" s="115">
        <v>1110</v>
      </c>
      <c r="F36" s="114">
        <v>274</v>
      </c>
      <c r="G36" s="114">
        <v>541</v>
      </c>
      <c r="H36" s="114">
        <v>310</v>
      </c>
      <c r="I36" s="140">
        <v>349</v>
      </c>
      <c r="J36" s="115">
        <v>761</v>
      </c>
      <c r="K36" s="116">
        <v>218.05157593123209</v>
      </c>
    </row>
    <row r="37" spans="1:11" ht="14.1" customHeight="1" x14ac:dyDescent="0.2">
      <c r="A37" s="306">
        <v>42</v>
      </c>
      <c r="B37" s="307" t="s">
        <v>256</v>
      </c>
      <c r="C37" s="308"/>
      <c r="D37" s="113">
        <v>5.6864491915764731E-2</v>
      </c>
      <c r="E37" s="115">
        <v>30</v>
      </c>
      <c r="F37" s="114">
        <v>34</v>
      </c>
      <c r="G37" s="114">
        <v>28</v>
      </c>
      <c r="H37" s="114">
        <v>24</v>
      </c>
      <c r="I37" s="140">
        <v>34</v>
      </c>
      <c r="J37" s="115">
        <v>-4</v>
      </c>
      <c r="K37" s="116">
        <v>-11.764705882352942</v>
      </c>
    </row>
    <row r="38" spans="1:11" ht="14.1" customHeight="1" x14ac:dyDescent="0.2">
      <c r="A38" s="306">
        <v>43</v>
      </c>
      <c r="B38" s="307" t="s">
        <v>257</v>
      </c>
      <c r="C38" s="308"/>
      <c r="D38" s="113">
        <v>4.5245180734310138</v>
      </c>
      <c r="E38" s="115">
        <v>2387</v>
      </c>
      <c r="F38" s="114">
        <v>1977</v>
      </c>
      <c r="G38" s="114">
        <v>2526</v>
      </c>
      <c r="H38" s="114">
        <v>2172</v>
      </c>
      <c r="I38" s="140">
        <v>2234</v>
      </c>
      <c r="J38" s="115">
        <v>153</v>
      </c>
      <c r="K38" s="116">
        <v>6.8487018800358106</v>
      </c>
    </row>
    <row r="39" spans="1:11" ht="14.1" customHeight="1" x14ac:dyDescent="0.2">
      <c r="A39" s="306">
        <v>51</v>
      </c>
      <c r="B39" s="307" t="s">
        <v>258</v>
      </c>
      <c r="C39" s="308"/>
      <c r="D39" s="113">
        <v>6.9962279887029206</v>
      </c>
      <c r="E39" s="115">
        <v>3691</v>
      </c>
      <c r="F39" s="114">
        <v>5362</v>
      </c>
      <c r="G39" s="114">
        <v>4338</v>
      </c>
      <c r="H39" s="114">
        <v>3581</v>
      </c>
      <c r="I39" s="140">
        <v>3727</v>
      </c>
      <c r="J39" s="115">
        <v>-36</v>
      </c>
      <c r="K39" s="116">
        <v>-0.9659243359270191</v>
      </c>
    </row>
    <row r="40" spans="1:11" ht="14.1" customHeight="1" x14ac:dyDescent="0.2">
      <c r="A40" s="306" t="s">
        <v>259</v>
      </c>
      <c r="B40" s="307" t="s">
        <v>260</v>
      </c>
      <c r="C40" s="308"/>
      <c r="D40" s="113">
        <v>4.3198059025342612</v>
      </c>
      <c r="E40" s="115">
        <v>2279</v>
      </c>
      <c r="F40" s="114">
        <v>2579</v>
      </c>
      <c r="G40" s="114">
        <v>3001</v>
      </c>
      <c r="H40" s="114">
        <v>2393</v>
      </c>
      <c r="I40" s="140">
        <v>2261</v>
      </c>
      <c r="J40" s="115">
        <v>18</v>
      </c>
      <c r="K40" s="116">
        <v>0.79610791685095095</v>
      </c>
    </row>
    <row r="41" spans="1:11" ht="14.1" customHeight="1" x14ac:dyDescent="0.2">
      <c r="A41" s="306"/>
      <c r="B41" s="307" t="s">
        <v>261</v>
      </c>
      <c r="C41" s="308"/>
      <c r="D41" s="113">
        <v>3.7928616107815079</v>
      </c>
      <c r="E41" s="115">
        <v>2001</v>
      </c>
      <c r="F41" s="114">
        <v>2052</v>
      </c>
      <c r="G41" s="114">
        <v>2506</v>
      </c>
      <c r="H41" s="114">
        <v>2149</v>
      </c>
      <c r="I41" s="140">
        <v>1954</v>
      </c>
      <c r="J41" s="115">
        <v>47</v>
      </c>
      <c r="K41" s="116">
        <v>2.4053224155578299</v>
      </c>
    </row>
    <row r="42" spans="1:11" ht="14.1" customHeight="1" x14ac:dyDescent="0.2">
      <c r="A42" s="306">
        <v>52</v>
      </c>
      <c r="B42" s="307" t="s">
        <v>262</v>
      </c>
      <c r="C42" s="308"/>
      <c r="D42" s="113">
        <v>3.0782644957067307</v>
      </c>
      <c r="E42" s="115">
        <v>1624</v>
      </c>
      <c r="F42" s="114">
        <v>2299</v>
      </c>
      <c r="G42" s="114">
        <v>1683</v>
      </c>
      <c r="H42" s="114">
        <v>1296</v>
      </c>
      <c r="I42" s="140">
        <v>1256</v>
      </c>
      <c r="J42" s="115">
        <v>368</v>
      </c>
      <c r="K42" s="116">
        <v>29.29936305732484</v>
      </c>
    </row>
    <row r="43" spans="1:11" ht="14.1" customHeight="1" x14ac:dyDescent="0.2">
      <c r="A43" s="306" t="s">
        <v>263</v>
      </c>
      <c r="B43" s="307" t="s">
        <v>264</v>
      </c>
      <c r="C43" s="308"/>
      <c r="D43" s="113">
        <v>2.3655628636958128</v>
      </c>
      <c r="E43" s="115">
        <v>1248</v>
      </c>
      <c r="F43" s="114">
        <v>1553</v>
      </c>
      <c r="G43" s="114">
        <v>1409</v>
      </c>
      <c r="H43" s="114">
        <v>1039</v>
      </c>
      <c r="I43" s="140">
        <v>918</v>
      </c>
      <c r="J43" s="115">
        <v>330</v>
      </c>
      <c r="K43" s="116">
        <v>35.947712418300654</v>
      </c>
    </row>
    <row r="44" spans="1:11" ht="14.1" customHeight="1" x14ac:dyDescent="0.2">
      <c r="A44" s="306">
        <v>53</v>
      </c>
      <c r="B44" s="307" t="s">
        <v>265</v>
      </c>
      <c r="C44" s="308"/>
      <c r="D44" s="113">
        <v>2.8318516974050838</v>
      </c>
      <c r="E44" s="115">
        <v>1494</v>
      </c>
      <c r="F44" s="114">
        <v>1144</v>
      </c>
      <c r="G44" s="114">
        <v>1326</v>
      </c>
      <c r="H44" s="114">
        <v>1131</v>
      </c>
      <c r="I44" s="140">
        <v>1345</v>
      </c>
      <c r="J44" s="115">
        <v>149</v>
      </c>
      <c r="K44" s="116">
        <v>11.078066914498141</v>
      </c>
    </row>
    <row r="45" spans="1:11" ht="14.1" customHeight="1" x14ac:dyDescent="0.2">
      <c r="A45" s="306" t="s">
        <v>266</v>
      </c>
      <c r="B45" s="307" t="s">
        <v>267</v>
      </c>
      <c r="C45" s="308"/>
      <c r="D45" s="113">
        <v>2.7901510700001895</v>
      </c>
      <c r="E45" s="115">
        <v>1472</v>
      </c>
      <c r="F45" s="114">
        <v>1094</v>
      </c>
      <c r="G45" s="114">
        <v>1304</v>
      </c>
      <c r="H45" s="114">
        <v>1108</v>
      </c>
      <c r="I45" s="140">
        <v>1324</v>
      </c>
      <c r="J45" s="115">
        <v>148</v>
      </c>
      <c r="K45" s="116">
        <v>11.178247734138973</v>
      </c>
    </row>
    <row r="46" spans="1:11" ht="14.1" customHeight="1" x14ac:dyDescent="0.2">
      <c r="A46" s="306">
        <v>54</v>
      </c>
      <c r="B46" s="307" t="s">
        <v>268</v>
      </c>
      <c r="C46" s="308"/>
      <c r="D46" s="113">
        <v>5.2485926038250845</v>
      </c>
      <c r="E46" s="115">
        <v>2769</v>
      </c>
      <c r="F46" s="114">
        <v>2526</v>
      </c>
      <c r="G46" s="114">
        <v>2690</v>
      </c>
      <c r="H46" s="114">
        <v>2471</v>
      </c>
      <c r="I46" s="140">
        <v>3280</v>
      </c>
      <c r="J46" s="115">
        <v>-511</v>
      </c>
      <c r="K46" s="116">
        <v>-15.579268292682928</v>
      </c>
    </row>
    <row r="47" spans="1:11" ht="14.1" customHeight="1" x14ac:dyDescent="0.2">
      <c r="A47" s="306">
        <v>61</v>
      </c>
      <c r="B47" s="307" t="s">
        <v>269</v>
      </c>
      <c r="C47" s="308"/>
      <c r="D47" s="113">
        <v>2.9815948594499306</v>
      </c>
      <c r="E47" s="115">
        <v>1573</v>
      </c>
      <c r="F47" s="114">
        <v>1446</v>
      </c>
      <c r="G47" s="114">
        <v>1556</v>
      </c>
      <c r="H47" s="114">
        <v>1334</v>
      </c>
      <c r="I47" s="140">
        <v>1654</v>
      </c>
      <c r="J47" s="115">
        <v>-81</v>
      </c>
      <c r="K47" s="116">
        <v>-4.8972188633615481</v>
      </c>
    </row>
    <row r="48" spans="1:11" ht="14.1" customHeight="1" x14ac:dyDescent="0.2">
      <c r="A48" s="306">
        <v>62</v>
      </c>
      <c r="B48" s="307" t="s">
        <v>270</v>
      </c>
      <c r="C48" s="308"/>
      <c r="D48" s="113">
        <v>4.1075117993820722</v>
      </c>
      <c r="E48" s="115">
        <v>2167</v>
      </c>
      <c r="F48" s="114">
        <v>2605</v>
      </c>
      <c r="G48" s="114">
        <v>2984</v>
      </c>
      <c r="H48" s="114">
        <v>2076</v>
      </c>
      <c r="I48" s="140">
        <v>2268</v>
      </c>
      <c r="J48" s="115">
        <v>-101</v>
      </c>
      <c r="K48" s="116">
        <v>-4.4532627865961203</v>
      </c>
    </row>
    <row r="49" spans="1:11" ht="14.1" customHeight="1" x14ac:dyDescent="0.2">
      <c r="A49" s="306">
        <v>63</v>
      </c>
      <c r="B49" s="307" t="s">
        <v>271</v>
      </c>
      <c r="C49" s="308"/>
      <c r="D49" s="113">
        <v>8.1998597342532751</v>
      </c>
      <c r="E49" s="115">
        <v>4326</v>
      </c>
      <c r="F49" s="114">
        <v>4176</v>
      </c>
      <c r="G49" s="114">
        <v>4149</v>
      </c>
      <c r="H49" s="114">
        <v>4452</v>
      </c>
      <c r="I49" s="140">
        <v>5317</v>
      </c>
      <c r="J49" s="115">
        <v>-991</v>
      </c>
      <c r="K49" s="116">
        <v>-18.638329885273652</v>
      </c>
    </row>
    <row r="50" spans="1:11" ht="14.1" customHeight="1" x14ac:dyDescent="0.2">
      <c r="A50" s="306" t="s">
        <v>272</v>
      </c>
      <c r="B50" s="307" t="s">
        <v>273</v>
      </c>
      <c r="C50" s="308"/>
      <c r="D50" s="113">
        <v>1.4462535777242831</v>
      </c>
      <c r="E50" s="115">
        <v>763</v>
      </c>
      <c r="F50" s="114">
        <v>651</v>
      </c>
      <c r="G50" s="114">
        <v>952</v>
      </c>
      <c r="H50" s="114">
        <v>746</v>
      </c>
      <c r="I50" s="140">
        <v>758</v>
      </c>
      <c r="J50" s="115">
        <v>5</v>
      </c>
      <c r="K50" s="116">
        <v>0.65963060686015829</v>
      </c>
    </row>
    <row r="51" spans="1:11" ht="14.1" customHeight="1" x14ac:dyDescent="0.2">
      <c r="A51" s="306" t="s">
        <v>274</v>
      </c>
      <c r="B51" s="307" t="s">
        <v>275</v>
      </c>
      <c r="C51" s="308"/>
      <c r="D51" s="113">
        <v>5.9992038971131789</v>
      </c>
      <c r="E51" s="115">
        <v>3165</v>
      </c>
      <c r="F51" s="114">
        <v>3201</v>
      </c>
      <c r="G51" s="114">
        <v>2658</v>
      </c>
      <c r="H51" s="114">
        <v>3499</v>
      </c>
      <c r="I51" s="140">
        <v>4167</v>
      </c>
      <c r="J51" s="115">
        <v>-1002</v>
      </c>
      <c r="K51" s="116">
        <v>-24.04607631389489</v>
      </c>
    </row>
    <row r="52" spans="1:11" ht="14.1" customHeight="1" x14ac:dyDescent="0.2">
      <c r="A52" s="306">
        <v>71</v>
      </c>
      <c r="B52" s="307" t="s">
        <v>276</v>
      </c>
      <c r="C52" s="308"/>
      <c r="D52" s="113">
        <v>15.690808802623348</v>
      </c>
      <c r="E52" s="115">
        <v>8278</v>
      </c>
      <c r="F52" s="114">
        <v>7335</v>
      </c>
      <c r="G52" s="114">
        <v>8385</v>
      </c>
      <c r="H52" s="114">
        <v>7240</v>
      </c>
      <c r="I52" s="140">
        <v>8211</v>
      </c>
      <c r="J52" s="115">
        <v>67</v>
      </c>
      <c r="K52" s="116">
        <v>0.81597856533917912</v>
      </c>
    </row>
    <row r="53" spans="1:11" ht="14.1" customHeight="1" x14ac:dyDescent="0.2">
      <c r="A53" s="306" t="s">
        <v>277</v>
      </c>
      <c r="B53" s="307" t="s">
        <v>278</v>
      </c>
      <c r="C53" s="308"/>
      <c r="D53" s="113">
        <v>6.2664670091172736</v>
      </c>
      <c r="E53" s="115">
        <v>3306</v>
      </c>
      <c r="F53" s="114">
        <v>2750</v>
      </c>
      <c r="G53" s="114">
        <v>3036</v>
      </c>
      <c r="H53" s="114">
        <v>2843</v>
      </c>
      <c r="I53" s="140">
        <v>3177</v>
      </c>
      <c r="J53" s="115">
        <v>129</v>
      </c>
      <c r="K53" s="116">
        <v>4.0604343720491025</v>
      </c>
    </row>
    <row r="54" spans="1:11" ht="14.1" customHeight="1" x14ac:dyDescent="0.2">
      <c r="A54" s="306" t="s">
        <v>279</v>
      </c>
      <c r="B54" s="307" t="s">
        <v>280</v>
      </c>
      <c r="C54" s="308"/>
      <c r="D54" s="113">
        <v>7.3791155676024038</v>
      </c>
      <c r="E54" s="115">
        <v>3893</v>
      </c>
      <c r="F54" s="114">
        <v>3690</v>
      </c>
      <c r="G54" s="114">
        <v>4434</v>
      </c>
      <c r="H54" s="114">
        <v>3585</v>
      </c>
      <c r="I54" s="140">
        <v>3941</v>
      </c>
      <c r="J54" s="115">
        <v>-48</v>
      </c>
      <c r="K54" s="116">
        <v>-1.2179649835067241</v>
      </c>
    </row>
    <row r="55" spans="1:11" ht="14.1" customHeight="1" x14ac:dyDescent="0.2">
      <c r="A55" s="306">
        <v>72</v>
      </c>
      <c r="B55" s="307" t="s">
        <v>281</v>
      </c>
      <c r="C55" s="308"/>
      <c r="D55" s="113">
        <v>6.5432075364406623</v>
      </c>
      <c r="E55" s="115">
        <v>3452</v>
      </c>
      <c r="F55" s="114">
        <v>3586</v>
      </c>
      <c r="G55" s="114">
        <v>4094</v>
      </c>
      <c r="H55" s="114">
        <v>3029</v>
      </c>
      <c r="I55" s="140">
        <v>3781</v>
      </c>
      <c r="J55" s="115">
        <v>-329</v>
      </c>
      <c r="K55" s="116">
        <v>-8.7014017455699548</v>
      </c>
    </row>
    <row r="56" spans="1:11" ht="14.1" customHeight="1" x14ac:dyDescent="0.2">
      <c r="A56" s="306" t="s">
        <v>282</v>
      </c>
      <c r="B56" s="307" t="s">
        <v>283</v>
      </c>
      <c r="C56" s="308"/>
      <c r="D56" s="113">
        <v>4.2591504444907784</v>
      </c>
      <c r="E56" s="115">
        <v>2247</v>
      </c>
      <c r="F56" s="114">
        <v>2268</v>
      </c>
      <c r="G56" s="114">
        <v>2844</v>
      </c>
      <c r="H56" s="114">
        <v>2048</v>
      </c>
      <c r="I56" s="140">
        <v>2405</v>
      </c>
      <c r="J56" s="115">
        <v>-158</v>
      </c>
      <c r="K56" s="116">
        <v>-6.5696465696465696</v>
      </c>
    </row>
    <row r="57" spans="1:11" ht="14.1" customHeight="1" x14ac:dyDescent="0.2">
      <c r="A57" s="306" t="s">
        <v>284</v>
      </c>
      <c r="B57" s="307" t="s">
        <v>285</v>
      </c>
      <c r="C57" s="308"/>
      <c r="D57" s="113">
        <v>1.8518869533900715</v>
      </c>
      <c r="E57" s="115">
        <v>977</v>
      </c>
      <c r="F57" s="114">
        <v>1087</v>
      </c>
      <c r="G57" s="114">
        <v>945</v>
      </c>
      <c r="H57" s="114">
        <v>781</v>
      </c>
      <c r="I57" s="140">
        <v>1090</v>
      </c>
      <c r="J57" s="115">
        <v>-113</v>
      </c>
      <c r="K57" s="116">
        <v>-10.36697247706422</v>
      </c>
    </row>
    <row r="58" spans="1:11" ht="14.1" customHeight="1" x14ac:dyDescent="0.2">
      <c r="A58" s="306">
        <v>73</v>
      </c>
      <c r="B58" s="307" t="s">
        <v>286</v>
      </c>
      <c r="C58" s="308"/>
      <c r="D58" s="113">
        <v>2.7939420361279073</v>
      </c>
      <c r="E58" s="115">
        <v>1474</v>
      </c>
      <c r="F58" s="114">
        <v>1239</v>
      </c>
      <c r="G58" s="114">
        <v>1804</v>
      </c>
      <c r="H58" s="114">
        <v>1362</v>
      </c>
      <c r="I58" s="140">
        <v>1521</v>
      </c>
      <c r="J58" s="115">
        <v>-47</v>
      </c>
      <c r="K58" s="116">
        <v>-3.0900723208415517</v>
      </c>
    </row>
    <row r="59" spans="1:11" ht="14.1" customHeight="1" x14ac:dyDescent="0.2">
      <c r="A59" s="306" t="s">
        <v>287</v>
      </c>
      <c r="B59" s="307" t="s">
        <v>288</v>
      </c>
      <c r="C59" s="308"/>
      <c r="D59" s="113">
        <v>0.86054931099190624</v>
      </c>
      <c r="E59" s="115">
        <v>454</v>
      </c>
      <c r="F59" s="114">
        <v>385</v>
      </c>
      <c r="G59" s="114">
        <v>783</v>
      </c>
      <c r="H59" s="114">
        <v>470</v>
      </c>
      <c r="I59" s="140">
        <v>456</v>
      </c>
      <c r="J59" s="115">
        <v>-2</v>
      </c>
      <c r="K59" s="116">
        <v>-0.43859649122807015</v>
      </c>
    </row>
    <row r="60" spans="1:11" ht="14.1" customHeight="1" x14ac:dyDescent="0.2">
      <c r="A60" s="306">
        <v>81</v>
      </c>
      <c r="B60" s="307" t="s">
        <v>289</v>
      </c>
      <c r="C60" s="308"/>
      <c r="D60" s="113">
        <v>4.4373258524935082</v>
      </c>
      <c r="E60" s="115">
        <v>2341</v>
      </c>
      <c r="F60" s="114">
        <v>2431</v>
      </c>
      <c r="G60" s="114">
        <v>2750</v>
      </c>
      <c r="H60" s="114">
        <v>1983</v>
      </c>
      <c r="I60" s="140">
        <v>2437</v>
      </c>
      <c r="J60" s="115">
        <v>-96</v>
      </c>
      <c r="K60" s="116">
        <v>-3.9392695937628233</v>
      </c>
    </row>
    <row r="61" spans="1:11" ht="14.1" customHeight="1" x14ac:dyDescent="0.2">
      <c r="A61" s="306" t="s">
        <v>290</v>
      </c>
      <c r="B61" s="307" t="s">
        <v>291</v>
      </c>
      <c r="C61" s="308"/>
      <c r="D61" s="113">
        <v>1.2074227116780711</v>
      </c>
      <c r="E61" s="115">
        <v>637</v>
      </c>
      <c r="F61" s="114">
        <v>421</v>
      </c>
      <c r="G61" s="114">
        <v>885</v>
      </c>
      <c r="H61" s="114">
        <v>375</v>
      </c>
      <c r="I61" s="140">
        <v>521</v>
      </c>
      <c r="J61" s="115">
        <v>116</v>
      </c>
      <c r="K61" s="116">
        <v>22.264875239923224</v>
      </c>
    </row>
    <row r="62" spans="1:11" ht="14.1" customHeight="1" x14ac:dyDescent="0.2">
      <c r="A62" s="306" t="s">
        <v>292</v>
      </c>
      <c r="B62" s="307" t="s">
        <v>293</v>
      </c>
      <c r="C62" s="308"/>
      <c r="D62" s="113">
        <v>1.6585476808764714</v>
      </c>
      <c r="E62" s="115">
        <v>875</v>
      </c>
      <c r="F62" s="114">
        <v>1146</v>
      </c>
      <c r="G62" s="114">
        <v>1152</v>
      </c>
      <c r="H62" s="114">
        <v>844</v>
      </c>
      <c r="I62" s="140">
        <v>810</v>
      </c>
      <c r="J62" s="115">
        <v>65</v>
      </c>
      <c r="K62" s="116">
        <v>8.0246913580246915</v>
      </c>
    </row>
    <row r="63" spans="1:11" ht="14.1" customHeight="1" x14ac:dyDescent="0.2">
      <c r="A63" s="306"/>
      <c r="B63" s="307" t="s">
        <v>294</v>
      </c>
      <c r="C63" s="308"/>
      <c r="D63" s="113">
        <v>1.4254032640218359</v>
      </c>
      <c r="E63" s="115">
        <v>752</v>
      </c>
      <c r="F63" s="114">
        <v>1030</v>
      </c>
      <c r="G63" s="114">
        <v>908</v>
      </c>
      <c r="H63" s="114">
        <v>743</v>
      </c>
      <c r="I63" s="140">
        <v>696</v>
      </c>
      <c r="J63" s="115">
        <v>56</v>
      </c>
      <c r="K63" s="116">
        <v>8.0459770114942533</v>
      </c>
    </row>
    <row r="64" spans="1:11" ht="14.1" customHeight="1" x14ac:dyDescent="0.2">
      <c r="A64" s="306" t="s">
        <v>295</v>
      </c>
      <c r="B64" s="307" t="s">
        <v>296</v>
      </c>
      <c r="C64" s="308"/>
      <c r="D64" s="113">
        <v>0.77146160699054156</v>
      </c>
      <c r="E64" s="115">
        <v>407</v>
      </c>
      <c r="F64" s="114">
        <v>272</v>
      </c>
      <c r="G64" s="114">
        <v>326</v>
      </c>
      <c r="H64" s="114">
        <v>275</v>
      </c>
      <c r="I64" s="140">
        <v>323</v>
      </c>
      <c r="J64" s="115">
        <v>84</v>
      </c>
      <c r="K64" s="116">
        <v>26.006191950464395</v>
      </c>
    </row>
    <row r="65" spans="1:11" ht="14.1" customHeight="1" x14ac:dyDescent="0.2">
      <c r="A65" s="306" t="s">
        <v>297</v>
      </c>
      <c r="B65" s="307" t="s">
        <v>298</v>
      </c>
      <c r="C65" s="308"/>
      <c r="D65" s="113">
        <v>0.23314441685463541</v>
      </c>
      <c r="E65" s="115">
        <v>123</v>
      </c>
      <c r="F65" s="114">
        <v>190</v>
      </c>
      <c r="G65" s="114">
        <v>83</v>
      </c>
      <c r="H65" s="114">
        <v>144</v>
      </c>
      <c r="I65" s="140">
        <v>379</v>
      </c>
      <c r="J65" s="115">
        <v>-256</v>
      </c>
      <c r="K65" s="116">
        <v>-67.546174142480211</v>
      </c>
    </row>
    <row r="66" spans="1:11" ht="14.1" customHeight="1" x14ac:dyDescent="0.2">
      <c r="A66" s="306">
        <v>82</v>
      </c>
      <c r="B66" s="307" t="s">
        <v>299</v>
      </c>
      <c r="C66" s="308"/>
      <c r="D66" s="113">
        <v>1.7400534526224007</v>
      </c>
      <c r="E66" s="115">
        <v>918</v>
      </c>
      <c r="F66" s="114">
        <v>932</v>
      </c>
      <c r="G66" s="114">
        <v>1169</v>
      </c>
      <c r="H66" s="114">
        <v>857</v>
      </c>
      <c r="I66" s="140">
        <v>891</v>
      </c>
      <c r="J66" s="115">
        <v>27</v>
      </c>
      <c r="K66" s="116">
        <v>3.0303030303030303</v>
      </c>
    </row>
    <row r="67" spans="1:11" ht="14.1" customHeight="1" x14ac:dyDescent="0.2">
      <c r="A67" s="306" t="s">
        <v>300</v>
      </c>
      <c r="B67" s="307" t="s">
        <v>301</v>
      </c>
      <c r="C67" s="308"/>
      <c r="D67" s="113">
        <v>1.0747388972079535</v>
      </c>
      <c r="E67" s="115">
        <v>567</v>
      </c>
      <c r="F67" s="114">
        <v>665</v>
      </c>
      <c r="G67" s="114">
        <v>719</v>
      </c>
      <c r="H67" s="114">
        <v>535</v>
      </c>
      <c r="I67" s="140">
        <v>569</v>
      </c>
      <c r="J67" s="115">
        <v>-2</v>
      </c>
      <c r="K67" s="116">
        <v>-0.35149384885764501</v>
      </c>
    </row>
    <row r="68" spans="1:11" ht="14.1" customHeight="1" x14ac:dyDescent="0.2">
      <c r="A68" s="306" t="s">
        <v>302</v>
      </c>
      <c r="B68" s="307" t="s">
        <v>303</v>
      </c>
      <c r="C68" s="308"/>
      <c r="D68" s="113">
        <v>0.48903463047557671</v>
      </c>
      <c r="E68" s="115">
        <v>258</v>
      </c>
      <c r="F68" s="114">
        <v>197</v>
      </c>
      <c r="G68" s="114">
        <v>283</v>
      </c>
      <c r="H68" s="114">
        <v>231</v>
      </c>
      <c r="I68" s="140">
        <v>221</v>
      </c>
      <c r="J68" s="115">
        <v>37</v>
      </c>
      <c r="K68" s="116">
        <v>16.742081447963802</v>
      </c>
    </row>
    <row r="69" spans="1:11" ht="14.1" customHeight="1" x14ac:dyDescent="0.2">
      <c r="A69" s="306">
        <v>83</v>
      </c>
      <c r="B69" s="307" t="s">
        <v>304</v>
      </c>
      <c r="C69" s="308"/>
      <c r="D69" s="113">
        <v>2.3731447959512484</v>
      </c>
      <c r="E69" s="115">
        <v>1252</v>
      </c>
      <c r="F69" s="114">
        <v>1121</v>
      </c>
      <c r="G69" s="114">
        <v>2608</v>
      </c>
      <c r="H69" s="114">
        <v>1119</v>
      </c>
      <c r="I69" s="140">
        <v>1235</v>
      </c>
      <c r="J69" s="115">
        <v>17</v>
      </c>
      <c r="K69" s="116">
        <v>1.3765182186234817</v>
      </c>
    </row>
    <row r="70" spans="1:11" ht="14.1" customHeight="1" x14ac:dyDescent="0.2">
      <c r="A70" s="306" t="s">
        <v>305</v>
      </c>
      <c r="B70" s="307" t="s">
        <v>306</v>
      </c>
      <c r="C70" s="308"/>
      <c r="D70" s="113">
        <v>1.9713023864131773</v>
      </c>
      <c r="E70" s="115">
        <v>1040</v>
      </c>
      <c r="F70" s="114">
        <v>966</v>
      </c>
      <c r="G70" s="114">
        <v>2426</v>
      </c>
      <c r="H70" s="114">
        <v>950</v>
      </c>
      <c r="I70" s="140">
        <v>1063</v>
      </c>
      <c r="J70" s="115">
        <v>-23</v>
      </c>
      <c r="K70" s="116">
        <v>-2.1636876763875823</v>
      </c>
    </row>
    <row r="71" spans="1:11" ht="14.1" customHeight="1" x14ac:dyDescent="0.2">
      <c r="A71" s="306"/>
      <c r="B71" s="307" t="s">
        <v>307</v>
      </c>
      <c r="C71" s="308"/>
      <c r="D71" s="113">
        <v>1.1865723979756242</v>
      </c>
      <c r="E71" s="115">
        <v>626</v>
      </c>
      <c r="F71" s="114">
        <v>577</v>
      </c>
      <c r="G71" s="114">
        <v>1295</v>
      </c>
      <c r="H71" s="114">
        <v>542</v>
      </c>
      <c r="I71" s="140">
        <v>603</v>
      </c>
      <c r="J71" s="115">
        <v>23</v>
      </c>
      <c r="K71" s="116">
        <v>3.8142620232172471</v>
      </c>
    </row>
    <row r="72" spans="1:11" ht="14.1" customHeight="1" x14ac:dyDescent="0.2">
      <c r="A72" s="306">
        <v>84</v>
      </c>
      <c r="B72" s="307" t="s">
        <v>308</v>
      </c>
      <c r="C72" s="308"/>
      <c r="D72" s="113">
        <v>2.1760145573099305</v>
      </c>
      <c r="E72" s="115">
        <v>1148</v>
      </c>
      <c r="F72" s="114">
        <v>1330</v>
      </c>
      <c r="G72" s="114">
        <v>1596</v>
      </c>
      <c r="H72" s="114">
        <v>1222</v>
      </c>
      <c r="I72" s="140">
        <v>1181</v>
      </c>
      <c r="J72" s="115">
        <v>-33</v>
      </c>
      <c r="K72" s="116">
        <v>-2.7942421676545299</v>
      </c>
    </row>
    <row r="73" spans="1:11" ht="14.1" customHeight="1" x14ac:dyDescent="0.2">
      <c r="A73" s="306" t="s">
        <v>309</v>
      </c>
      <c r="B73" s="307" t="s">
        <v>310</v>
      </c>
      <c r="C73" s="308"/>
      <c r="D73" s="113">
        <v>0.43027465549595312</v>
      </c>
      <c r="E73" s="115">
        <v>227</v>
      </c>
      <c r="F73" s="114">
        <v>207</v>
      </c>
      <c r="G73" s="114">
        <v>560</v>
      </c>
      <c r="H73" s="114">
        <v>112</v>
      </c>
      <c r="I73" s="140">
        <v>253</v>
      </c>
      <c r="J73" s="115">
        <v>-26</v>
      </c>
      <c r="K73" s="116">
        <v>-10.276679841897232</v>
      </c>
    </row>
    <row r="74" spans="1:11" ht="14.1" customHeight="1" x14ac:dyDescent="0.2">
      <c r="A74" s="306" t="s">
        <v>311</v>
      </c>
      <c r="B74" s="307" t="s">
        <v>312</v>
      </c>
      <c r="C74" s="308"/>
      <c r="D74" s="113">
        <v>0.11941543302310594</v>
      </c>
      <c r="E74" s="115">
        <v>63</v>
      </c>
      <c r="F74" s="114">
        <v>47</v>
      </c>
      <c r="G74" s="114">
        <v>130</v>
      </c>
      <c r="H74" s="114">
        <v>33</v>
      </c>
      <c r="I74" s="140">
        <v>79</v>
      </c>
      <c r="J74" s="115">
        <v>-16</v>
      </c>
      <c r="K74" s="116">
        <v>-20.253164556962027</v>
      </c>
    </row>
    <row r="75" spans="1:11" ht="14.1" customHeight="1" x14ac:dyDescent="0.2">
      <c r="A75" s="306" t="s">
        <v>313</v>
      </c>
      <c r="B75" s="307" t="s">
        <v>314</v>
      </c>
      <c r="C75" s="308"/>
      <c r="D75" s="113">
        <v>1.2965104156794358</v>
      </c>
      <c r="E75" s="115">
        <v>684</v>
      </c>
      <c r="F75" s="114">
        <v>944</v>
      </c>
      <c r="G75" s="114">
        <v>599</v>
      </c>
      <c r="H75" s="114">
        <v>950</v>
      </c>
      <c r="I75" s="140">
        <v>666</v>
      </c>
      <c r="J75" s="115">
        <v>18</v>
      </c>
      <c r="K75" s="116">
        <v>2.7027027027027026</v>
      </c>
    </row>
    <row r="76" spans="1:11" ht="14.1" customHeight="1" x14ac:dyDescent="0.2">
      <c r="A76" s="306">
        <v>91</v>
      </c>
      <c r="B76" s="307" t="s">
        <v>315</v>
      </c>
      <c r="C76" s="308"/>
      <c r="D76" s="113">
        <v>0.57054040222150615</v>
      </c>
      <c r="E76" s="115">
        <v>301</v>
      </c>
      <c r="F76" s="114">
        <v>290</v>
      </c>
      <c r="G76" s="114">
        <v>316</v>
      </c>
      <c r="H76" s="114">
        <v>243</v>
      </c>
      <c r="I76" s="140">
        <v>265</v>
      </c>
      <c r="J76" s="115">
        <v>36</v>
      </c>
      <c r="K76" s="116">
        <v>13.584905660377359</v>
      </c>
    </row>
    <row r="77" spans="1:11" ht="14.1" customHeight="1" x14ac:dyDescent="0.2">
      <c r="A77" s="306">
        <v>92</v>
      </c>
      <c r="B77" s="307" t="s">
        <v>316</v>
      </c>
      <c r="C77" s="308"/>
      <c r="D77" s="113">
        <v>3.2734992512841896</v>
      </c>
      <c r="E77" s="115">
        <v>1727</v>
      </c>
      <c r="F77" s="114">
        <v>1570</v>
      </c>
      <c r="G77" s="114">
        <v>1762</v>
      </c>
      <c r="H77" s="114">
        <v>1585</v>
      </c>
      <c r="I77" s="140">
        <v>1830</v>
      </c>
      <c r="J77" s="115">
        <v>-103</v>
      </c>
      <c r="K77" s="116">
        <v>-5.6284153005464477</v>
      </c>
    </row>
    <row r="78" spans="1:11" ht="14.1" customHeight="1" x14ac:dyDescent="0.2">
      <c r="A78" s="306">
        <v>93</v>
      </c>
      <c r="B78" s="307" t="s">
        <v>317</v>
      </c>
      <c r="C78" s="308"/>
      <c r="D78" s="113">
        <v>0.140265746725553</v>
      </c>
      <c r="E78" s="115">
        <v>74</v>
      </c>
      <c r="F78" s="114">
        <v>51</v>
      </c>
      <c r="G78" s="114">
        <v>95</v>
      </c>
      <c r="H78" s="114">
        <v>68</v>
      </c>
      <c r="I78" s="140">
        <v>63</v>
      </c>
      <c r="J78" s="115">
        <v>11</v>
      </c>
      <c r="K78" s="116">
        <v>17.460317460317459</v>
      </c>
    </row>
    <row r="79" spans="1:11" ht="14.1" customHeight="1" x14ac:dyDescent="0.2">
      <c r="A79" s="306">
        <v>94</v>
      </c>
      <c r="B79" s="307" t="s">
        <v>318</v>
      </c>
      <c r="C79" s="308"/>
      <c r="D79" s="113">
        <v>1.2984058987432947</v>
      </c>
      <c r="E79" s="115">
        <v>685</v>
      </c>
      <c r="F79" s="114">
        <v>613</v>
      </c>
      <c r="G79" s="114">
        <v>901</v>
      </c>
      <c r="H79" s="114">
        <v>691</v>
      </c>
      <c r="I79" s="140">
        <v>707</v>
      </c>
      <c r="J79" s="115">
        <v>-22</v>
      </c>
      <c r="K79" s="116">
        <v>-3.1117397454031117</v>
      </c>
    </row>
    <row r="80" spans="1:11" ht="14.1" customHeight="1" x14ac:dyDescent="0.2">
      <c r="A80" s="306" t="s">
        <v>319</v>
      </c>
      <c r="B80" s="307" t="s">
        <v>320</v>
      </c>
      <c r="C80" s="308"/>
      <c r="D80" s="113">
        <v>1.3268381447011771E-2</v>
      </c>
      <c r="E80" s="115">
        <v>7</v>
      </c>
      <c r="F80" s="114">
        <v>3</v>
      </c>
      <c r="G80" s="114">
        <v>14</v>
      </c>
      <c r="H80" s="114">
        <v>7</v>
      </c>
      <c r="I80" s="140">
        <v>9</v>
      </c>
      <c r="J80" s="115">
        <v>-2</v>
      </c>
      <c r="K80" s="116">
        <v>-22.222222222222221</v>
      </c>
    </row>
    <row r="81" spans="1:11" ht="14.1" customHeight="1" x14ac:dyDescent="0.2">
      <c r="A81" s="310" t="s">
        <v>321</v>
      </c>
      <c r="B81" s="311" t="s">
        <v>334</v>
      </c>
      <c r="C81" s="312"/>
      <c r="D81" s="125">
        <v>3.7909661277176487E-2</v>
      </c>
      <c r="E81" s="143">
        <v>20</v>
      </c>
      <c r="F81" s="144">
        <v>21</v>
      </c>
      <c r="G81" s="144">
        <v>95</v>
      </c>
      <c r="H81" s="144">
        <v>11</v>
      </c>
      <c r="I81" s="145">
        <v>35</v>
      </c>
      <c r="J81" s="143">
        <v>-15</v>
      </c>
      <c r="K81" s="146">
        <v>-42.857142857142854</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55162</v>
      </c>
      <c r="E11" s="114">
        <v>47776</v>
      </c>
      <c r="F11" s="114">
        <v>49262</v>
      </c>
      <c r="G11" s="114">
        <v>44874</v>
      </c>
      <c r="H11" s="140">
        <v>49097</v>
      </c>
      <c r="I11" s="115">
        <v>6065</v>
      </c>
      <c r="J11" s="116">
        <v>12.353096930566023</v>
      </c>
    </row>
    <row r="12" spans="1:15" s="110" customFormat="1" ht="24.95" customHeight="1" x14ac:dyDescent="0.2">
      <c r="A12" s="193" t="s">
        <v>132</v>
      </c>
      <c r="B12" s="194" t="s">
        <v>133</v>
      </c>
      <c r="C12" s="113">
        <v>3.6256843479206699E-2</v>
      </c>
      <c r="D12" s="115">
        <v>20</v>
      </c>
      <c r="E12" s="114">
        <v>38</v>
      </c>
      <c r="F12" s="114">
        <v>51</v>
      </c>
      <c r="G12" s="114">
        <v>23</v>
      </c>
      <c r="H12" s="140">
        <v>18</v>
      </c>
      <c r="I12" s="115">
        <v>2</v>
      </c>
      <c r="J12" s="116">
        <v>11.111111111111111</v>
      </c>
    </row>
    <row r="13" spans="1:15" s="110" customFormat="1" ht="24.95" customHeight="1" x14ac:dyDescent="0.2">
      <c r="A13" s="193" t="s">
        <v>134</v>
      </c>
      <c r="B13" s="199" t="s">
        <v>214</v>
      </c>
      <c r="C13" s="113">
        <v>0.50034444001305245</v>
      </c>
      <c r="D13" s="115">
        <v>276</v>
      </c>
      <c r="E13" s="114">
        <v>132</v>
      </c>
      <c r="F13" s="114">
        <v>214</v>
      </c>
      <c r="G13" s="114">
        <v>213</v>
      </c>
      <c r="H13" s="140">
        <v>249</v>
      </c>
      <c r="I13" s="115">
        <v>27</v>
      </c>
      <c r="J13" s="116">
        <v>10.843373493975903</v>
      </c>
    </row>
    <row r="14" spans="1:15" s="287" customFormat="1" ht="24.95" customHeight="1" x14ac:dyDescent="0.2">
      <c r="A14" s="193" t="s">
        <v>215</v>
      </c>
      <c r="B14" s="199" t="s">
        <v>137</v>
      </c>
      <c r="C14" s="113">
        <v>7.8894891410753782</v>
      </c>
      <c r="D14" s="115">
        <v>4352</v>
      </c>
      <c r="E14" s="114">
        <v>1449</v>
      </c>
      <c r="F14" s="114">
        <v>1461</v>
      </c>
      <c r="G14" s="114">
        <v>1434</v>
      </c>
      <c r="H14" s="140">
        <v>1440</v>
      </c>
      <c r="I14" s="115">
        <v>2912</v>
      </c>
      <c r="J14" s="116">
        <v>202.22222222222223</v>
      </c>
      <c r="K14" s="110"/>
      <c r="L14" s="110"/>
      <c r="M14" s="110"/>
      <c r="N14" s="110"/>
      <c r="O14" s="110"/>
    </row>
    <row r="15" spans="1:15" s="110" customFormat="1" ht="24.95" customHeight="1" x14ac:dyDescent="0.2">
      <c r="A15" s="193" t="s">
        <v>216</v>
      </c>
      <c r="B15" s="199" t="s">
        <v>217</v>
      </c>
      <c r="C15" s="113">
        <v>0.79039918784670604</v>
      </c>
      <c r="D15" s="115">
        <v>436</v>
      </c>
      <c r="E15" s="114">
        <v>529</v>
      </c>
      <c r="F15" s="114">
        <v>524</v>
      </c>
      <c r="G15" s="114">
        <v>598</v>
      </c>
      <c r="H15" s="140">
        <v>475</v>
      </c>
      <c r="I15" s="115">
        <v>-39</v>
      </c>
      <c r="J15" s="116">
        <v>-8.2105263157894743</v>
      </c>
    </row>
    <row r="16" spans="1:15" s="287" customFormat="1" ht="24.95" customHeight="1" x14ac:dyDescent="0.2">
      <c r="A16" s="193" t="s">
        <v>218</v>
      </c>
      <c r="B16" s="199" t="s">
        <v>141</v>
      </c>
      <c r="C16" s="113">
        <v>4.8493528153438961</v>
      </c>
      <c r="D16" s="115">
        <v>2675</v>
      </c>
      <c r="E16" s="114">
        <v>616</v>
      </c>
      <c r="F16" s="114">
        <v>644</v>
      </c>
      <c r="G16" s="114">
        <v>655</v>
      </c>
      <c r="H16" s="140">
        <v>725</v>
      </c>
      <c r="I16" s="115">
        <v>1950</v>
      </c>
      <c r="J16" s="116" t="s">
        <v>515</v>
      </c>
      <c r="K16" s="110"/>
      <c r="L16" s="110"/>
      <c r="M16" s="110"/>
      <c r="N16" s="110"/>
      <c r="O16" s="110"/>
    </row>
    <row r="17" spans="1:15" s="110" customFormat="1" ht="24.95" customHeight="1" x14ac:dyDescent="0.2">
      <c r="A17" s="193" t="s">
        <v>142</v>
      </c>
      <c r="B17" s="199" t="s">
        <v>220</v>
      </c>
      <c r="C17" s="113">
        <v>2.2497371378847757</v>
      </c>
      <c r="D17" s="115">
        <v>1241</v>
      </c>
      <c r="E17" s="114">
        <v>304</v>
      </c>
      <c r="F17" s="114">
        <v>293</v>
      </c>
      <c r="G17" s="114">
        <v>181</v>
      </c>
      <c r="H17" s="140">
        <v>240</v>
      </c>
      <c r="I17" s="115">
        <v>1001</v>
      </c>
      <c r="J17" s="116" t="s">
        <v>515</v>
      </c>
    </row>
    <row r="18" spans="1:15" s="287" customFormat="1" ht="24.95" customHeight="1" x14ac:dyDescent="0.2">
      <c r="A18" s="201" t="s">
        <v>144</v>
      </c>
      <c r="B18" s="202" t="s">
        <v>145</v>
      </c>
      <c r="C18" s="113">
        <v>4.722453863166673</v>
      </c>
      <c r="D18" s="115">
        <v>2605</v>
      </c>
      <c r="E18" s="114">
        <v>2541</v>
      </c>
      <c r="F18" s="114">
        <v>2543</v>
      </c>
      <c r="G18" s="114">
        <v>2437</v>
      </c>
      <c r="H18" s="140">
        <v>2358</v>
      </c>
      <c r="I18" s="115">
        <v>247</v>
      </c>
      <c r="J18" s="116">
        <v>10.474978795589482</v>
      </c>
      <c r="K18" s="110"/>
      <c r="L18" s="110"/>
      <c r="M18" s="110"/>
      <c r="N18" s="110"/>
      <c r="O18" s="110"/>
    </row>
    <row r="19" spans="1:15" s="110" customFormat="1" ht="24.95" customHeight="1" x14ac:dyDescent="0.2">
      <c r="A19" s="193" t="s">
        <v>146</v>
      </c>
      <c r="B19" s="199" t="s">
        <v>147</v>
      </c>
      <c r="C19" s="113">
        <v>7.7607773467241943</v>
      </c>
      <c r="D19" s="115">
        <v>4281</v>
      </c>
      <c r="E19" s="114">
        <v>4352</v>
      </c>
      <c r="F19" s="114">
        <v>4188</v>
      </c>
      <c r="G19" s="114">
        <v>3648</v>
      </c>
      <c r="H19" s="140">
        <v>4267</v>
      </c>
      <c r="I19" s="115">
        <v>14</v>
      </c>
      <c r="J19" s="116">
        <v>0.32809936723693461</v>
      </c>
    </row>
    <row r="20" spans="1:15" s="287" customFormat="1" ht="24.95" customHeight="1" x14ac:dyDescent="0.2">
      <c r="A20" s="193" t="s">
        <v>148</v>
      </c>
      <c r="B20" s="199" t="s">
        <v>149</v>
      </c>
      <c r="C20" s="113">
        <v>9.1548529784996919</v>
      </c>
      <c r="D20" s="115">
        <v>5050</v>
      </c>
      <c r="E20" s="114">
        <v>6355</v>
      </c>
      <c r="F20" s="114">
        <v>3914</v>
      </c>
      <c r="G20" s="114">
        <v>3937</v>
      </c>
      <c r="H20" s="140">
        <v>4115</v>
      </c>
      <c r="I20" s="115">
        <v>935</v>
      </c>
      <c r="J20" s="116">
        <v>22.721749696233292</v>
      </c>
      <c r="K20" s="110"/>
      <c r="L20" s="110"/>
      <c r="M20" s="110"/>
      <c r="N20" s="110"/>
      <c r="O20" s="110"/>
    </row>
    <row r="21" spans="1:15" s="110" customFormat="1" ht="24.95" customHeight="1" x14ac:dyDescent="0.2">
      <c r="A21" s="201" t="s">
        <v>150</v>
      </c>
      <c r="B21" s="202" t="s">
        <v>151</v>
      </c>
      <c r="C21" s="113">
        <v>10.037707117218375</v>
      </c>
      <c r="D21" s="115">
        <v>5537</v>
      </c>
      <c r="E21" s="114">
        <v>4942</v>
      </c>
      <c r="F21" s="114">
        <v>4181</v>
      </c>
      <c r="G21" s="114">
        <v>4729</v>
      </c>
      <c r="H21" s="140">
        <v>5524</v>
      </c>
      <c r="I21" s="115">
        <v>13</v>
      </c>
      <c r="J21" s="116">
        <v>0.23533671252715424</v>
      </c>
    </row>
    <row r="22" spans="1:15" s="110" customFormat="1" ht="24.95" customHeight="1" x14ac:dyDescent="0.2">
      <c r="A22" s="201" t="s">
        <v>152</v>
      </c>
      <c r="B22" s="199" t="s">
        <v>153</v>
      </c>
      <c r="C22" s="113">
        <v>5.8155976940647545</v>
      </c>
      <c r="D22" s="115">
        <v>3208</v>
      </c>
      <c r="E22" s="114">
        <v>2630</v>
      </c>
      <c r="F22" s="114">
        <v>3243</v>
      </c>
      <c r="G22" s="114">
        <v>2681</v>
      </c>
      <c r="H22" s="140">
        <v>2777</v>
      </c>
      <c r="I22" s="115">
        <v>431</v>
      </c>
      <c r="J22" s="116">
        <v>15.520345696795102</v>
      </c>
    </row>
    <row r="23" spans="1:15" s="110" customFormat="1" ht="24.95" customHeight="1" x14ac:dyDescent="0.2">
      <c r="A23" s="193" t="s">
        <v>154</v>
      </c>
      <c r="B23" s="199" t="s">
        <v>155</v>
      </c>
      <c r="C23" s="113">
        <v>6.3775787679924587</v>
      </c>
      <c r="D23" s="115">
        <v>3518</v>
      </c>
      <c r="E23" s="114">
        <v>3069</v>
      </c>
      <c r="F23" s="114">
        <v>3812</v>
      </c>
      <c r="G23" s="114">
        <v>3193</v>
      </c>
      <c r="H23" s="140">
        <v>3662</v>
      </c>
      <c r="I23" s="115">
        <v>-144</v>
      </c>
      <c r="J23" s="116">
        <v>-3.9322774440196615</v>
      </c>
    </row>
    <row r="24" spans="1:15" s="110" customFormat="1" ht="24.95" customHeight="1" x14ac:dyDescent="0.2">
      <c r="A24" s="193" t="s">
        <v>156</v>
      </c>
      <c r="B24" s="199" t="s">
        <v>221</v>
      </c>
      <c r="C24" s="113">
        <v>13.676081360356767</v>
      </c>
      <c r="D24" s="115">
        <v>7544</v>
      </c>
      <c r="E24" s="114">
        <v>6562</v>
      </c>
      <c r="F24" s="114">
        <v>6965</v>
      </c>
      <c r="G24" s="114">
        <v>6341</v>
      </c>
      <c r="H24" s="140">
        <v>7212</v>
      </c>
      <c r="I24" s="115">
        <v>332</v>
      </c>
      <c r="J24" s="116">
        <v>4.6034387132556853</v>
      </c>
    </row>
    <row r="25" spans="1:15" s="110" customFormat="1" ht="24.95" customHeight="1" x14ac:dyDescent="0.2">
      <c r="A25" s="193" t="s">
        <v>222</v>
      </c>
      <c r="B25" s="204" t="s">
        <v>159</v>
      </c>
      <c r="C25" s="113">
        <v>11.855987817700591</v>
      </c>
      <c r="D25" s="115">
        <v>6540</v>
      </c>
      <c r="E25" s="114">
        <v>5410</v>
      </c>
      <c r="F25" s="114">
        <v>5622</v>
      </c>
      <c r="G25" s="114">
        <v>5225</v>
      </c>
      <c r="H25" s="140">
        <v>5814</v>
      </c>
      <c r="I25" s="115">
        <v>726</v>
      </c>
      <c r="J25" s="116">
        <v>12.487100103199175</v>
      </c>
    </row>
    <row r="26" spans="1:15" s="110" customFormat="1" ht="24.95" customHeight="1" x14ac:dyDescent="0.2">
      <c r="A26" s="201">
        <v>782.78300000000002</v>
      </c>
      <c r="B26" s="203" t="s">
        <v>160</v>
      </c>
      <c r="C26" s="113">
        <v>7.590370182371923</v>
      </c>
      <c r="D26" s="115">
        <v>4187</v>
      </c>
      <c r="E26" s="114">
        <v>3879</v>
      </c>
      <c r="F26" s="114">
        <v>3879</v>
      </c>
      <c r="G26" s="114">
        <v>3801</v>
      </c>
      <c r="H26" s="140">
        <v>3892</v>
      </c>
      <c r="I26" s="115">
        <v>295</v>
      </c>
      <c r="J26" s="116">
        <v>7.5796505652620763</v>
      </c>
    </row>
    <row r="27" spans="1:15" s="110" customFormat="1" ht="24.95" customHeight="1" x14ac:dyDescent="0.2">
      <c r="A27" s="193" t="s">
        <v>161</v>
      </c>
      <c r="B27" s="199" t="s">
        <v>162</v>
      </c>
      <c r="C27" s="113">
        <v>1.6696276422174685</v>
      </c>
      <c r="D27" s="115">
        <v>921</v>
      </c>
      <c r="E27" s="114">
        <v>570</v>
      </c>
      <c r="F27" s="114">
        <v>789</v>
      </c>
      <c r="G27" s="114">
        <v>650</v>
      </c>
      <c r="H27" s="140">
        <v>1017</v>
      </c>
      <c r="I27" s="115">
        <v>-96</v>
      </c>
      <c r="J27" s="116">
        <v>-9.4395280235988199</v>
      </c>
    </row>
    <row r="28" spans="1:15" s="110" customFormat="1" ht="24.95" customHeight="1" x14ac:dyDescent="0.2">
      <c r="A28" s="193" t="s">
        <v>163</v>
      </c>
      <c r="B28" s="199" t="s">
        <v>164</v>
      </c>
      <c r="C28" s="113">
        <v>2.8244081070302021</v>
      </c>
      <c r="D28" s="115">
        <v>1558</v>
      </c>
      <c r="E28" s="114">
        <v>1219</v>
      </c>
      <c r="F28" s="114">
        <v>1937</v>
      </c>
      <c r="G28" s="114">
        <v>1647</v>
      </c>
      <c r="H28" s="140">
        <v>1669</v>
      </c>
      <c r="I28" s="115">
        <v>-111</v>
      </c>
      <c r="J28" s="116">
        <v>-6.650689035350509</v>
      </c>
    </row>
    <row r="29" spans="1:15" s="110" customFormat="1" ht="24.95" customHeight="1" x14ac:dyDescent="0.2">
      <c r="A29" s="193">
        <v>86</v>
      </c>
      <c r="B29" s="199" t="s">
        <v>165</v>
      </c>
      <c r="C29" s="113">
        <v>3.6764439287915596</v>
      </c>
      <c r="D29" s="115">
        <v>2028</v>
      </c>
      <c r="E29" s="114">
        <v>1564</v>
      </c>
      <c r="F29" s="114">
        <v>1705</v>
      </c>
      <c r="G29" s="114">
        <v>1661</v>
      </c>
      <c r="H29" s="140">
        <v>1674</v>
      </c>
      <c r="I29" s="115">
        <v>354</v>
      </c>
      <c r="J29" s="116">
        <v>21.146953405017921</v>
      </c>
    </row>
    <row r="30" spans="1:15" s="110" customFormat="1" ht="24.95" customHeight="1" x14ac:dyDescent="0.2">
      <c r="A30" s="193">
        <v>87.88</v>
      </c>
      <c r="B30" s="204" t="s">
        <v>166</v>
      </c>
      <c r="C30" s="113">
        <v>2.9712483231209892</v>
      </c>
      <c r="D30" s="115">
        <v>1639</v>
      </c>
      <c r="E30" s="114">
        <v>1490</v>
      </c>
      <c r="F30" s="114">
        <v>2631</v>
      </c>
      <c r="G30" s="114">
        <v>1625</v>
      </c>
      <c r="H30" s="140">
        <v>1548</v>
      </c>
      <c r="I30" s="115">
        <v>91</v>
      </c>
      <c r="J30" s="116">
        <v>5.8785529715762275</v>
      </c>
    </row>
    <row r="31" spans="1:15" s="110" customFormat="1" ht="24.95" customHeight="1" x14ac:dyDescent="0.2">
      <c r="A31" s="193" t="s">
        <v>167</v>
      </c>
      <c r="B31" s="199" t="s">
        <v>168</v>
      </c>
      <c r="C31" s="113">
        <v>3.4407744461767158</v>
      </c>
      <c r="D31" s="115">
        <v>1898</v>
      </c>
      <c r="E31" s="114">
        <v>1574</v>
      </c>
      <c r="F31" s="114">
        <v>2127</v>
      </c>
      <c r="G31" s="114">
        <v>1629</v>
      </c>
      <c r="H31" s="140">
        <v>1861</v>
      </c>
      <c r="I31" s="115">
        <v>37</v>
      </c>
      <c r="J31" s="116">
        <v>1.9881783987103707</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3.6256843479206699E-2</v>
      </c>
      <c r="D34" s="115">
        <v>20</v>
      </c>
      <c r="E34" s="114">
        <v>38</v>
      </c>
      <c r="F34" s="114">
        <v>51</v>
      </c>
      <c r="G34" s="114">
        <v>23</v>
      </c>
      <c r="H34" s="140">
        <v>18</v>
      </c>
      <c r="I34" s="115">
        <v>2</v>
      </c>
      <c r="J34" s="116">
        <v>11.111111111111111</v>
      </c>
    </row>
    <row r="35" spans="1:10" s="110" customFormat="1" ht="24.95" customHeight="1" x14ac:dyDescent="0.2">
      <c r="A35" s="292" t="s">
        <v>171</v>
      </c>
      <c r="B35" s="293" t="s">
        <v>172</v>
      </c>
      <c r="C35" s="113">
        <v>13.112287444255102</v>
      </c>
      <c r="D35" s="115">
        <v>7233</v>
      </c>
      <c r="E35" s="114">
        <v>4122</v>
      </c>
      <c r="F35" s="114">
        <v>4218</v>
      </c>
      <c r="G35" s="114">
        <v>4084</v>
      </c>
      <c r="H35" s="140">
        <v>4047</v>
      </c>
      <c r="I35" s="115">
        <v>3186</v>
      </c>
      <c r="J35" s="116">
        <v>78.724981467753892</v>
      </c>
    </row>
    <row r="36" spans="1:10" s="110" customFormat="1" ht="24.95" customHeight="1" x14ac:dyDescent="0.2">
      <c r="A36" s="294" t="s">
        <v>173</v>
      </c>
      <c r="B36" s="295" t="s">
        <v>174</v>
      </c>
      <c r="C36" s="125">
        <v>86.85145571226569</v>
      </c>
      <c r="D36" s="143">
        <v>47909</v>
      </c>
      <c r="E36" s="144">
        <v>43616</v>
      </c>
      <c r="F36" s="144">
        <v>44993</v>
      </c>
      <c r="G36" s="144">
        <v>40767</v>
      </c>
      <c r="H36" s="145">
        <v>45032</v>
      </c>
      <c r="I36" s="143">
        <v>2877</v>
      </c>
      <c r="J36" s="146">
        <v>6.3887901936400784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55162</v>
      </c>
      <c r="F11" s="264">
        <v>47776</v>
      </c>
      <c r="G11" s="264">
        <v>49262</v>
      </c>
      <c r="H11" s="264">
        <v>44874</v>
      </c>
      <c r="I11" s="265">
        <v>49097</v>
      </c>
      <c r="J11" s="263">
        <v>6065</v>
      </c>
      <c r="K11" s="266">
        <v>12.353096930566023</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19.489866212247563</v>
      </c>
      <c r="E13" s="115">
        <v>10751</v>
      </c>
      <c r="F13" s="114">
        <v>10027</v>
      </c>
      <c r="G13" s="114">
        <v>11171</v>
      </c>
      <c r="H13" s="114">
        <v>9409</v>
      </c>
      <c r="I13" s="140">
        <v>9667</v>
      </c>
      <c r="J13" s="115">
        <v>1084</v>
      </c>
      <c r="K13" s="116">
        <v>11.213406434260888</v>
      </c>
    </row>
    <row r="14" spans="1:17" ht="15.95" customHeight="1" x14ac:dyDescent="0.2">
      <c r="A14" s="306" t="s">
        <v>230</v>
      </c>
      <c r="B14" s="307"/>
      <c r="C14" s="308"/>
      <c r="D14" s="113">
        <v>50.937239403937497</v>
      </c>
      <c r="E14" s="115">
        <v>28098</v>
      </c>
      <c r="F14" s="114">
        <v>24131</v>
      </c>
      <c r="G14" s="114">
        <v>23422</v>
      </c>
      <c r="H14" s="114">
        <v>22126</v>
      </c>
      <c r="I14" s="140">
        <v>24866</v>
      </c>
      <c r="J14" s="115">
        <v>3232</v>
      </c>
      <c r="K14" s="116">
        <v>12.997667497788145</v>
      </c>
    </row>
    <row r="15" spans="1:17" ht="15.95" customHeight="1" x14ac:dyDescent="0.2">
      <c r="A15" s="306" t="s">
        <v>231</v>
      </c>
      <c r="B15" s="307"/>
      <c r="C15" s="308"/>
      <c r="D15" s="113">
        <v>13.110474602081142</v>
      </c>
      <c r="E15" s="115">
        <v>7232</v>
      </c>
      <c r="F15" s="114">
        <v>6448</v>
      </c>
      <c r="G15" s="114">
        <v>6462</v>
      </c>
      <c r="H15" s="114">
        <v>5850</v>
      </c>
      <c r="I15" s="140">
        <v>6282</v>
      </c>
      <c r="J15" s="115">
        <v>950</v>
      </c>
      <c r="K15" s="116">
        <v>15.122572429162688</v>
      </c>
    </row>
    <row r="16" spans="1:17" ht="15.95" customHeight="1" x14ac:dyDescent="0.2">
      <c r="A16" s="306" t="s">
        <v>232</v>
      </c>
      <c r="B16" s="307"/>
      <c r="C16" s="308"/>
      <c r="D16" s="113">
        <v>16.400783147819151</v>
      </c>
      <c r="E16" s="115">
        <v>9047</v>
      </c>
      <c r="F16" s="114">
        <v>7140</v>
      </c>
      <c r="G16" s="114">
        <v>8135</v>
      </c>
      <c r="H16" s="114">
        <v>7455</v>
      </c>
      <c r="I16" s="140">
        <v>8230</v>
      </c>
      <c r="J16" s="115">
        <v>817</v>
      </c>
      <c r="K16" s="116">
        <v>9.9270959902794651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0.10151916174177876</v>
      </c>
      <c r="E18" s="115">
        <v>56</v>
      </c>
      <c r="F18" s="114">
        <v>62</v>
      </c>
      <c r="G18" s="114">
        <v>67</v>
      </c>
      <c r="H18" s="114">
        <v>55</v>
      </c>
      <c r="I18" s="140">
        <v>49</v>
      </c>
      <c r="J18" s="115">
        <v>7</v>
      </c>
      <c r="K18" s="116">
        <v>14.285714285714286</v>
      </c>
    </row>
    <row r="19" spans="1:11" ht="14.1" customHeight="1" x14ac:dyDescent="0.2">
      <c r="A19" s="306" t="s">
        <v>235</v>
      </c>
      <c r="B19" s="307" t="s">
        <v>236</v>
      </c>
      <c r="C19" s="308"/>
      <c r="D19" s="113">
        <v>5.075958087088938E-2</v>
      </c>
      <c r="E19" s="115">
        <v>28</v>
      </c>
      <c r="F19" s="114">
        <v>45</v>
      </c>
      <c r="G19" s="114">
        <v>47</v>
      </c>
      <c r="H19" s="114">
        <v>29</v>
      </c>
      <c r="I19" s="140">
        <v>25</v>
      </c>
      <c r="J19" s="115">
        <v>3</v>
      </c>
      <c r="K19" s="116">
        <v>12</v>
      </c>
    </row>
    <row r="20" spans="1:11" ht="14.1" customHeight="1" x14ac:dyDescent="0.2">
      <c r="A20" s="306">
        <v>12</v>
      </c>
      <c r="B20" s="307" t="s">
        <v>237</v>
      </c>
      <c r="C20" s="308"/>
      <c r="D20" s="113">
        <v>0.36075559261810669</v>
      </c>
      <c r="E20" s="115">
        <v>199</v>
      </c>
      <c r="F20" s="114">
        <v>198</v>
      </c>
      <c r="G20" s="114">
        <v>191</v>
      </c>
      <c r="H20" s="114">
        <v>156</v>
      </c>
      <c r="I20" s="140">
        <v>191</v>
      </c>
      <c r="J20" s="115">
        <v>8</v>
      </c>
      <c r="K20" s="116">
        <v>4.1884816753926701</v>
      </c>
    </row>
    <row r="21" spans="1:11" ht="14.1" customHeight="1" x14ac:dyDescent="0.2">
      <c r="A21" s="306">
        <v>21</v>
      </c>
      <c r="B21" s="307" t="s">
        <v>238</v>
      </c>
      <c r="C21" s="308"/>
      <c r="D21" s="113">
        <v>3.8069685653167033E-2</v>
      </c>
      <c r="E21" s="115">
        <v>21</v>
      </c>
      <c r="F21" s="114">
        <v>28</v>
      </c>
      <c r="G21" s="114">
        <v>34</v>
      </c>
      <c r="H21" s="114">
        <v>26</v>
      </c>
      <c r="I21" s="140">
        <v>31</v>
      </c>
      <c r="J21" s="115">
        <v>-10</v>
      </c>
      <c r="K21" s="116">
        <v>-32.258064516129032</v>
      </c>
    </row>
    <row r="22" spans="1:11" ht="14.1" customHeight="1" x14ac:dyDescent="0.2">
      <c r="A22" s="306">
        <v>22</v>
      </c>
      <c r="B22" s="307" t="s">
        <v>239</v>
      </c>
      <c r="C22" s="308"/>
      <c r="D22" s="113">
        <v>0.24654653565860557</v>
      </c>
      <c r="E22" s="115">
        <v>136</v>
      </c>
      <c r="F22" s="114">
        <v>123</v>
      </c>
      <c r="G22" s="114">
        <v>135</v>
      </c>
      <c r="H22" s="114">
        <v>125</v>
      </c>
      <c r="I22" s="140">
        <v>150</v>
      </c>
      <c r="J22" s="115">
        <v>-14</v>
      </c>
      <c r="K22" s="116">
        <v>-9.3333333333333339</v>
      </c>
    </row>
    <row r="23" spans="1:11" ht="14.1" customHeight="1" x14ac:dyDescent="0.2">
      <c r="A23" s="306">
        <v>23</v>
      </c>
      <c r="B23" s="307" t="s">
        <v>240</v>
      </c>
      <c r="C23" s="308"/>
      <c r="D23" s="113">
        <v>0.53841412566621949</v>
      </c>
      <c r="E23" s="115">
        <v>297</v>
      </c>
      <c r="F23" s="114">
        <v>273</v>
      </c>
      <c r="G23" s="114">
        <v>307</v>
      </c>
      <c r="H23" s="114">
        <v>285</v>
      </c>
      <c r="I23" s="140">
        <v>286</v>
      </c>
      <c r="J23" s="115">
        <v>11</v>
      </c>
      <c r="K23" s="116">
        <v>3.8461538461538463</v>
      </c>
    </row>
    <row r="24" spans="1:11" ht="14.1" customHeight="1" x14ac:dyDescent="0.2">
      <c r="A24" s="306">
        <v>24</v>
      </c>
      <c r="B24" s="307" t="s">
        <v>241</v>
      </c>
      <c r="C24" s="308"/>
      <c r="D24" s="113">
        <v>0.51666001957869545</v>
      </c>
      <c r="E24" s="115">
        <v>285</v>
      </c>
      <c r="F24" s="114">
        <v>251</v>
      </c>
      <c r="G24" s="114">
        <v>276</v>
      </c>
      <c r="H24" s="114">
        <v>220</v>
      </c>
      <c r="I24" s="140">
        <v>273</v>
      </c>
      <c r="J24" s="115">
        <v>12</v>
      </c>
      <c r="K24" s="116">
        <v>4.395604395604396</v>
      </c>
    </row>
    <row r="25" spans="1:11" ht="14.1" customHeight="1" x14ac:dyDescent="0.2">
      <c r="A25" s="306">
        <v>25</v>
      </c>
      <c r="B25" s="307" t="s">
        <v>242</v>
      </c>
      <c r="C25" s="308"/>
      <c r="D25" s="113">
        <v>4.0063812044523406</v>
      </c>
      <c r="E25" s="115">
        <v>2210</v>
      </c>
      <c r="F25" s="114">
        <v>1059</v>
      </c>
      <c r="G25" s="114">
        <v>801</v>
      </c>
      <c r="H25" s="114">
        <v>703</v>
      </c>
      <c r="I25" s="140">
        <v>848</v>
      </c>
      <c r="J25" s="115">
        <v>1362</v>
      </c>
      <c r="K25" s="116">
        <v>160.61320754716982</v>
      </c>
    </row>
    <row r="26" spans="1:11" ht="14.1" customHeight="1" x14ac:dyDescent="0.2">
      <c r="A26" s="306">
        <v>26</v>
      </c>
      <c r="B26" s="307" t="s">
        <v>243</v>
      </c>
      <c r="C26" s="308"/>
      <c r="D26" s="113">
        <v>1.8636017548312245</v>
      </c>
      <c r="E26" s="115">
        <v>1028</v>
      </c>
      <c r="F26" s="114">
        <v>634</v>
      </c>
      <c r="G26" s="114">
        <v>632</v>
      </c>
      <c r="H26" s="114">
        <v>656</v>
      </c>
      <c r="I26" s="140">
        <v>903</v>
      </c>
      <c r="J26" s="115">
        <v>125</v>
      </c>
      <c r="K26" s="116">
        <v>13.842746400885936</v>
      </c>
    </row>
    <row r="27" spans="1:11" ht="14.1" customHeight="1" x14ac:dyDescent="0.2">
      <c r="A27" s="306">
        <v>27</v>
      </c>
      <c r="B27" s="307" t="s">
        <v>244</v>
      </c>
      <c r="C27" s="308"/>
      <c r="D27" s="113">
        <v>1.3777600522098545</v>
      </c>
      <c r="E27" s="115">
        <v>760</v>
      </c>
      <c r="F27" s="114">
        <v>474</v>
      </c>
      <c r="G27" s="114">
        <v>486</v>
      </c>
      <c r="H27" s="114">
        <v>471</v>
      </c>
      <c r="I27" s="140">
        <v>465</v>
      </c>
      <c r="J27" s="115">
        <v>295</v>
      </c>
      <c r="K27" s="116">
        <v>63.44086021505376</v>
      </c>
    </row>
    <row r="28" spans="1:11" ht="14.1" customHeight="1" x14ac:dyDescent="0.2">
      <c r="A28" s="306">
        <v>28</v>
      </c>
      <c r="B28" s="307" t="s">
        <v>245</v>
      </c>
      <c r="C28" s="308"/>
      <c r="D28" s="113">
        <v>9.608063521989775E-2</v>
      </c>
      <c r="E28" s="115">
        <v>53</v>
      </c>
      <c r="F28" s="114">
        <v>46</v>
      </c>
      <c r="G28" s="114">
        <v>61</v>
      </c>
      <c r="H28" s="114">
        <v>82</v>
      </c>
      <c r="I28" s="140">
        <v>51</v>
      </c>
      <c r="J28" s="115">
        <v>2</v>
      </c>
      <c r="K28" s="116">
        <v>3.9215686274509802</v>
      </c>
    </row>
    <row r="29" spans="1:11" ht="14.1" customHeight="1" x14ac:dyDescent="0.2">
      <c r="A29" s="306">
        <v>29</v>
      </c>
      <c r="B29" s="307" t="s">
        <v>246</v>
      </c>
      <c r="C29" s="308"/>
      <c r="D29" s="113">
        <v>3.3356296000870165</v>
      </c>
      <c r="E29" s="115">
        <v>1840</v>
      </c>
      <c r="F29" s="114">
        <v>1441</v>
      </c>
      <c r="G29" s="114">
        <v>1516</v>
      </c>
      <c r="H29" s="114">
        <v>1491</v>
      </c>
      <c r="I29" s="140">
        <v>1504</v>
      </c>
      <c r="J29" s="115">
        <v>336</v>
      </c>
      <c r="K29" s="116">
        <v>22.340425531914892</v>
      </c>
    </row>
    <row r="30" spans="1:11" ht="14.1" customHeight="1" x14ac:dyDescent="0.2">
      <c r="A30" s="306" t="s">
        <v>247</v>
      </c>
      <c r="B30" s="307" t="s">
        <v>248</v>
      </c>
      <c r="C30" s="308"/>
      <c r="D30" s="113">
        <v>0.49853159783909212</v>
      </c>
      <c r="E30" s="115">
        <v>275</v>
      </c>
      <c r="F30" s="114">
        <v>224</v>
      </c>
      <c r="G30" s="114">
        <v>256</v>
      </c>
      <c r="H30" s="114">
        <v>317</v>
      </c>
      <c r="I30" s="140">
        <v>156</v>
      </c>
      <c r="J30" s="115">
        <v>119</v>
      </c>
      <c r="K30" s="116">
        <v>76.282051282051285</v>
      </c>
    </row>
    <row r="31" spans="1:11" ht="14.1" customHeight="1" x14ac:dyDescent="0.2">
      <c r="A31" s="306" t="s">
        <v>249</v>
      </c>
      <c r="B31" s="307" t="s">
        <v>250</v>
      </c>
      <c r="C31" s="308"/>
      <c r="D31" s="113">
        <v>2.8117182118124795</v>
      </c>
      <c r="E31" s="115">
        <v>1551</v>
      </c>
      <c r="F31" s="114">
        <v>1206</v>
      </c>
      <c r="G31" s="114">
        <v>1248</v>
      </c>
      <c r="H31" s="114">
        <v>1167</v>
      </c>
      <c r="I31" s="140">
        <v>1334</v>
      </c>
      <c r="J31" s="115">
        <v>217</v>
      </c>
      <c r="K31" s="116">
        <v>16.26686656671664</v>
      </c>
    </row>
    <row r="32" spans="1:11" ht="14.1" customHeight="1" x14ac:dyDescent="0.2">
      <c r="A32" s="306">
        <v>31</v>
      </c>
      <c r="B32" s="307" t="s">
        <v>251</v>
      </c>
      <c r="C32" s="308"/>
      <c r="D32" s="113">
        <v>0.77227076610710277</v>
      </c>
      <c r="E32" s="115">
        <v>426</v>
      </c>
      <c r="F32" s="114">
        <v>346</v>
      </c>
      <c r="G32" s="114">
        <v>404</v>
      </c>
      <c r="H32" s="114">
        <v>432</v>
      </c>
      <c r="I32" s="140">
        <v>495</v>
      </c>
      <c r="J32" s="115">
        <v>-69</v>
      </c>
      <c r="K32" s="116">
        <v>-13.939393939393939</v>
      </c>
    </row>
    <row r="33" spans="1:11" ht="14.1" customHeight="1" x14ac:dyDescent="0.2">
      <c r="A33" s="306">
        <v>32</v>
      </c>
      <c r="B33" s="307" t="s">
        <v>252</v>
      </c>
      <c r="C33" s="308"/>
      <c r="D33" s="113">
        <v>2.7827127370291143</v>
      </c>
      <c r="E33" s="115">
        <v>1535</v>
      </c>
      <c r="F33" s="114">
        <v>1682</v>
      </c>
      <c r="G33" s="114">
        <v>1490</v>
      </c>
      <c r="H33" s="114">
        <v>1552</v>
      </c>
      <c r="I33" s="140">
        <v>1383</v>
      </c>
      <c r="J33" s="115">
        <v>152</v>
      </c>
      <c r="K33" s="116">
        <v>10.990600144613159</v>
      </c>
    </row>
    <row r="34" spans="1:11" ht="14.1" customHeight="1" x14ac:dyDescent="0.2">
      <c r="A34" s="306">
        <v>33</v>
      </c>
      <c r="B34" s="307" t="s">
        <v>253</v>
      </c>
      <c r="C34" s="308"/>
      <c r="D34" s="113">
        <v>0.8103404517602697</v>
      </c>
      <c r="E34" s="115">
        <v>447</v>
      </c>
      <c r="F34" s="114">
        <v>403</v>
      </c>
      <c r="G34" s="114">
        <v>530</v>
      </c>
      <c r="H34" s="114">
        <v>436</v>
      </c>
      <c r="I34" s="140">
        <v>458</v>
      </c>
      <c r="J34" s="115">
        <v>-11</v>
      </c>
      <c r="K34" s="116">
        <v>-2.4017467248908297</v>
      </c>
    </row>
    <row r="35" spans="1:11" ht="14.1" customHeight="1" x14ac:dyDescent="0.2">
      <c r="A35" s="306">
        <v>34</v>
      </c>
      <c r="B35" s="307" t="s">
        <v>254</v>
      </c>
      <c r="C35" s="308"/>
      <c r="D35" s="113">
        <v>1.0387585656792719</v>
      </c>
      <c r="E35" s="115">
        <v>573</v>
      </c>
      <c r="F35" s="114">
        <v>433</v>
      </c>
      <c r="G35" s="114">
        <v>403</v>
      </c>
      <c r="H35" s="114">
        <v>496</v>
      </c>
      <c r="I35" s="140">
        <v>561</v>
      </c>
      <c r="J35" s="115">
        <v>12</v>
      </c>
      <c r="K35" s="116">
        <v>2.1390374331550803</v>
      </c>
    </row>
    <row r="36" spans="1:11" ht="14.1" customHeight="1" x14ac:dyDescent="0.2">
      <c r="A36" s="306">
        <v>41</v>
      </c>
      <c r="B36" s="307" t="s">
        <v>255</v>
      </c>
      <c r="C36" s="308"/>
      <c r="D36" s="113">
        <v>2.093832710924187</v>
      </c>
      <c r="E36" s="115">
        <v>1155</v>
      </c>
      <c r="F36" s="114">
        <v>369</v>
      </c>
      <c r="G36" s="114">
        <v>467</v>
      </c>
      <c r="H36" s="114">
        <v>368</v>
      </c>
      <c r="I36" s="140">
        <v>448</v>
      </c>
      <c r="J36" s="115">
        <v>707</v>
      </c>
      <c r="K36" s="116">
        <v>157.8125</v>
      </c>
    </row>
    <row r="37" spans="1:11" ht="14.1" customHeight="1" x14ac:dyDescent="0.2">
      <c r="A37" s="306">
        <v>42</v>
      </c>
      <c r="B37" s="307" t="s">
        <v>256</v>
      </c>
      <c r="C37" s="308"/>
      <c r="D37" s="113">
        <v>3.8069685653167033E-2</v>
      </c>
      <c r="E37" s="115">
        <v>21</v>
      </c>
      <c r="F37" s="114">
        <v>17</v>
      </c>
      <c r="G37" s="114">
        <v>22</v>
      </c>
      <c r="H37" s="114">
        <v>21</v>
      </c>
      <c r="I37" s="140">
        <v>21</v>
      </c>
      <c r="J37" s="115">
        <v>0</v>
      </c>
      <c r="K37" s="116">
        <v>0</v>
      </c>
    </row>
    <row r="38" spans="1:11" ht="14.1" customHeight="1" x14ac:dyDescent="0.2">
      <c r="A38" s="306">
        <v>43</v>
      </c>
      <c r="B38" s="307" t="s">
        <v>257</v>
      </c>
      <c r="C38" s="308"/>
      <c r="D38" s="113">
        <v>3.9103005692324424</v>
      </c>
      <c r="E38" s="115">
        <v>2157</v>
      </c>
      <c r="F38" s="114">
        <v>1628</v>
      </c>
      <c r="G38" s="114">
        <v>2002</v>
      </c>
      <c r="H38" s="114">
        <v>1695</v>
      </c>
      <c r="I38" s="140">
        <v>1754</v>
      </c>
      <c r="J38" s="115">
        <v>403</v>
      </c>
      <c r="K38" s="116">
        <v>22.97605473204105</v>
      </c>
    </row>
    <row r="39" spans="1:11" ht="14.1" customHeight="1" x14ac:dyDescent="0.2">
      <c r="A39" s="306">
        <v>51</v>
      </c>
      <c r="B39" s="307" t="s">
        <v>258</v>
      </c>
      <c r="C39" s="308"/>
      <c r="D39" s="113">
        <v>8.2955657880424933</v>
      </c>
      <c r="E39" s="115">
        <v>4576</v>
      </c>
      <c r="F39" s="114">
        <v>5661</v>
      </c>
      <c r="G39" s="114">
        <v>3911</v>
      </c>
      <c r="H39" s="114">
        <v>3784</v>
      </c>
      <c r="I39" s="140">
        <v>3976</v>
      </c>
      <c r="J39" s="115">
        <v>600</v>
      </c>
      <c r="K39" s="116">
        <v>15.090543259557345</v>
      </c>
    </row>
    <row r="40" spans="1:11" ht="14.1" customHeight="1" x14ac:dyDescent="0.2">
      <c r="A40" s="306" t="s">
        <v>259</v>
      </c>
      <c r="B40" s="307" t="s">
        <v>260</v>
      </c>
      <c r="C40" s="308"/>
      <c r="D40" s="113">
        <v>4.8620427105616182</v>
      </c>
      <c r="E40" s="115">
        <v>2682</v>
      </c>
      <c r="F40" s="114">
        <v>2573</v>
      </c>
      <c r="G40" s="114">
        <v>2611</v>
      </c>
      <c r="H40" s="114">
        <v>2484</v>
      </c>
      <c r="I40" s="140">
        <v>2610</v>
      </c>
      <c r="J40" s="115">
        <v>72</v>
      </c>
      <c r="K40" s="116">
        <v>2.7586206896551726</v>
      </c>
    </row>
    <row r="41" spans="1:11" ht="14.1" customHeight="1" x14ac:dyDescent="0.2">
      <c r="A41" s="306"/>
      <c r="B41" s="307" t="s">
        <v>261</v>
      </c>
      <c r="C41" s="308"/>
      <c r="D41" s="113">
        <v>4.2003553170660961</v>
      </c>
      <c r="E41" s="115">
        <v>2317</v>
      </c>
      <c r="F41" s="114">
        <v>2118</v>
      </c>
      <c r="G41" s="114">
        <v>2103</v>
      </c>
      <c r="H41" s="114">
        <v>2151</v>
      </c>
      <c r="I41" s="140">
        <v>2215</v>
      </c>
      <c r="J41" s="115">
        <v>102</v>
      </c>
      <c r="K41" s="116">
        <v>4.6049661399548532</v>
      </c>
    </row>
    <row r="42" spans="1:11" ht="14.1" customHeight="1" x14ac:dyDescent="0.2">
      <c r="A42" s="306">
        <v>52</v>
      </c>
      <c r="B42" s="307" t="s">
        <v>262</v>
      </c>
      <c r="C42" s="308"/>
      <c r="D42" s="113">
        <v>3.2522388600848409</v>
      </c>
      <c r="E42" s="115">
        <v>1794</v>
      </c>
      <c r="F42" s="114">
        <v>1835</v>
      </c>
      <c r="G42" s="114">
        <v>1291</v>
      </c>
      <c r="H42" s="114">
        <v>1493</v>
      </c>
      <c r="I42" s="140">
        <v>1145</v>
      </c>
      <c r="J42" s="115">
        <v>649</v>
      </c>
      <c r="K42" s="116">
        <v>56.681222707423579</v>
      </c>
    </row>
    <row r="43" spans="1:11" ht="14.1" customHeight="1" x14ac:dyDescent="0.2">
      <c r="A43" s="306" t="s">
        <v>263</v>
      </c>
      <c r="B43" s="307" t="s">
        <v>264</v>
      </c>
      <c r="C43" s="308"/>
      <c r="D43" s="113">
        <v>2.688444943983177</v>
      </c>
      <c r="E43" s="115">
        <v>1483</v>
      </c>
      <c r="F43" s="114">
        <v>1095</v>
      </c>
      <c r="G43" s="114">
        <v>1068</v>
      </c>
      <c r="H43" s="114">
        <v>1292</v>
      </c>
      <c r="I43" s="140">
        <v>886</v>
      </c>
      <c r="J43" s="115">
        <v>597</v>
      </c>
      <c r="K43" s="116">
        <v>67.381489841986451</v>
      </c>
    </row>
    <row r="44" spans="1:11" ht="14.1" customHeight="1" x14ac:dyDescent="0.2">
      <c r="A44" s="306">
        <v>53</v>
      </c>
      <c r="B44" s="307" t="s">
        <v>265</v>
      </c>
      <c r="C44" s="308"/>
      <c r="D44" s="113">
        <v>2.5651716761538741</v>
      </c>
      <c r="E44" s="115">
        <v>1415</v>
      </c>
      <c r="F44" s="114">
        <v>1005</v>
      </c>
      <c r="G44" s="114">
        <v>1214</v>
      </c>
      <c r="H44" s="114">
        <v>877</v>
      </c>
      <c r="I44" s="140">
        <v>1146</v>
      </c>
      <c r="J44" s="115">
        <v>269</v>
      </c>
      <c r="K44" s="116">
        <v>23.472949389179757</v>
      </c>
    </row>
    <row r="45" spans="1:11" ht="14.1" customHeight="1" x14ac:dyDescent="0.2">
      <c r="A45" s="306" t="s">
        <v>266</v>
      </c>
      <c r="B45" s="307" t="s">
        <v>267</v>
      </c>
      <c r="C45" s="308"/>
      <c r="D45" s="113">
        <v>2.5017222000652621</v>
      </c>
      <c r="E45" s="115">
        <v>1380</v>
      </c>
      <c r="F45" s="114">
        <v>989</v>
      </c>
      <c r="G45" s="114">
        <v>1192</v>
      </c>
      <c r="H45" s="114">
        <v>862</v>
      </c>
      <c r="I45" s="140">
        <v>1122</v>
      </c>
      <c r="J45" s="115">
        <v>258</v>
      </c>
      <c r="K45" s="116">
        <v>22.994652406417114</v>
      </c>
    </row>
    <row r="46" spans="1:11" ht="14.1" customHeight="1" x14ac:dyDescent="0.2">
      <c r="A46" s="306">
        <v>54</v>
      </c>
      <c r="B46" s="307" t="s">
        <v>268</v>
      </c>
      <c r="C46" s="308"/>
      <c r="D46" s="113">
        <v>5.4711576810122908</v>
      </c>
      <c r="E46" s="115">
        <v>3018</v>
      </c>
      <c r="F46" s="114">
        <v>2559</v>
      </c>
      <c r="G46" s="114">
        <v>2427</v>
      </c>
      <c r="H46" s="114">
        <v>2416</v>
      </c>
      <c r="I46" s="140">
        <v>2505</v>
      </c>
      <c r="J46" s="115">
        <v>513</v>
      </c>
      <c r="K46" s="116">
        <v>20.479041916167663</v>
      </c>
    </row>
    <row r="47" spans="1:11" ht="14.1" customHeight="1" x14ac:dyDescent="0.2">
      <c r="A47" s="306">
        <v>61</v>
      </c>
      <c r="B47" s="307" t="s">
        <v>269</v>
      </c>
      <c r="C47" s="308"/>
      <c r="D47" s="113">
        <v>2.5796744135455567</v>
      </c>
      <c r="E47" s="115">
        <v>1423</v>
      </c>
      <c r="F47" s="114">
        <v>1286</v>
      </c>
      <c r="G47" s="114">
        <v>1276</v>
      </c>
      <c r="H47" s="114">
        <v>1255</v>
      </c>
      <c r="I47" s="140">
        <v>1498</v>
      </c>
      <c r="J47" s="115">
        <v>-75</v>
      </c>
      <c r="K47" s="116">
        <v>-5.0066755674232306</v>
      </c>
    </row>
    <row r="48" spans="1:11" ht="14.1" customHeight="1" x14ac:dyDescent="0.2">
      <c r="A48" s="306">
        <v>62</v>
      </c>
      <c r="B48" s="307" t="s">
        <v>270</v>
      </c>
      <c r="C48" s="308"/>
      <c r="D48" s="113">
        <v>4.8982995540408254</v>
      </c>
      <c r="E48" s="115">
        <v>2702</v>
      </c>
      <c r="F48" s="114">
        <v>2676</v>
      </c>
      <c r="G48" s="114">
        <v>2710</v>
      </c>
      <c r="H48" s="114">
        <v>2257</v>
      </c>
      <c r="I48" s="140">
        <v>2691</v>
      </c>
      <c r="J48" s="115">
        <v>11</v>
      </c>
      <c r="K48" s="116">
        <v>0.40876997398736531</v>
      </c>
    </row>
    <row r="49" spans="1:11" ht="14.1" customHeight="1" x14ac:dyDescent="0.2">
      <c r="A49" s="306">
        <v>63</v>
      </c>
      <c r="B49" s="307" t="s">
        <v>271</v>
      </c>
      <c r="C49" s="308"/>
      <c r="D49" s="113">
        <v>8.7560277002284188</v>
      </c>
      <c r="E49" s="115">
        <v>4830</v>
      </c>
      <c r="F49" s="114">
        <v>4382</v>
      </c>
      <c r="G49" s="114">
        <v>3717</v>
      </c>
      <c r="H49" s="114">
        <v>4252</v>
      </c>
      <c r="I49" s="140">
        <v>5165</v>
      </c>
      <c r="J49" s="115">
        <v>-335</v>
      </c>
      <c r="K49" s="116">
        <v>-6.4859632139399803</v>
      </c>
    </row>
    <row r="50" spans="1:11" ht="14.1" customHeight="1" x14ac:dyDescent="0.2">
      <c r="A50" s="306" t="s">
        <v>272</v>
      </c>
      <c r="B50" s="307" t="s">
        <v>273</v>
      </c>
      <c r="C50" s="308"/>
      <c r="D50" s="113">
        <v>1.4974076356912367</v>
      </c>
      <c r="E50" s="115">
        <v>826</v>
      </c>
      <c r="F50" s="114">
        <v>690</v>
      </c>
      <c r="G50" s="114">
        <v>747</v>
      </c>
      <c r="H50" s="114">
        <v>785</v>
      </c>
      <c r="I50" s="140">
        <v>703</v>
      </c>
      <c r="J50" s="115">
        <v>123</v>
      </c>
      <c r="K50" s="116">
        <v>17.496443812233284</v>
      </c>
    </row>
    <row r="51" spans="1:11" ht="14.1" customHeight="1" x14ac:dyDescent="0.2">
      <c r="A51" s="306" t="s">
        <v>274</v>
      </c>
      <c r="B51" s="307" t="s">
        <v>275</v>
      </c>
      <c r="C51" s="308"/>
      <c r="D51" s="113">
        <v>6.5171676153874047</v>
      </c>
      <c r="E51" s="115">
        <v>3595</v>
      </c>
      <c r="F51" s="114">
        <v>3323</v>
      </c>
      <c r="G51" s="114">
        <v>2589</v>
      </c>
      <c r="H51" s="114">
        <v>3140</v>
      </c>
      <c r="I51" s="140">
        <v>4015</v>
      </c>
      <c r="J51" s="115">
        <v>-420</v>
      </c>
      <c r="K51" s="116">
        <v>-10.46077210460772</v>
      </c>
    </row>
    <row r="52" spans="1:11" ht="14.1" customHeight="1" x14ac:dyDescent="0.2">
      <c r="A52" s="306">
        <v>71</v>
      </c>
      <c r="B52" s="307" t="s">
        <v>276</v>
      </c>
      <c r="C52" s="308"/>
      <c r="D52" s="113">
        <v>15.139044994742758</v>
      </c>
      <c r="E52" s="115">
        <v>8351</v>
      </c>
      <c r="F52" s="114">
        <v>6991</v>
      </c>
      <c r="G52" s="114">
        <v>7801</v>
      </c>
      <c r="H52" s="114">
        <v>6794</v>
      </c>
      <c r="I52" s="140">
        <v>7805</v>
      </c>
      <c r="J52" s="115">
        <v>546</v>
      </c>
      <c r="K52" s="116">
        <v>6.9955156950672643</v>
      </c>
    </row>
    <row r="53" spans="1:11" ht="14.1" customHeight="1" x14ac:dyDescent="0.2">
      <c r="A53" s="306" t="s">
        <v>277</v>
      </c>
      <c r="B53" s="307" t="s">
        <v>278</v>
      </c>
      <c r="C53" s="308"/>
      <c r="D53" s="113">
        <v>5.7104528479750556</v>
      </c>
      <c r="E53" s="115">
        <v>3150</v>
      </c>
      <c r="F53" s="114">
        <v>2630</v>
      </c>
      <c r="G53" s="114">
        <v>2779</v>
      </c>
      <c r="H53" s="114">
        <v>2528</v>
      </c>
      <c r="I53" s="140">
        <v>2879</v>
      </c>
      <c r="J53" s="115">
        <v>271</v>
      </c>
      <c r="K53" s="116">
        <v>9.4129906217436616</v>
      </c>
    </row>
    <row r="54" spans="1:11" ht="14.1" customHeight="1" x14ac:dyDescent="0.2">
      <c r="A54" s="306" t="s">
        <v>279</v>
      </c>
      <c r="B54" s="307" t="s">
        <v>280</v>
      </c>
      <c r="C54" s="308"/>
      <c r="D54" s="113">
        <v>7.3692034371487622</v>
      </c>
      <c r="E54" s="115">
        <v>4065</v>
      </c>
      <c r="F54" s="114">
        <v>3496</v>
      </c>
      <c r="G54" s="114">
        <v>4145</v>
      </c>
      <c r="H54" s="114">
        <v>3466</v>
      </c>
      <c r="I54" s="140">
        <v>3918</v>
      </c>
      <c r="J54" s="115">
        <v>147</v>
      </c>
      <c r="K54" s="116">
        <v>3.7519142419601836</v>
      </c>
    </row>
    <row r="55" spans="1:11" ht="14.1" customHeight="1" x14ac:dyDescent="0.2">
      <c r="A55" s="306">
        <v>72</v>
      </c>
      <c r="B55" s="307" t="s">
        <v>281</v>
      </c>
      <c r="C55" s="308"/>
      <c r="D55" s="113">
        <v>6.6023711975635404</v>
      </c>
      <c r="E55" s="115">
        <v>3642</v>
      </c>
      <c r="F55" s="114">
        <v>3394</v>
      </c>
      <c r="G55" s="114">
        <v>3468</v>
      </c>
      <c r="H55" s="114">
        <v>3140</v>
      </c>
      <c r="I55" s="140">
        <v>3673</v>
      </c>
      <c r="J55" s="115">
        <v>-31</v>
      </c>
      <c r="K55" s="116">
        <v>-0.84399673291587263</v>
      </c>
    </row>
    <row r="56" spans="1:11" ht="14.1" customHeight="1" x14ac:dyDescent="0.2">
      <c r="A56" s="306" t="s">
        <v>282</v>
      </c>
      <c r="B56" s="307" t="s">
        <v>283</v>
      </c>
      <c r="C56" s="308"/>
      <c r="D56" s="113">
        <v>4.3000616366339148</v>
      </c>
      <c r="E56" s="115">
        <v>2372</v>
      </c>
      <c r="F56" s="114">
        <v>2367</v>
      </c>
      <c r="G56" s="114">
        <v>2384</v>
      </c>
      <c r="H56" s="114">
        <v>2048</v>
      </c>
      <c r="I56" s="140">
        <v>2488</v>
      </c>
      <c r="J56" s="115">
        <v>-116</v>
      </c>
      <c r="K56" s="116">
        <v>-4.662379421221865</v>
      </c>
    </row>
    <row r="57" spans="1:11" ht="14.1" customHeight="1" x14ac:dyDescent="0.2">
      <c r="A57" s="306" t="s">
        <v>284</v>
      </c>
      <c r="B57" s="307" t="s">
        <v>285</v>
      </c>
      <c r="C57" s="308"/>
      <c r="D57" s="113">
        <v>1.8182807004822161</v>
      </c>
      <c r="E57" s="115">
        <v>1003</v>
      </c>
      <c r="F57" s="114">
        <v>813</v>
      </c>
      <c r="G57" s="114">
        <v>854</v>
      </c>
      <c r="H57" s="114">
        <v>884</v>
      </c>
      <c r="I57" s="140">
        <v>893</v>
      </c>
      <c r="J57" s="115">
        <v>110</v>
      </c>
      <c r="K57" s="116">
        <v>12.318029115341545</v>
      </c>
    </row>
    <row r="58" spans="1:11" ht="14.1" customHeight="1" x14ac:dyDescent="0.2">
      <c r="A58" s="306">
        <v>73</v>
      </c>
      <c r="B58" s="307" t="s">
        <v>286</v>
      </c>
      <c r="C58" s="308"/>
      <c r="D58" s="113">
        <v>3.0292592726877197</v>
      </c>
      <c r="E58" s="115">
        <v>1671</v>
      </c>
      <c r="F58" s="114">
        <v>1247</v>
      </c>
      <c r="G58" s="114">
        <v>1477</v>
      </c>
      <c r="H58" s="114">
        <v>1232</v>
      </c>
      <c r="I58" s="140">
        <v>1548</v>
      </c>
      <c r="J58" s="115">
        <v>123</v>
      </c>
      <c r="K58" s="116">
        <v>7.945736434108527</v>
      </c>
    </row>
    <row r="59" spans="1:11" ht="14.1" customHeight="1" x14ac:dyDescent="0.2">
      <c r="A59" s="306" t="s">
        <v>287</v>
      </c>
      <c r="B59" s="307" t="s">
        <v>288</v>
      </c>
      <c r="C59" s="308"/>
      <c r="D59" s="113">
        <v>0.94449077263333459</v>
      </c>
      <c r="E59" s="115">
        <v>521</v>
      </c>
      <c r="F59" s="114">
        <v>397</v>
      </c>
      <c r="G59" s="114">
        <v>517</v>
      </c>
      <c r="H59" s="114">
        <v>467</v>
      </c>
      <c r="I59" s="140">
        <v>493</v>
      </c>
      <c r="J59" s="115">
        <v>28</v>
      </c>
      <c r="K59" s="116">
        <v>5.6795131845841782</v>
      </c>
    </row>
    <row r="60" spans="1:11" ht="14.1" customHeight="1" x14ac:dyDescent="0.2">
      <c r="A60" s="306">
        <v>81</v>
      </c>
      <c r="B60" s="307" t="s">
        <v>289</v>
      </c>
      <c r="C60" s="308"/>
      <c r="D60" s="113">
        <v>4.4015807983756936</v>
      </c>
      <c r="E60" s="115">
        <v>2428</v>
      </c>
      <c r="F60" s="114">
        <v>2045</v>
      </c>
      <c r="G60" s="114">
        <v>2241</v>
      </c>
      <c r="H60" s="114">
        <v>2074</v>
      </c>
      <c r="I60" s="140">
        <v>2088</v>
      </c>
      <c r="J60" s="115">
        <v>340</v>
      </c>
      <c r="K60" s="116">
        <v>16.283524904214559</v>
      </c>
    </row>
    <row r="61" spans="1:11" ht="14.1" customHeight="1" x14ac:dyDescent="0.2">
      <c r="A61" s="306" t="s">
        <v>290</v>
      </c>
      <c r="B61" s="307" t="s">
        <v>291</v>
      </c>
      <c r="C61" s="308"/>
      <c r="D61" s="113">
        <v>1.1874116239440193</v>
      </c>
      <c r="E61" s="115">
        <v>655</v>
      </c>
      <c r="F61" s="114">
        <v>465</v>
      </c>
      <c r="G61" s="114">
        <v>625</v>
      </c>
      <c r="H61" s="114">
        <v>500</v>
      </c>
      <c r="I61" s="140">
        <v>514</v>
      </c>
      <c r="J61" s="115">
        <v>141</v>
      </c>
      <c r="K61" s="116">
        <v>27.431906614785991</v>
      </c>
    </row>
    <row r="62" spans="1:11" ht="14.1" customHeight="1" x14ac:dyDescent="0.2">
      <c r="A62" s="306" t="s">
        <v>292</v>
      </c>
      <c r="B62" s="307" t="s">
        <v>293</v>
      </c>
      <c r="C62" s="308"/>
      <c r="D62" s="113">
        <v>1.6968202748268735</v>
      </c>
      <c r="E62" s="115">
        <v>936</v>
      </c>
      <c r="F62" s="114">
        <v>922</v>
      </c>
      <c r="G62" s="114">
        <v>981</v>
      </c>
      <c r="H62" s="114">
        <v>852</v>
      </c>
      <c r="I62" s="140">
        <v>916</v>
      </c>
      <c r="J62" s="115">
        <v>20</v>
      </c>
      <c r="K62" s="116">
        <v>2.1834061135371181</v>
      </c>
    </row>
    <row r="63" spans="1:11" ht="14.1" customHeight="1" x14ac:dyDescent="0.2">
      <c r="A63" s="306"/>
      <c r="B63" s="307" t="s">
        <v>294</v>
      </c>
      <c r="C63" s="308"/>
      <c r="D63" s="113">
        <v>1.5028461622131177</v>
      </c>
      <c r="E63" s="115">
        <v>829</v>
      </c>
      <c r="F63" s="114">
        <v>787</v>
      </c>
      <c r="G63" s="114">
        <v>832</v>
      </c>
      <c r="H63" s="114">
        <v>759</v>
      </c>
      <c r="I63" s="140">
        <v>762</v>
      </c>
      <c r="J63" s="115">
        <v>67</v>
      </c>
      <c r="K63" s="116">
        <v>8.7926509186351698</v>
      </c>
    </row>
    <row r="64" spans="1:11" ht="14.1" customHeight="1" x14ac:dyDescent="0.2">
      <c r="A64" s="306" t="s">
        <v>295</v>
      </c>
      <c r="B64" s="307" t="s">
        <v>296</v>
      </c>
      <c r="C64" s="308"/>
      <c r="D64" s="113">
        <v>0.65443602479968099</v>
      </c>
      <c r="E64" s="115">
        <v>361</v>
      </c>
      <c r="F64" s="114">
        <v>220</v>
      </c>
      <c r="G64" s="114">
        <v>279</v>
      </c>
      <c r="H64" s="114">
        <v>275</v>
      </c>
      <c r="I64" s="140">
        <v>255</v>
      </c>
      <c r="J64" s="115">
        <v>106</v>
      </c>
      <c r="K64" s="116">
        <v>41.568627450980394</v>
      </c>
    </row>
    <row r="65" spans="1:11" ht="14.1" customHeight="1" x14ac:dyDescent="0.2">
      <c r="A65" s="306" t="s">
        <v>297</v>
      </c>
      <c r="B65" s="307" t="s">
        <v>298</v>
      </c>
      <c r="C65" s="308"/>
      <c r="D65" s="113">
        <v>0.28642906348573294</v>
      </c>
      <c r="E65" s="115">
        <v>158</v>
      </c>
      <c r="F65" s="114">
        <v>143</v>
      </c>
      <c r="G65" s="114">
        <v>103</v>
      </c>
      <c r="H65" s="114">
        <v>143</v>
      </c>
      <c r="I65" s="140">
        <v>124</v>
      </c>
      <c r="J65" s="115">
        <v>34</v>
      </c>
      <c r="K65" s="116">
        <v>27.419354838709676</v>
      </c>
    </row>
    <row r="66" spans="1:11" ht="14.1" customHeight="1" x14ac:dyDescent="0.2">
      <c r="A66" s="306">
        <v>82</v>
      </c>
      <c r="B66" s="307" t="s">
        <v>299</v>
      </c>
      <c r="C66" s="308"/>
      <c r="D66" s="113">
        <v>1.6188680613465791</v>
      </c>
      <c r="E66" s="115">
        <v>893</v>
      </c>
      <c r="F66" s="114">
        <v>843</v>
      </c>
      <c r="G66" s="114">
        <v>1034</v>
      </c>
      <c r="H66" s="114">
        <v>931</v>
      </c>
      <c r="I66" s="140">
        <v>816</v>
      </c>
      <c r="J66" s="115">
        <v>77</v>
      </c>
      <c r="K66" s="116">
        <v>9.4362745098039209</v>
      </c>
    </row>
    <row r="67" spans="1:11" ht="14.1" customHeight="1" x14ac:dyDescent="0.2">
      <c r="A67" s="306" t="s">
        <v>300</v>
      </c>
      <c r="B67" s="307" t="s">
        <v>301</v>
      </c>
      <c r="C67" s="308"/>
      <c r="D67" s="113">
        <v>0.89735687611036585</v>
      </c>
      <c r="E67" s="115">
        <v>495</v>
      </c>
      <c r="F67" s="114">
        <v>571</v>
      </c>
      <c r="G67" s="114">
        <v>657</v>
      </c>
      <c r="H67" s="114">
        <v>582</v>
      </c>
      <c r="I67" s="140">
        <v>470</v>
      </c>
      <c r="J67" s="115">
        <v>25</v>
      </c>
      <c r="K67" s="116">
        <v>5.3191489361702127</v>
      </c>
    </row>
    <row r="68" spans="1:11" ht="14.1" customHeight="1" x14ac:dyDescent="0.2">
      <c r="A68" s="306" t="s">
        <v>302</v>
      </c>
      <c r="B68" s="307" t="s">
        <v>303</v>
      </c>
      <c r="C68" s="308"/>
      <c r="D68" s="113">
        <v>0.54385265218810053</v>
      </c>
      <c r="E68" s="115">
        <v>300</v>
      </c>
      <c r="F68" s="114">
        <v>206</v>
      </c>
      <c r="G68" s="114">
        <v>234</v>
      </c>
      <c r="H68" s="114">
        <v>261</v>
      </c>
      <c r="I68" s="140">
        <v>250</v>
      </c>
      <c r="J68" s="115">
        <v>50</v>
      </c>
      <c r="K68" s="116">
        <v>20</v>
      </c>
    </row>
    <row r="69" spans="1:11" ht="14.1" customHeight="1" x14ac:dyDescent="0.2">
      <c r="A69" s="306">
        <v>83</v>
      </c>
      <c r="B69" s="307" t="s">
        <v>304</v>
      </c>
      <c r="C69" s="308"/>
      <c r="D69" s="113">
        <v>2.2678655596243793</v>
      </c>
      <c r="E69" s="115">
        <v>1251</v>
      </c>
      <c r="F69" s="114">
        <v>896</v>
      </c>
      <c r="G69" s="114">
        <v>2392</v>
      </c>
      <c r="H69" s="114">
        <v>1110</v>
      </c>
      <c r="I69" s="140">
        <v>1164</v>
      </c>
      <c r="J69" s="115">
        <v>87</v>
      </c>
      <c r="K69" s="116">
        <v>7.4742268041237114</v>
      </c>
    </row>
    <row r="70" spans="1:11" ht="14.1" customHeight="1" x14ac:dyDescent="0.2">
      <c r="A70" s="306" t="s">
        <v>305</v>
      </c>
      <c r="B70" s="307" t="s">
        <v>306</v>
      </c>
      <c r="C70" s="308"/>
      <c r="D70" s="113">
        <v>1.9052971248323121</v>
      </c>
      <c r="E70" s="115">
        <v>1051</v>
      </c>
      <c r="F70" s="114">
        <v>747</v>
      </c>
      <c r="G70" s="114">
        <v>2231</v>
      </c>
      <c r="H70" s="114">
        <v>984</v>
      </c>
      <c r="I70" s="140">
        <v>991</v>
      </c>
      <c r="J70" s="115">
        <v>60</v>
      </c>
      <c r="K70" s="116">
        <v>6.0544904137235118</v>
      </c>
    </row>
    <row r="71" spans="1:11" ht="14.1" customHeight="1" x14ac:dyDescent="0.2">
      <c r="A71" s="306"/>
      <c r="B71" s="307" t="s">
        <v>307</v>
      </c>
      <c r="C71" s="308"/>
      <c r="D71" s="113">
        <v>1.1529676226387731</v>
      </c>
      <c r="E71" s="115">
        <v>636</v>
      </c>
      <c r="F71" s="114">
        <v>410</v>
      </c>
      <c r="G71" s="114">
        <v>1125</v>
      </c>
      <c r="H71" s="114">
        <v>608</v>
      </c>
      <c r="I71" s="140">
        <v>622</v>
      </c>
      <c r="J71" s="115">
        <v>14</v>
      </c>
      <c r="K71" s="116">
        <v>2.2508038585209005</v>
      </c>
    </row>
    <row r="72" spans="1:11" ht="14.1" customHeight="1" x14ac:dyDescent="0.2">
      <c r="A72" s="306">
        <v>84</v>
      </c>
      <c r="B72" s="307" t="s">
        <v>308</v>
      </c>
      <c r="C72" s="308"/>
      <c r="D72" s="113">
        <v>2.358507668322396</v>
      </c>
      <c r="E72" s="115">
        <v>1301</v>
      </c>
      <c r="F72" s="114">
        <v>1037</v>
      </c>
      <c r="G72" s="114">
        <v>1501</v>
      </c>
      <c r="H72" s="114">
        <v>1347</v>
      </c>
      <c r="I72" s="140">
        <v>1343</v>
      </c>
      <c r="J72" s="115">
        <v>-42</v>
      </c>
      <c r="K72" s="116">
        <v>-3.1273268801191363</v>
      </c>
    </row>
    <row r="73" spans="1:11" ht="14.1" customHeight="1" x14ac:dyDescent="0.2">
      <c r="A73" s="306" t="s">
        <v>309</v>
      </c>
      <c r="B73" s="307" t="s">
        <v>310</v>
      </c>
      <c r="C73" s="308"/>
      <c r="D73" s="113">
        <v>0.43326927957652006</v>
      </c>
      <c r="E73" s="115">
        <v>239</v>
      </c>
      <c r="F73" s="114">
        <v>136</v>
      </c>
      <c r="G73" s="114">
        <v>377</v>
      </c>
      <c r="H73" s="114">
        <v>322</v>
      </c>
      <c r="I73" s="140">
        <v>223</v>
      </c>
      <c r="J73" s="115">
        <v>16</v>
      </c>
      <c r="K73" s="116">
        <v>7.1748878923766819</v>
      </c>
    </row>
    <row r="74" spans="1:11" ht="14.1" customHeight="1" x14ac:dyDescent="0.2">
      <c r="A74" s="306" t="s">
        <v>311</v>
      </c>
      <c r="B74" s="307" t="s">
        <v>312</v>
      </c>
      <c r="C74" s="308"/>
      <c r="D74" s="113">
        <v>0.12689895217722344</v>
      </c>
      <c r="E74" s="115">
        <v>70</v>
      </c>
      <c r="F74" s="114">
        <v>52</v>
      </c>
      <c r="G74" s="114">
        <v>72</v>
      </c>
      <c r="H74" s="114">
        <v>88</v>
      </c>
      <c r="I74" s="140">
        <v>89</v>
      </c>
      <c r="J74" s="115">
        <v>-19</v>
      </c>
      <c r="K74" s="116">
        <v>-21.348314606741575</v>
      </c>
    </row>
    <row r="75" spans="1:11" ht="14.1" customHeight="1" x14ac:dyDescent="0.2">
      <c r="A75" s="306" t="s">
        <v>313</v>
      </c>
      <c r="B75" s="307" t="s">
        <v>314</v>
      </c>
      <c r="C75" s="308"/>
      <c r="D75" s="113">
        <v>1.3886371052536166</v>
      </c>
      <c r="E75" s="115">
        <v>766</v>
      </c>
      <c r="F75" s="114">
        <v>714</v>
      </c>
      <c r="G75" s="114">
        <v>820</v>
      </c>
      <c r="H75" s="114">
        <v>785</v>
      </c>
      <c r="I75" s="140">
        <v>844</v>
      </c>
      <c r="J75" s="115">
        <v>-78</v>
      </c>
      <c r="K75" s="116">
        <v>-9.24170616113744</v>
      </c>
    </row>
    <row r="76" spans="1:11" ht="14.1" customHeight="1" x14ac:dyDescent="0.2">
      <c r="A76" s="306">
        <v>91</v>
      </c>
      <c r="B76" s="307" t="s">
        <v>315</v>
      </c>
      <c r="C76" s="308"/>
      <c r="D76" s="113">
        <v>0.5039701243609731</v>
      </c>
      <c r="E76" s="115">
        <v>278</v>
      </c>
      <c r="F76" s="114">
        <v>216</v>
      </c>
      <c r="G76" s="114">
        <v>307</v>
      </c>
      <c r="H76" s="114">
        <v>211</v>
      </c>
      <c r="I76" s="140">
        <v>253</v>
      </c>
      <c r="J76" s="115">
        <v>25</v>
      </c>
      <c r="K76" s="116">
        <v>9.8814229249011856</v>
      </c>
    </row>
    <row r="77" spans="1:11" ht="14.1" customHeight="1" x14ac:dyDescent="0.2">
      <c r="A77" s="306">
        <v>92</v>
      </c>
      <c r="B77" s="307" t="s">
        <v>316</v>
      </c>
      <c r="C77" s="308"/>
      <c r="D77" s="113">
        <v>2.8751676879010915</v>
      </c>
      <c r="E77" s="115">
        <v>1586</v>
      </c>
      <c r="F77" s="114">
        <v>1498</v>
      </c>
      <c r="G77" s="114">
        <v>1676</v>
      </c>
      <c r="H77" s="114">
        <v>1538</v>
      </c>
      <c r="I77" s="140">
        <v>1596</v>
      </c>
      <c r="J77" s="115">
        <v>-10</v>
      </c>
      <c r="K77" s="116">
        <v>-0.62656641604010022</v>
      </c>
    </row>
    <row r="78" spans="1:11" ht="14.1" customHeight="1" x14ac:dyDescent="0.2">
      <c r="A78" s="306">
        <v>93</v>
      </c>
      <c r="B78" s="307" t="s">
        <v>317</v>
      </c>
      <c r="C78" s="308"/>
      <c r="D78" s="113">
        <v>0.14865305826474748</v>
      </c>
      <c r="E78" s="115">
        <v>82</v>
      </c>
      <c r="F78" s="114">
        <v>56</v>
      </c>
      <c r="G78" s="114">
        <v>98</v>
      </c>
      <c r="H78" s="114">
        <v>77</v>
      </c>
      <c r="I78" s="140">
        <v>62</v>
      </c>
      <c r="J78" s="115">
        <v>20</v>
      </c>
      <c r="K78" s="116">
        <v>32.258064516129032</v>
      </c>
    </row>
    <row r="79" spans="1:11" ht="14.1" customHeight="1" x14ac:dyDescent="0.2">
      <c r="A79" s="306">
        <v>94</v>
      </c>
      <c r="B79" s="307" t="s">
        <v>318</v>
      </c>
      <c r="C79" s="308"/>
      <c r="D79" s="113">
        <v>1.2291069939451071</v>
      </c>
      <c r="E79" s="115">
        <v>678</v>
      </c>
      <c r="F79" s="114">
        <v>645</v>
      </c>
      <c r="G79" s="114">
        <v>812</v>
      </c>
      <c r="H79" s="114">
        <v>776</v>
      </c>
      <c r="I79" s="140">
        <v>692</v>
      </c>
      <c r="J79" s="115">
        <v>-14</v>
      </c>
      <c r="K79" s="116">
        <v>-2.0231213872832372</v>
      </c>
    </row>
    <row r="80" spans="1:11" ht="14.1" customHeight="1" x14ac:dyDescent="0.2">
      <c r="A80" s="306" t="s">
        <v>319</v>
      </c>
      <c r="B80" s="307" t="s">
        <v>320</v>
      </c>
      <c r="C80" s="308"/>
      <c r="D80" s="113">
        <v>1.812842173960335E-2</v>
      </c>
      <c r="E80" s="115">
        <v>10</v>
      </c>
      <c r="F80" s="114">
        <v>7</v>
      </c>
      <c r="G80" s="114">
        <v>13</v>
      </c>
      <c r="H80" s="114">
        <v>6</v>
      </c>
      <c r="I80" s="140">
        <v>8</v>
      </c>
      <c r="J80" s="115">
        <v>2</v>
      </c>
      <c r="K80" s="116">
        <v>25</v>
      </c>
    </row>
    <row r="81" spans="1:11" ht="14.1" customHeight="1" x14ac:dyDescent="0.2">
      <c r="A81" s="310" t="s">
        <v>321</v>
      </c>
      <c r="B81" s="311" t="s">
        <v>334</v>
      </c>
      <c r="C81" s="312"/>
      <c r="D81" s="125">
        <v>6.1636633914651393E-2</v>
      </c>
      <c r="E81" s="143">
        <v>34</v>
      </c>
      <c r="F81" s="144">
        <v>30</v>
      </c>
      <c r="G81" s="144">
        <v>72</v>
      </c>
      <c r="H81" s="144">
        <v>34</v>
      </c>
      <c r="I81" s="145">
        <v>52</v>
      </c>
      <c r="J81" s="143">
        <v>-18</v>
      </c>
      <c r="K81" s="146">
        <v>-34.615384615384613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490781</v>
      </c>
      <c r="C10" s="114">
        <v>270173</v>
      </c>
      <c r="D10" s="114">
        <v>220608</v>
      </c>
      <c r="E10" s="114">
        <v>392697</v>
      </c>
      <c r="F10" s="114">
        <v>95711</v>
      </c>
      <c r="G10" s="114">
        <v>40381</v>
      </c>
      <c r="H10" s="114">
        <v>107919</v>
      </c>
      <c r="I10" s="115">
        <v>72273</v>
      </c>
      <c r="J10" s="114">
        <v>47444</v>
      </c>
      <c r="K10" s="114">
        <v>24829</v>
      </c>
      <c r="L10" s="423">
        <v>37665</v>
      </c>
      <c r="M10" s="424">
        <v>42093</v>
      </c>
    </row>
    <row r="11" spans="1:13" ht="11.1" customHeight="1" x14ac:dyDescent="0.2">
      <c r="A11" s="422" t="s">
        <v>388</v>
      </c>
      <c r="B11" s="115">
        <v>491084</v>
      </c>
      <c r="C11" s="114">
        <v>270661</v>
      </c>
      <c r="D11" s="114">
        <v>220423</v>
      </c>
      <c r="E11" s="114">
        <v>391342</v>
      </c>
      <c r="F11" s="114">
        <v>97386</v>
      </c>
      <c r="G11" s="114">
        <v>38850</v>
      </c>
      <c r="H11" s="114">
        <v>109344</v>
      </c>
      <c r="I11" s="115">
        <v>73122</v>
      </c>
      <c r="J11" s="114">
        <v>48123</v>
      </c>
      <c r="K11" s="114">
        <v>24999</v>
      </c>
      <c r="L11" s="423">
        <v>34659</v>
      </c>
      <c r="M11" s="424">
        <v>35031</v>
      </c>
    </row>
    <row r="12" spans="1:13" ht="11.1" customHeight="1" x14ac:dyDescent="0.2">
      <c r="A12" s="422" t="s">
        <v>389</v>
      </c>
      <c r="B12" s="115">
        <v>495136</v>
      </c>
      <c r="C12" s="114">
        <v>273397</v>
      </c>
      <c r="D12" s="114">
        <v>221739</v>
      </c>
      <c r="E12" s="114">
        <v>395679</v>
      </c>
      <c r="F12" s="114">
        <v>97068</v>
      </c>
      <c r="G12" s="114">
        <v>42691</v>
      </c>
      <c r="H12" s="114">
        <v>109778</v>
      </c>
      <c r="I12" s="115">
        <v>69733</v>
      </c>
      <c r="J12" s="114">
        <v>44350</v>
      </c>
      <c r="K12" s="114">
        <v>25383</v>
      </c>
      <c r="L12" s="423">
        <v>45066</v>
      </c>
      <c r="M12" s="424">
        <v>42257</v>
      </c>
    </row>
    <row r="13" spans="1:13" s="110" customFormat="1" ht="11.1" customHeight="1" x14ac:dyDescent="0.2">
      <c r="A13" s="422" t="s">
        <v>390</v>
      </c>
      <c r="B13" s="115">
        <v>495339</v>
      </c>
      <c r="C13" s="114">
        <v>272678</v>
      </c>
      <c r="D13" s="114">
        <v>222661</v>
      </c>
      <c r="E13" s="114">
        <v>392036</v>
      </c>
      <c r="F13" s="114">
        <v>100913</v>
      </c>
      <c r="G13" s="114">
        <v>41368</v>
      </c>
      <c r="H13" s="114">
        <v>110571</v>
      </c>
      <c r="I13" s="115">
        <v>70599</v>
      </c>
      <c r="J13" s="114">
        <v>45061</v>
      </c>
      <c r="K13" s="114">
        <v>25538</v>
      </c>
      <c r="L13" s="423">
        <v>35009</v>
      </c>
      <c r="M13" s="424">
        <v>35748</v>
      </c>
    </row>
    <row r="14" spans="1:13" ht="15" customHeight="1" x14ac:dyDescent="0.2">
      <c r="A14" s="422" t="s">
        <v>391</v>
      </c>
      <c r="B14" s="115">
        <v>495053</v>
      </c>
      <c r="C14" s="114">
        <v>272515</v>
      </c>
      <c r="D14" s="114">
        <v>222538</v>
      </c>
      <c r="E14" s="114">
        <v>382957</v>
      </c>
      <c r="F14" s="114">
        <v>110710</v>
      </c>
      <c r="G14" s="114">
        <v>39789</v>
      </c>
      <c r="H14" s="114">
        <v>111629</v>
      </c>
      <c r="I14" s="115">
        <v>70071</v>
      </c>
      <c r="J14" s="114">
        <v>44599</v>
      </c>
      <c r="K14" s="114">
        <v>25472</v>
      </c>
      <c r="L14" s="423">
        <v>40854</v>
      </c>
      <c r="M14" s="424">
        <v>42305</v>
      </c>
    </row>
    <row r="15" spans="1:13" ht="11.1" customHeight="1" x14ac:dyDescent="0.2">
      <c r="A15" s="422" t="s">
        <v>388</v>
      </c>
      <c r="B15" s="115">
        <v>497020</v>
      </c>
      <c r="C15" s="114">
        <v>274480</v>
      </c>
      <c r="D15" s="114">
        <v>222540</v>
      </c>
      <c r="E15" s="114">
        <v>383272</v>
      </c>
      <c r="F15" s="114">
        <v>112415</v>
      </c>
      <c r="G15" s="114">
        <v>38370</v>
      </c>
      <c r="H15" s="114">
        <v>113616</v>
      </c>
      <c r="I15" s="115">
        <v>71370</v>
      </c>
      <c r="J15" s="114">
        <v>45570</v>
      </c>
      <c r="K15" s="114">
        <v>25800</v>
      </c>
      <c r="L15" s="423">
        <v>36530</v>
      </c>
      <c r="M15" s="424">
        <v>34503</v>
      </c>
    </row>
    <row r="16" spans="1:13" ht="11.1" customHeight="1" x14ac:dyDescent="0.2">
      <c r="A16" s="422" t="s">
        <v>389</v>
      </c>
      <c r="B16" s="115">
        <v>504666</v>
      </c>
      <c r="C16" s="114">
        <v>278576</v>
      </c>
      <c r="D16" s="114">
        <v>226090</v>
      </c>
      <c r="E16" s="114">
        <v>390683</v>
      </c>
      <c r="F16" s="114">
        <v>113419</v>
      </c>
      <c r="G16" s="114">
        <v>42697</v>
      </c>
      <c r="H16" s="114">
        <v>115366</v>
      </c>
      <c r="I16" s="115">
        <v>71669</v>
      </c>
      <c r="J16" s="114">
        <v>44958</v>
      </c>
      <c r="K16" s="114">
        <v>26711</v>
      </c>
      <c r="L16" s="423">
        <v>50070</v>
      </c>
      <c r="M16" s="424">
        <v>43720</v>
      </c>
    </row>
    <row r="17" spans="1:13" s="110" customFormat="1" ht="11.1" customHeight="1" x14ac:dyDescent="0.2">
      <c r="A17" s="422" t="s">
        <v>390</v>
      </c>
      <c r="B17" s="115">
        <v>506062</v>
      </c>
      <c r="C17" s="114">
        <v>278524</v>
      </c>
      <c r="D17" s="114">
        <v>227538</v>
      </c>
      <c r="E17" s="114">
        <v>390794</v>
      </c>
      <c r="F17" s="114">
        <v>114971</v>
      </c>
      <c r="G17" s="114">
        <v>42027</v>
      </c>
      <c r="H17" s="114">
        <v>116725</v>
      </c>
      <c r="I17" s="115">
        <v>72742</v>
      </c>
      <c r="J17" s="114">
        <v>45804</v>
      </c>
      <c r="K17" s="114">
        <v>26938</v>
      </c>
      <c r="L17" s="423">
        <v>34281</v>
      </c>
      <c r="M17" s="424">
        <v>35016</v>
      </c>
    </row>
    <row r="18" spans="1:13" ht="15" customHeight="1" x14ac:dyDescent="0.2">
      <c r="A18" s="422" t="s">
        <v>392</v>
      </c>
      <c r="B18" s="115">
        <v>508524</v>
      </c>
      <c r="C18" s="114">
        <v>280103</v>
      </c>
      <c r="D18" s="114">
        <v>228421</v>
      </c>
      <c r="E18" s="114">
        <v>390598</v>
      </c>
      <c r="F18" s="114">
        <v>117623</v>
      </c>
      <c r="G18" s="114">
        <v>41803</v>
      </c>
      <c r="H18" s="114">
        <v>118597</v>
      </c>
      <c r="I18" s="115">
        <v>71640</v>
      </c>
      <c r="J18" s="114">
        <v>45114</v>
      </c>
      <c r="K18" s="114">
        <v>26526</v>
      </c>
      <c r="L18" s="423">
        <v>42513</v>
      </c>
      <c r="M18" s="424">
        <v>41795</v>
      </c>
    </row>
    <row r="19" spans="1:13" ht="11.1" customHeight="1" x14ac:dyDescent="0.2">
      <c r="A19" s="422" t="s">
        <v>388</v>
      </c>
      <c r="B19" s="115">
        <v>509462</v>
      </c>
      <c r="C19" s="114">
        <v>280675</v>
      </c>
      <c r="D19" s="114">
        <v>228787</v>
      </c>
      <c r="E19" s="114">
        <v>389995</v>
      </c>
      <c r="F19" s="114">
        <v>119200</v>
      </c>
      <c r="G19" s="114">
        <v>39918</v>
      </c>
      <c r="H19" s="114">
        <v>120520</v>
      </c>
      <c r="I19" s="115">
        <v>73025</v>
      </c>
      <c r="J19" s="114">
        <v>46289</v>
      </c>
      <c r="K19" s="114">
        <v>26736</v>
      </c>
      <c r="L19" s="423">
        <v>34560</v>
      </c>
      <c r="M19" s="424">
        <v>35393</v>
      </c>
    </row>
    <row r="20" spans="1:13" ht="11.1" customHeight="1" x14ac:dyDescent="0.2">
      <c r="A20" s="422" t="s">
        <v>389</v>
      </c>
      <c r="B20" s="115">
        <v>515767</v>
      </c>
      <c r="C20" s="114">
        <v>283834</v>
      </c>
      <c r="D20" s="114">
        <v>231933</v>
      </c>
      <c r="E20" s="114">
        <v>395212</v>
      </c>
      <c r="F20" s="114">
        <v>120304</v>
      </c>
      <c r="G20" s="114">
        <v>44258</v>
      </c>
      <c r="H20" s="114">
        <v>122123</v>
      </c>
      <c r="I20" s="115">
        <v>73859</v>
      </c>
      <c r="J20" s="114">
        <v>46001</v>
      </c>
      <c r="K20" s="114">
        <v>27858</v>
      </c>
      <c r="L20" s="423">
        <v>44825</v>
      </c>
      <c r="M20" s="424">
        <v>39203</v>
      </c>
    </row>
    <row r="21" spans="1:13" s="110" customFormat="1" ht="11.1" customHeight="1" x14ac:dyDescent="0.2">
      <c r="A21" s="422" t="s">
        <v>390</v>
      </c>
      <c r="B21" s="115">
        <v>516975</v>
      </c>
      <c r="C21" s="114">
        <v>283474</v>
      </c>
      <c r="D21" s="114">
        <v>233501</v>
      </c>
      <c r="E21" s="114">
        <v>394567</v>
      </c>
      <c r="F21" s="114">
        <v>122283</v>
      </c>
      <c r="G21" s="114">
        <v>43319</v>
      </c>
      <c r="H21" s="114">
        <v>123887</v>
      </c>
      <c r="I21" s="115">
        <v>74704</v>
      </c>
      <c r="J21" s="114">
        <v>46376</v>
      </c>
      <c r="K21" s="114">
        <v>28328</v>
      </c>
      <c r="L21" s="423">
        <v>33714</v>
      </c>
      <c r="M21" s="424">
        <v>34901</v>
      </c>
    </row>
    <row r="22" spans="1:13" ht="15" customHeight="1" x14ac:dyDescent="0.2">
      <c r="A22" s="422" t="s">
        <v>393</v>
      </c>
      <c r="B22" s="115">
        <v>515908</v>
      </c>
      <c r="C22" s="114">
        <v>283007</v>
      </c>
      <c r="D22" s="114">
        <v>232901</v>
      </c>
      <c r="E22" s="114">
        <v>392971</v>
      </c>
      <c r="F22" s="114">
        <v>122512</v>
      </c>
      <c r="G22" s="114">
        <v>41516</v>
      </c>
      <c r="H22" s="114">
        <v>125306</v>
      </c>
      <c r="I22" s="115">
        <v>74005</v>
      </c>
      <c r="J22" s="114">
        <v>46081</v>
      </c>
      <c r="K22" s="114">
        <v>27924</v>
      </c>
      <c r="L22" s="423">
        <v>39903</v>
      </c>
      <c r="M22" s="424">
        <v>42135</v>
      </c>
    </row>
    <row r="23" spans="1:13" ht="11.1" customHeight="1" x14ac:dyDescent="0.2">
      <c r="A23" s="422" t="s">
        <v>388</v>
      </c>
      <c r="B23" s="115">
        <v>516239</v>
      </c>
      <c r="C23" s="114">
        <v>283498</v>
      </c>
      <c r="D23" s="114">
        <v>232741</v>
      </c>
      <c r="E23" s="114">
        <v>391831</v>
      </c>
      <c r="F23" s="114">
        <v>123969</v>
      </c>
      <c r="G23" s="114">
        <v>39864</v>
      </c>
      <c r="H23" s="114">
        <v>127538</v>
      </c>
      <c r="I23" s="115">
        <v>75503</v>
      </c>
      <c r="J23" s="114">
        <v>47505</v>
      </c>
      <c r="K23" s="114">
        <v>27998</v>
      </c>
      <c r="L23" s="423">
        <v>35945</v>
      </c>
      <c r="M23" s="424">
        <v>36259</v>
      </c>
    </row>
    <row r="24" spans="1:13" ht="11.1" customHeight="1" x14ac:dyDescent="0.2">
      <c r="A24" s="422" t="s">
        <v>389</v>
      </c>
      <c r="B24" s="115">
        <v>524136</v>
      </c>
      <c r="C24" s="114">
        <v>287839</v>
      </c>
      <c r="D24" s="114">
        <v>236297</v>
      </c>
      <c r="E24" s="114">
        <v>395589</v>
      </c>
      <c r="F24" s="114">
        <v>126994</v>
      </c>
      <c r="G24" s="114">
        <v>43493</v>
      </c>
      <c r="H24" s="114">
        <v>129668</v>
      </c>
      <c r="I24" s="115">
        <v>76112</v>
      </c>
      <c r="J24" s="114">
        <v>47150</v>
      </c>
      <c r="K24" s="114">
        <v>28962</v>
      </c>
      <c r="L24" s="423">
        <v>46482</v>
      </c>
      <c r="M24" s="424">
        <v>40993</v>
      </c>
    </row>
    <row r="25" spans="1:13" s="110" customFormat="1" ht="11.1" customHeight="1" x14ac:dyDescent="0.2">
      <c r="A25" s="422" t="s">
        <v>390</v>
      </c>
      <c r="B25" s="115">
        <v>524265</v>
      </c>
      <c r="C25" s="114">
        <v>287246</v>
      </c>
      <c r="D25" s="114">
        <v>237019</v>
      </c>
      <c r="E25" s="114">
        <v>393917</v>
      </c>
      <c r="F25" s="114">
        <v>128786</v>
      </c>
      <c r="G25" s="114">
        <v>42634</v>
      </c>
      <c r="H25" s="114">
        <v>131586</v>
      </c>
      <c r="I25" s="115">
        <v>77387</v>
      </c>
      <c r="J25" s="114">
        <v>48306</v>
      </c>
      <c r="K25" s="114">
        <v>29081</v>
      </c>
      <c r="L25" s="423">
        <v>34954</v>
      </c>
      <c r="M25" s="424">
        <v>35153</v>
      </c>
    </row>
    <row r="26" spans="1:13" ht="15" customHeight="1" x14ac:dyDescent="0.2">
      <c r="A26" s="422" t="s">
        <v>394</v>
      </c>
      <c r="B26" s="115">
        <v>523577</v>
      </c>
      <c r="C26" s="114">
        <v>287388</v>
      </c>
      <c r="D26" s="114">
        <v>236189</v>
      </c>
      <c r="E26" s="114">
        <v>392869</v>
      </c>
      <c r="F26" s="114">
        <v>129177</v>
      </c>
      <c r="G26" s="114">
        <v>41212</v>
      </c>
      <c r="H26" s="114">
        <v>133207</v>
      </c>
      <c r="I26" s="115">
        <v>76385</v>
      </c>
      <c r="J26" s="114">
        <v>47717</v>
      </c>
      <c r="K26" s="114">
        <v>28668</v>
      </c>
      <c r="L26" s="423">
        <v>41904</v>
      </c>
      <c r="M26" s="424">
        <v>41868</v>
      </c>
    </row>
    <row r="27" spans="1:13" ht="11.1" customHeight="1" x14ac:dyDescent="0.2">
      <c r="A27" s="422" t="s">
        <v>388</v>
      </c>
      <c r="B27" s="115">
        <v>528007</v>
      </c>
      <c r="C27" s="114">
        <v>290389</v>
      </c>
      <c r="D27" s="114">
        <v>237618</v>
      </c>
      <c r="E27" s="114">
        <v>395526</v>
      </c>
      <c r="F27" s="114">
        <v>130973</v>
      </c>
      <c r="G27" s="114">
        <v>40143</v>
      </c>
      <c r="H27" s="114">
        <v>136121</v>
      </c>
      <c r="I27" s="115">
        <v>77960</v>
      </c>
      <c r="J27" s="114">
        <v>48956</v>
      </c>
      <c r="K27" s="114">
        <v>29004</v>
      </c>
      <c r="L27" s="423">
        <v>36060</v>
      </c>
      <c r="M27" s="424">
        <v>34340</v>
      </c>
    </row>
    <row r="28" spans="1:13" ht="11.1" customHeight="1" x14ac:dyDescent="0.2">
      <c r="A28" s="422" t="s">
        <v>389</v>
      </c>
      <c r="B28" s="115">
        <v>537150</v>
      </c>
      <c r="C28" s="114">
        <v>295159</v>
      </c>
      <c r="D28" s="114">
        <v>241991</v>
      </c>
      <c r="E28" s="114">
        <v>403158</v>
      </c>
      <c r="F28" s="114">
        <v>133819</v>
      </c>
      <c r="G28" s="114">
        <v>43131</v>
      </c>
      <c r="H28" s="114">
        <v>138619</v>
      </c>
      <c r="I28" s="115">
        <v>78201</v>
      </c>
      <c r="J28" s="114">
        <v>48196</v>
      </c>
      <c r="K28" s="114">
        <v>30005</v>
      </c>
      <c r="L28" s="423">
        <v>48793</v>
      </c>
      <c r="M28" s="424">
        <v>42946</v>
      </c>
    </row>
    <row r="29" spans="1:13" s="110" customFormat="1" ht="11.1" customHeight="1" x14ac:dyDescent="0.2">
      <c r="A29" s="422" t="s">
        <v>390</v>
      </c>
      <c r="B29" s="115">
        <v>537809</v>
      </c>
      <c r="C29" s="114">
        <v>295010</v>
      </c>
      <c r="D29" s="114">
        <v>242799</v>
      </c>
      <c r="E29" s="114">
        <v>401904</v>
      </c>
      <c r="F29" s="114">
        <v>135878</v>
      </c>
      <c r="G29" s="114">
        <v>42623</v>
      </c>
      <c r="H29" s="114">
        <v>140373</v>
      </c>
      <c r="I29" s="115">
        <v>79230</v>
      </c>
      <c r="J29" s="114">
        <v>48876</v>
      </c>
      <c r="K29" s="114">
        <v>30354</v>
      </c>
      <c r="L29" s="423">
        <v>36709</v>
      </c>
      <c r="M29" s="424">
        <v>36043</v>
      </c>
    </row>
    <row r="30" spans="1:13" ht="15" customHeight="1" x14ac:dyDescent="0.2">
      <c r="A30" s="422" t="s">
        <v>395</v>
      </c>
      <c r="B30" s="115">
        <v>539267</v>
      </c>
      <c r="C30" s="114">
        <v>295549</v>
      </c>
      <c r="D30" s="114">
        <v>243718</v>
      </c>
      <c r="E30" s="114">
        <v>401651</v>
      </c>
      <c r="F30" s="114">
        <v>137596</v>
      </c>
      <c r="G30" s="114">
        <v>41545</v>
      </c>
      <c r="H30" s="114">
        <v>141764</v>
      </c>
      <c r="I30" s="115">
        <v>77506</v>
      </c>
      <c r="J30" s="114">
        <v>47496</v>
      </c>
      <c r="K30" s="114">
        <v>30010</v>
      </c>
      <c r="L30" s="423">
        <v>45979</v>
      </c>
      <c r="M30" s="424">
        <v>44875</v>
      </c>
    </row>
    <row r="31" spans="1:13" ht="11.1" customHeight="1" x14ac:dyDescent="0.2">
      <c r="A31" s="422" t="s">
        <v>388</v>
      </c>
      <c r="B31" s="115">
        <v>541805</v>
      </c>
      <c r="C31" s="114">
        <v>297112</v>
      </c>
      <c r="D31" s="114">
        <v>244693</v>
      </c>
      <c r="E31" s="114">
        <v>403142</v>
      </c>
      <c r="F31" s="114">
        <v>138653</v>
      </c>
      <c r="G31" s="114">
        <v>40553</v>
      </c>
      <c r="H31" s="114">
        <v>144173</v>
      </c>
      <c r="I31" s="115">
        <v>78779</v>
      </c>
      <c r="J31" s="114">
        <v>48299</v>
      </c>
      <c r="K31" s="114">
        <v>30480</v>
      </c>
      <c r="L31" s="423">
        <v>39082</v>
      </c>
      <c r="M31" s="424">
        <v>36957</v>
      </c>
    </row>
    <row r="32" spans="1:13" ht="11.1" customHeight="1" x14ac:dyDescent="0.2">
      <c r="A32" s="422" t="s">
        <v>389</v>
      </c>
      <c r="B32" s="115">
        <v>547704</v>
      </c>
      <c r="C32" s="114">
        <v>300168</v>
      </c>
      <c r="D32" s="114">
        <v>247536</v>
      </c>
      <c r="E32" s="114">
        <v>406553</v>
      </c>
      <c r="F32" s="114">
        <v>141147</v>
      </c>
      <c r="G32" s="114">
        <v>43130</v>
      </c>
      <c r="H32" s="114">
        <v>146361</v>
      </c>
      <c r="I32" s="115">
        <v>78720</v>
      </c>
      <c r="J32" s="114">
        <v>47473</v>
      </c>
      <c r="K32" s="114">
        <v>31247</v>
      </c>
      <c r="L32" s="423">
        <v>50139</v>
      </c>
      <c r="M32" s="424">
        <v>44197</v>
      </c>
    </row>
    <row r="33" spans="1:13" s="110" customFormat="1" ht="11.1" customHeight="1" x14ac:dyDescent="0.2">
      <c r="A33" s="422" t="s">
        <v>390</v>
      </c>
      <c r="B33" s="115">
        <v>549666</v>
      </c>
      <c r="C33" s="114">
        <v>300613</v>
      </c>
      <c r="D33" s="114">
        <v>249053</v>
      </c>
      <c r="E33" s="114">
        <v>406327</v>
      </c>
      <c r="F33" s="114">
        <v>143336</v>
      </c>
      <c r="G33" s="114">
        <v>43299</v>
      </c>
      <c r="H33" s="114">
        <v>147962</v>
      </c>
      <c r="I33" s="115">
        <v>79320</v>
      </c>
      <c r="J33" s="114">
        <v>47938</v>
      </c>
      <c r="K33" s="114">
        <v>31382</v>
      </c>
      <c r="L33" s="423">
        <v>40078</v>
      </c>
      <c r="M33" s="424">
        <v>37459</v>
      </c>
    </row>
    <row r="34" spans="1:13" ht="15" customHeight="1" x14ac:dyDescent="0.2">
      <c r="A34" s="422" t="s">
        <v>396</v>
      </c>
      <c r="B34" s="115">
        <v>549812</v>
      </c>
      <c r="C34" s="114">
        <v>300933</v>
      </c>
      <c r="D34" s="114">
        <v>248879</v>
      </c>
      <c r="E34" s="114">
        <v>406272</v>
      </c>
      <c r="F34" s="114">
        <v>143539</v>
      </c>
      <c r="G34" s="114">
        <v>41718</v>
      </c>
      <c r="H34" s="114">
        <v>150180</v>
      </c>
      <c r="I34" s="115">
        <v>78236</v>
      </c>
      <c r="J34" s="114">
        <v>47037</v>
      </c>
      <c r="K34" s="114">
        <v>31199</v>
      </c>
      <c r="L34" s="423">
        <v>48271</v>
      </c>
      <c r="M34" s="424">
        <v>47799</v>
      </c>
    </row>
    <row r="35" spans="1:13" ht="11.1" customHeight="1" x14ac:dyDescent="0.2">
      <c r="A35" s="422" t="s">
        <v>388</v>
      </c>
      <c r="B35" s="115">
        <v>552059</v>
      </c>
      <c r="C35" s="114">
        <v>302567</v>
      </c>
      <c r="D35" s="114">
        <v>249492</v>
      </c>
      <c r="E35" s="114">
        <v>407550</v>
      </c>
      <c r="F35" s="114">
        <v>144509</v>
      </c>
      <c r="G35" s="114">
        <v>40754</v>
      </c>
      <c r="H35" s="114">
        <v>152844</v>
      </c>
      <c r="I35" s="115">
        <v>79485</v>
      </c>
      <c r="J35" s="114">
        <v>47995</v>
      </c>
      <c r="K35" s="114">
        <v>31490</v>
      </c>
      <c r="L35" s="423">
        <v>40651</v>
      </c>
      <c r="M35" s="424">
        <v>39845</v>
      </c>
    </row>
    <row r="36" spans="1:13" ht="11.1" customHeight="1" x14ac:dyDescent="0.2">
      <c r="A36" s="422" t="s">
        <v>389</v>
      </c>
      <c r="B36" s="115">
        <v>559561</v>
      </c>
      <c r="C36" s="114">
        <v>307132</v>
      </c>
      <c r="D36" s="114">
        <v>252429</v>
      </c>
      <c r="E36" s="114">
        <v>413560</v>
      </c>
      <c r="F36" s="114">
        <v>146001</v>
      </c>
      <c r="G36" s="114">
        <v>44133</v>
      </c>
      <c r="H36" s="114">
        <v>155164</v>
      </c>
      <c r="I36" s="115">
        <v>78969</v>
      </c>
      <c r="J36" s="114">
        <v>46624</v>
      </c>
      <c r="K36" s="114">
        <v>32345</v>
      </c>
      <c r="L36" s="423">
        <v>50623</v>
      </c>
      <c r="M36" s="424">
        <v>44775</v>
      </c>
    </row>
    <row r="37" spans="1:13" s="110" customFormat="1" ht="11.1" customHeight="1" x14ac:dyDescent="0.2">
      <c r="A37" s="422" t="s">
        <v>390</v>
      </c>
      <c r="B37" s="115">
        <v>559544</v>
      </c>
      <c r="C37" s="114">
        <v>306404</v>
      </c>
      <c r="D37" s="114">
        <v>253140</v>
      </c>
      <c r="E37" s="114">
        <v>412247</v>
      </c>
      <c r="F37" s="114">
        <v>147297</v>
      </c>
      <c r="G37" s="114">
        <v>43863</v>
      </c>
      <c r="H37" s="114">
        <v>156725</v>
      </c>
      <c r="I37" s="115">
        <v>79463</v>
      </c>
      <c r="J37" s="114">
        <v>47071</v>
      </c>
      <c r="K37" s="114">
        <v>32392</v>
      </c>
      <c r="L37" s="423">
        <v>39328</v>
      </c>
      <c r="M37" s="424">
        <v>38989</v>
      </c>
    </row>
    <row r="38" spans="1:13" ht="15" customHeight="1" x14ac:dyDescent="0.2">
      <c r="A38" s="425" t="s">
        <v>397</v>
      </c>
      <c r="B38" s="115">
        <v>562874</v>
      </c>
      <c r="C38" s="114">
        <v>308737</v>
      </c>
      <c r="D38" s="114">
        <v>254137</v>
      </c>
      <c r="E38" s="114">
        <v>414619</v>
      </c>
      <c r="F38" s="114">
        <v>148255</v>
      </c>
      <c r="G38" s="114">
        <v>43095</v>
      </c>
      <c r="H38" s="114">
        <v>159429</v>
      </c>
      <c r="I38" s="115">
        <v>78257</v>
      </c>
      <c r="J38" s="114">
        <v>46100</v>
      </c>
      <c r="K38" s="114">
        <v>32157</v>
      </c>
      <c r="L38" s="423">
        <v>50118</v>
      </c>
      <c r="M38" s="424">
        <v>48367</v>
      </c>
    </row>
    <row r="39" spans="1:13" ht="11.1" customHeight="1" x14ac:dyDescent="0.2">
      <c r="A39" s="422" t="s">
        <v>388</v>
      </c>
      <c r="B39" s="115">
        <v>564826</v>
      </c>
      <c r="C39" s="114">
        <v>310153</v>
      </c>
      <c r="D39" s="114">
        <v>254673</v>
      </c>
      <c r="E39" s="114">
        <v>415809</v>
      </c>
      <c r="F39" s="114">
        <v>149017</v>
      </c>
      <c r="G39" s="114">
        <v>41873</v>
      </c>
      <c r="H39" s="114">
        <v>162053</v>
      </c>
      <c r="I39" s="115">
        <v>79515</v>
      </c>
      <c r="J39" s="114">
        <v>46782</v>
      </c>
      <c r="K39" s="114">
        <v>32733</v>
      </c>
      <c r="L39" s="423">
        <v>41943</v>
      </c>
      <c r="M39" s="424">
        <v>40365</v>
      </c>
    </row>
    <row r="40" spans="1:13" ht="11.1" customHeight="1" x14ac:dyDescent="0.2">
      <c r="A40" s="425" t="s">
        <v>389</v>
      </c>
      <c r="B40" s="115">
        <v>573900</v>
      </c>
      <c r="C40" s="114">
        <v>315050</v>
      </c>
      <c r="D40" s="114">
        <v>258850</v>
      </c>
      <c r="E40" s="114">
        <v>422279</v>
      </c>
      <c r="F40" s="114">
        <v>151621</v>
      </c>
      <c r="G40" s="114">
        <v>45387</v>
      </c>
      <c r="H40" s="114">
        <v>164860</v>
      </c>
      <c r="I40" s="115">
        <v>79704</v>
      </c>
      <c r="J40" s="114">
        <v>46004</v>
      </c>
      <c r="K40" s="114">
        <v>33700</v>
      </c>
      <c r="L40" s="423">
        <v>54046</v>
      </c>
      <c r="M40" s="424">
        <v>47739</v>
      </c>
    </row>
    <row r="41" spans="1:13" s="110" customFormat="1" ht="11.1" customHeight="1" x14ac:dyDescent="0.2">
      <c r="A41" s="422" t="s">
        <v>390</v>
      </c>
      <c r="B41" s="115">
        <v>575532</v>
      </c>
      <c r="C41" s="114">
        <v>315445</v>
      </c>
      <c r="D41" s="114">
        <v>260087</v>
      </c>
      <c r="E41" s="114">
        <v>421762</v>
      </c>
      <c r="F41" s="114">
        <v>153770</v>
      </c>
      <c r="G41" s="114">
        <v>45619</v>
      </c>
      <c r="H41" s="114">
        <v>166517</v>
      </c>
      <c r="I41" s="115">
        <v>80476</v>
      </c>
      <c r="J41" s="114">
        <v>46367</v>
      </c>
      <c r="K41" s="114">
        <v>34109</v>
      </c>
      <c r="L41" s="423">
        <v>42170</v>
      </c>
      <c r="M41" s="424">
        <v>40844</v>
      </c>
    </row>
    <row r="42" spans="1:13" ht="15" customHeight="1" x14ac:dyDescent="0.2">
      <c r="A42" s="422" t="s">
        <v>398</v>
      </c>
      <c r="B42" s="115">
        <v>580206</v>
      </c>
      <c r="C42" s="114">
        <v>318998</v>
      </c>
      <c r="D42" s="114">
        <v>261208</v>
      </c>
      <c r="E42" s="114">
        <v>425674</v>
      </c>
      <c r="F42" s="114">
        <v>154532</v>
      </c>
      <c r="G42" s="114">
        <v>44544</v>
      </c>
      <c r="H42" s="114">
        <v>169650</v>
      </c>
      <c r="I42" s="115">
        <v>79558</v>
      </c>
      <c r="J42" s="114">
        <v>45548</v>
      </c>
      <c r="K42" s="114">
        <v>34010</v>
      </c>
      <c r="L42" s="423">
        <v>51025</v>
      </c>
      <c r="M42" s="424">
        <v>49013</v>
      </c>
    </row>
    <row r="43" spans="1:13" ht="11.1" customHeight="1" x14ac:dyDescent="0.2">
      <c r="A43" s="422" t="s">
        <v>388</v>
      </c>
      <c r="B43" s="115">
        <v>584220</v>
      </c>
      <c r="C43" s="114">
        <v>321888</v>
      </c>
      <c r="D43" s="114">
        <v>262332</v>
      </c>
      <c r="E43" s="114">
        <v>428771</v>
      </c>
      <c r="F43" s="114">
        <v>155449</v>
      </c>
      <c r="G43" s="114">
        <v>43894</v>
      </c>
      <c r="H43" s="114">
        <v>172074</v>
      </c>
      <c r="I43" s="115">
        <v>80907</v>
      </c>
      <c r="J43" s="114">
        <v>46263</v>
      </c>
      <c r="K43" s="114">
        <v>34644</v>
      </c>
      <c r="L43" s="423">
        <v>47521</v>
      </c>
      <c r="M43" s="424">
        <v>44476</v>
      </c>
    </row>
    <row r="44" spans="1:13" ht="11.1" customHeight="1" x14ac:dyDescent="0.2">
      <c r="A44" s="422" t="s">
        <v>389</v>
      </c>
      <c r="B44" s="115">
        <v>595124</v>
      </c>
      <c r="C44" s="114">
        <v>328699</v>
      </c>
      <c r="D44" s="114">
        <v>266425</v>
      </c>
      <c r="E44" s="114">
        <v>436742</v>
      </c>
      <c r="F44" s="114">
        <v>158382</v>
      </c>
      <c r="G44" s="114">
        <v>47443</v>
      </c>
      <c r="H44" s="114">
        <v>175099</v>
      </c>
      <c r="I44" s="115">
        <v>80753</v>
      </c>
      <c r="J44" s="114">
        <v>45214</v>
      </c>
      <c r="K44" s="114">
        <v>35539</v>
      </c>
      <c r="L44" s="423">
        <v>58412</v>
      </c>
      <c r="M44" s="424">
        <v>49435</v>
      </c>
    </row>
    <row r="45" spans="1:13" s="110" customFormat="1" ht="11.1" customHeight="1" x14ac:dyDescent="0.2">
      <c r="A45" s="422" t="s">
        <v>390</v>
      </c>
      <c r="B45" s="115">
        <v>596722</v>
      </c>
      <c r="C45" s="114">
        <v>328883</v>
      </c>
      <c r="D45" s="114">
        <v>267839</v>
      </c>
      <c r="E45" s="114">
        <v>436297</v>
      </c>
      <c r="F45" s="114">
        <v>160425</v>
      </c>
      <c r="G45" s="114">
        <v>47566</v>
      </c>
      <c r="H45" s="114">
        <v>176124</v>
      </c>
      <c r="I45" s="115">
        <v>81684</v>
      </c>
      <c r="J45" s="114">
        <v>45756</v>
      </c>
      <c r="K45" s="114">
        <v>35928</v>
      </c>
      <c r="L45" s="423">
        <v>47315</v>
      </c>
      <c r="M45" s="424">
        <v>44273</v>
      </c>
    </row>
    <row r="46" spans="1:13" ht="15" customHeight="1" x14ac:dyDescent="0.2">
      <c r="A46" s="422" t="s">
        <v>399</v>
      </c>
      <c r="B46" s="115">
        <v>600365</v>
      </c>
      <c r="C46" s="114">
        <v>331435</v>
      </c>
      <c r="D46" s="114">
        <v>268930</v>
      </c>
      <c r="E46" s="114">
        <v>439034</v>
      </c>
      <c r="F46" s="114">
        <v>161331</v>
      </c>
      <c r="G46" s="114">
        <v>46776</v>
      </c>
      <c r="H46" s="114">
        <v>178792</v>
      </c>
      <c r="I46" s="115">
        <v>81354</v>
      </c>
      <c r="J46" s="114">
        <v>45368</v>
      </c>
      <c r="K46" s="114">
        <v>35986</v>
      </c>
      <c r="L46" s="423">
        <v>51757</v>
      </c>
      <c r="M46" s="424">
        <v>49097</v>
      </c>
    </row>
    <row r="47" spans="1:13" ht="11.1" customHeight="1" x14ac:dyDescent="0.2">
      <c r="A47" s="422" t="s">
        <v>388</v>
      </c>
      <c r="B47" s="115">
        <v>602428</v>
      </c>
      <c r="C47" s="114">
        <v>332912</v>
      </c>
      <c r="D47" s="114">
        <v>269516</v>
      </c>
      <c r="E47" s="114">
        <v>439990</v>
      </c>
      <c r="F47" s="114">
        <v>162438</v>
      </c>
      <c r="G47" s="114">
        <v>45503</v>
      </c>
      <c r="H47" s="114">
        <v>180792</v>
      </c>
      <c r="I47" s="115">
        <v>82485</v>
      </c>
      <c r="J47" s="114">
        <v>46003</v>
      </c>
      <c r="K47" s="114">
        <v>36482</v>
      </c>
      <c r="L47" s="423">
        <v>45775</v>
      </c>
      <c r="M47" s="424">
        <v>44874</v>
      </c>
    </row>
    <row r="48" spans="1:13" ht="11.1" customHeight="1" x14ac:dyDescent="0.2">
      <c r="A48" s="422" t="s">
        <v>389</v>
      </c>
      <c r="B48" s="115">
        <v>611471</v>
      </c>
      <c r="C48" s="114">
        <v>337806</v>
      </c>
      <c r="D48" s="114">
        <v>273665</v>
      </c>
      <c r="E48" s="114">
        <v>446702</v>
      </c>
      <c r="F48" s="114">
        <v>164769</v>
      </c>
      <c r="G48" s="114">
        <v>48674</v>
      </c>
      <c r="H48" s="114">
        <v>183167</v>
      </c>
      <c r="I48" s="115">
        <v>83089</v>
      </c>
      <c r="J48" s="114">
        <v>45291</v>
      </c>
      <c r="K48" s="114">
        <v>37798</v>
      </c>
      <c r="L48" s="423">
        <v>56768</v>
      </c>
      <c r="M48" s="424">
        <v>49262</v>
      </c>
    </row>
    <row r="49" spans="1:17" s="110" customFormat="1" ht="11.1" customHeight="1" x14ac:dyDescent="0.2">
      <c r="A49" s="422" t="s">
        <v>390</v>
      </c>
      <c r="B49" s="115">
        <v>614271</v>
      </c>
      <c r="C49" s="114">
        <v>339191</v>
      </c>
      <c r="D49" s="114">
        <v>275080</v>
      </c>
      <c r="E49" s="114">
        <v>447692</v>
      </c>
      <c r="F49" s="114">
        <v>166579</v>
      </c>
      <c r="G49" s="114">
        <v>48851</v>
      </c>
      <c r="H49" s="114">
        <v>184961</v>
      </c>
      <c r="I49" s="115">
        <v>84257</v>
      </c>
      <c r="J49" s="114">
        <v>45978</v>
      </c>
      <c r="K49" s="114">
        <v>38279</v>
      </c>
      <c r="L49" s="423">
        <v>48757</v>
      </c>
      <c r="M49" s="424">
        <v>47776</v>
      </c>
    </row>
    <row r="50" spans="1:17" ht="15" customHeight="1" x14ac:dyDescent="0.2">
      <c r="A50" s="422" t="s">
        <v>400</v>
      </c>
      <c r="B50" s="143">
        <v>612751</v>
      </c>
      <c r="C50" s="144">
        <v>338841</v>
      </c>
      <c r="D50" s="144">
        <v>273910</v>
      </c>
      <c r="E50" s="144">
        <v>447337</v>
      </c>
      <c r="F50" s="144">
        <v>165414</v>
      </c>
      <c r="G50" s="144">
        <v>47044</v>
      </c>
      <c r="H50" s="144">
        <v>186107</v>
      </c>
      <c r="I50" s="143">
        <v>79680</v>
      </c>
      <c r="J50" s="144">
        <v>43265</v>
      </c>
      <c r="K50" s="144">
        <v>36415</v>
      </c>
      <c r="L50" s="426">
        <v>52757</v>
      </c>
      <c r="M50" s="427">
        <v>55162</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521</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2.0630782940377936</v>
      </c>
      <c r="C6" s="480">
        <f>'Tabelle 3.3'!J11</f>
        <v>-2.0576738697544066</v>
      </c>
      <c r="D6" s="481">
        <f t="shared" ref="D6:E9" si="0">IF(OR(AND(B6&gt;=-50,B6&lt;=50),ISNUMBER(B6)=FALSE),B6,"")</f>
        <v>2.0630782940377936</v>
      </c>
      <c r="E6" s="481">
        <f t="shared" si="0"/>
        <v>-2.0576738697544066</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1.1168123612881518</v>
      </c>
      <c r="C7" s="480">
        <f>'Tabelle 3.1'!J23</f>
        <v>-2.6469525004774508</v>
      </c>
      <c r="D7" s="481">
        <f t="shared" si="0"/>
        <v>1.1168123612881518</v>
      </c>
      <c r="E7" s="481">
        <f>IF(OR(AND(C7&gt;=-50,C7&lt;=50),ISNUMBER(C7)=FALSE),C7,"")</f>
        <v>-2.6469525004774508</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2.0630782940377936</v>
      </c>
      <c r="C14" s="480">
        <f>'Tabelle 3.3'!J11</f>
        <v>-2.0576738697544066</v>
      </c>
      <c r="D14" s="481">
        <f>IF(OR(AND(B14&gt;=-50,B14&lt;=50),ISNUMBER(B14)=FALSE),B14,"")</f>
        <v>2.0630782940377936</v>
      </c>
      <c r="E14" s="481">
        <f>IF(OR(AND(C14&gt;=-50,C14&lt;=50),ISNUMBER(C14)=FALSE),C14,"")</f>
        <v>-2.0576738697544066</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-6.7901234567901234</v>
      </c>
      <c r="C15" s="480">
        <f>'Tabelle 3.3'!J12</f>
        <v>1.9801980198019802</v>
      </c>
      <c r="D15" s="481">
        <f t="shared" ref="D15:E45" si="3">IF(OR(AND(B15&gt;=-50,B15&lt;=50),ISNUMBER(B15)=FALSE),B15,"")</f>
        <v>-6.7901234567901234</v>
      </c>
      <c r="E15" s="481">
        <f t="shared" si="3"/>
        <v>1.9801980198019802</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9.3226846874520035</v>
      </c>
      <c r="C16" s="480">
        <f>'Tabelle 3.3'!J13</f>
        <v>3.6458333333333335</v>
      </c>
      <c r="D16" s="481">
        <f t="shared" si="3"/>
        <v>9.3226846874520035</v>
      </c>
      <c r="E16" s="481">
        <f t="shared" si="3"/>
        <v>3.6458333333333335</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-4.6374040871160256</v>
      </c>
      <c r="C17" s="480">
        <f>'Tabelle 3.3'!J14</f>
        <v>-12.354948805460751</v>
      </c>
      <c r="D17" s="481">
        <f t="shared" si="3"/>
        <v>-4.6374040871160256</v>
      </c>
      <c r="E17" s="481">
        <f t="shared" si="3"/>
        <v>-12.354948805460751</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0.58019976498237369</v>
      </c>
      <c r="C18" s="480">
        <f>'Tabelle 3.3'!J15</f>
        <v>-14.993646759847522</v>
      </c>
      <c r="D18" s="481">
        <f t="shared" si="3"/>
        <v>0.58019976498237369</v>
      </c>
      <c r="E18" s="481">
        <f t="shared" si="3"/>
        <v>-14.993646759847522</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-9.6675461741424797</v>
      </c>
      <c r="C19" s="480">
        <f>'Tabelle 3.3'!J16</f>
        <v>-10.321489001692047</v>
      </c>
      <c r="D19" s="481">
        <f t="shared" si="3"/>
        <v>-9.6675461741424797</v>
      </c>
      <c r="E19" s="481">
        <f t="shared" si="3"/>
        <v>-10.321489001692047</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-0.68392769907181239</v>
      </c>
      <c r="C20" s="480">
        <f>'Tabelle 3.3'!J17</f>
        <v>-2.2988505747126435</v>
      </c>
      <c r="D20" s="481">
        <f t="shared" si="3"/>
        <v>-0.68392769907181239</v>
      </c>
      <c r="E20" s="481">
        <f t="shared" si="3"/>
        <v>-2.2988505747126435</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2.8508894999719399</v>
      </c>
      <c r="C21" s="480">
        <f>'Tabelle 3.3'!J18</f>
        <v>7.6874205844980938</v>
      </c>
      <c r="D21" s="481">
        <f t="shared" si="3"/>
        <v>2.8508894999719399</v>
      </c>
      <c r="E21" s="481">
        <f t="shared" si="3"/>
        <v>7.6874205844980938</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1.6952652336410001</v>
      </c>
      <c r="C22" s="480">
        <f>'Tabelle 3.3'!J19</f>
        <v>9.727626459143969E-2</v>
      </c>
      <c r="D22" s="481">
        <f t="shared" si="3"/>
        <v>1.6952652336410001</v>
      </c>
      <c r="E22" s="481">
        <f t="shared" si="3"/>
        <v>9.727626459143969E-2</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3.9749590451673296</v>
      </c>
      <c r="C23" s="480">
        <f>'Tabelle 3.3'!J20</f>
        <v>-1.3020833333333333</v>
      </c>
      <c r="D23" s="481">
        <f t="shared" si="3"/>
        <v>3.9749590451673296</v>
      </c>
      <c r="E23" s="481">
        <f t="shared" si="3"/>
        <v>-1.3020833333333333</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0.11797389351904708</v>
      </c>
      <c r="C24" s="480">
        <f>'Tabelle 3.3'!J21</f>
        <v>-13.387628111273791</v>
      </c>
      <c r="D24" s="481">
        <f t="shared" si="3"/>
        <v>0.11797389351904708</v>
      </c>
      <c r="E24" s="481">
        <f t="shared" si="3"/>
        <v>-13.387628111273791</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5.1878533193256287</v>
      </c>
      <c r="C25" s="480">
        <f>'Tabelle 3.3'!J22</f>
        <v>-1.0054137664346481</v>
      </c>
      <c r="D25" s="481">
        <f t="shared" si="3"/>
        <v>5.1878533193256287</v>
      </c>
      <c r="E25" s="481">
        <f t="shared" si="3"/>
        <v>-1.0054137664346481</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1.3336268175520827</v>
      </c>
      <c r="C26" s="480">
        <f>'Tabelle 3.3'!J23</f>
        <v>1.0954616588419406</v>
      </c>
      <c r="D26" s="481">
        <f t="shared" si="3"/>
        <v>1.3336268175520827</v>
      </c>
      <c r="E26" s="481">
        <f t="shared" si="3"/>
        <v>1.0954616588419406</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4.4339839265212397</v>
      </c>
      <c r="C27" s="480">
        <f>'Tabelle 3.3'!J24</f>
        <v>1.6751177109742847</v>
      </c>
      <c r="D27" s="481">
        <f t="shared" si="3"/>
        <v>4.4339839265212397</v>
      </c>
      <c r="E27" s="481">
        <f t="shared" si="3"/>
        <v>1.6751177109742847</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-4.1593877381249478E-2</v>
      </c>
      <c r="C28" s="480">
        <f>'Tabelle 3.3'!J25</f>
        <v>0.87774654351442827</v>
      </c>
      <c r="D28" s="481">
        <f t="shared" si="3"/>
        <v>-4.1593877381249478E-2</v>
      </c>
      <c r="E28" s="481">
        <f t="shared" si="3"/>
        <v>0.87774654351442827</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-6.7121637896427142</v>
      </c>
      <c r="C29" s="480">
        <f>'Tabelle 3.3'!J26</f>
        <v>-16.656608328304163</v>
      </c>
      <c r="D29" s="481">
        <f t="shared" si="3"/>
        <v>-6.7121637896427142</v>
      </c>
      <c r="E29" s="481">
        <f t="shared" si="3"/>
        <v>-16.656608328304163</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4.1991750732992097</v>
      </c>
      <c r="C30" s="480">
        <f>'Tabelle 3.3'!J27</f>
        <v>18.131868131868131</v>
      </c>
      <c r="D30" s="481">
        <f t="shared" si="3"/>
        <v>4.1991750732992097</v>
      </c>
      <c r="E30" s="481">
        <f t="shared" si="3"/>
        <v>18.131868131868131</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2.7382012466607302</v>
      </c>
      <c r="C31" s="480">
        <f>'Tabelle 3.3'!J28</f>
        <v>0.72546773577701418</v>
      </c>
      <c r="D31" s="481">
        <f t="shared" si="3"/>
        <v>2.7382012466607302</v>
      </c>
      <c r="E31" s="481">
        <f t="shared" si="3"/>
        <v>0.72546773577701418</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1.9741925513830938</v>
      </c>
      <c r="C32" s="480">
        <f>'Tabelle 3.3'!J29</f>
        <v>0.19555120997311171</v>
      </c>
      <c r="D32" s="481">
        <f t="shared" si="3"/>
        <v>1.9741925513830938</v>
      </c>
      <c r="E32" s="481">
        <f t="shared" si="3"/>
        <v>0.19555120997311171</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2.0838794233289648</v>
      </c>
      <c r="C33" s="480">
        <f>'Tabelle 3.3'!J30</f>
        <v>0.53613053613053618</v>
      </c>
      <c r="D33" s="481">
        <f t="shared" si="3"/>
        <v>2.0838794233289648</v>
      </c>
      <c r="E33" s="481">
        <f t="shared" si="3"/>
        <v>0.53613053613053618</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1.5584210109959655</v>
      </c>
      <c r="C34" s="480">
        <f>'Tabelle 3.3'!J31</f>
        <v>-2.9987827818966473</v>
      </c>
      <c r="D34" s="481">
        <f t="shared" si="3"/>
        <v>1.5584210109959655</v>
      </c>
      <c r="E34" s="481">
        <f t="shared" si="3"/>
        <v>-2.9987827818966473</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-6.7901234567901234</v>
      </c>
      <c r="C37" s="480">
        <f>'Tabelle 3.3'!J34</f>
        <v>1.9801980198019802</v>
      </c>
      <c r="D37" s="481">
        <f t="shared" si="3"/>
        <v>-6.7901234567901234</v>
      </c>
      <c r="E37" s="481">
        <f t="shared" si="3"/>
        <v>1.9801980198019802</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-1.0787315386201755</v>
      </c>
      <c r="C38" s="480">
        <f>'Tabelle 3.3'!J35</f>
        <v>-1.6403590219746209</v>
      </c>
      <c r="D38" s="481">
        <f t="shared" si="3"/>
        <v>-1.0787315386201755</v>
      </c>
      <c r="E38" s="481">
        <f t="shared" si="3"/>
        <v>-1.6403590219746209</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2.4346427434503122</v>
      </c>
      <c r="C39" s="480">
        <f>'Tabelle 3.3'!J36</f>
        <v>-2.080209174453032</v>
      </c>
      <c r="D39" s="481">
        <f t="shared" si="3"/>
        <v>2.4346427434503122</v>
      </c>
      <c r="E39" s="481">
        <f t="shared" si="3"/>
        <v>-2.080209174453032</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2.4346427434503122</v>
      </c>
      <c r="C45" s="480">
        <f>'Tabelle 3.3'!J36</f>
        <v>-2.080209174453032</v>
      </c>
      <c r="D45" s="481">
        <f t="shared" si="3"/>
        <v>2.4346427434503122</v>
      </c>
      <c r="E45" s="481">
        <f t="shared" si="3"/>
        <v>-2.080209174453032</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523577</v>
      </c>
      <c r="C51" s="487">
        <v>47717</v>
      </c>
      <c r="D51" s="487">
        <v>28668</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528007</v>
      </c>
      <c r="C52" s="487">
        <v>48956</v>
      </c>
      <c r="D52" s="487">
        <v>29004</v>
      </c>
      <c r="E52" s="488">
        <f t="shared" ref="E52:G70" si="11">IF($A$51=37802,IF(COUNTBLANK(B$51:B$70)&gt;0,#N/A,B52/B$51*100),IF(COUNTBLANK(B$51:B$75)&gt;0,#N/A,B52/B$51*100))</f>
        <v>100.8461028654811</v>
      </c>
      <c r="F52" s="488">
        <f t="shared" si="11"/>
        <v>102.59655887838717</v>
      </c>
      <c r="G52" s="488">
        <f t="shared" si="11"/>
        <v>101.17203850983675</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537150</v>
      </c>
      <c r="C53" s="487">
        <v>48196</v>
      </c>
      <c r="D53" s="487">
        <v>30005</v>
      </c>
      <c r="E53" s="488">
        <f t="shared" si="11"/>
        <v>102.5923598630192</v>
      </c>
      <c r="F53" s="488">
        <f t="shared" si="11"/>
        <v>101.00383511117631</v>
      </c>
      <c r="G53" s="488">
        <f t="shared" si="11"/>
        <v>104.66373657039208</v>
      </c>
      <c r="H53" s="489">
        <f>IF(ISERROR(L53)=TRUE,IF(MONTH(A53)=MONTH(MAX(A$51:A$75)),A53,""),"")</f>
        <v>41883</v>
      </c>
      <c r="I53" s="488">
        <f t="shared" si="12"/>
        <v>102.5923598630192</v>
      </c>
      <c r="J53" s="488">
        <f t="shared" si="10"/>
        <v>101.00383511117631</v>
      </c>
      <c r="K53" s="488">
        <f t="shared" si="10"/>
        <v>104.66373657039208</v>
      </c>
      <c r="L53" s="488" t="e">
        <f t="shared" si="13"/>
        <v>#N/A</v>
      </c>
    </row>
    <row r="54" spans="1:14" ht="15" customHeight="1" x14ac:dyDescent="0.2">
      <c r="A54" s="490" t="s">
        <v>463</v>
      </c>
      <c r="B54" s="487">
        <v>537809</v>
      </c>
      <c r="C54" s="487">
        <v>48876</v>
      </c>
      <c r="D54" s="487">
        <v>30354</v>
      </c>
      <c r="E54" s="488">
        <f t="shared" si="11"/>
        <v>102.71822482652982</v>
      </c>
      <c r="F54" s="488">
        <f t="shared" si="11"/>
        <v>102.42890374499653</v>
      </c>
      <c r="G54" s="488">
        <f t="shared" si="11"/>
        <v>105.88112180828799</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539267</v>
      </c>
      <c r="C55" s="487">
        <v>47496</v>
      </c>
      <c r="D55" s="487">
        <v>30010</v>
      </c>
      <c r="E55" s="488">
        <f t="shared" si="11"/>
        <v>102.99669389602674</v>
      </c>
      <c r="F55" s="488">
        <f t="shared" si="11"/>
        <v>99.536852694008431</v>
      </c>
      <c r="G55" s="488">
        <f t="shared" si="11"/>
        <v>104.6811776196456</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541805</v>
      </c>
      <c r="C56" s="487">
        <v>48299</v>
      </c>
      <c r="D56" s="487">
        <v>30480</v>
      </c>
      <c r="E56" s="488">
        <f t="shared" si="11"/>
        <v>103.48143635033624</v>
      </c>
      <c r="F56" s="488">
        <f t="shared" si="11"/>
        <v>101.21969109541674</v>
      </c>
      <c r="G56" s="488">
        <f t="shared" si="11"/>
        <v>106.32063624947676</v>
      </c>
      <c r="H56" s="489" t="str">
        <f t="shared" si="14"/>
        <v/>
      </c>
      <c r="I56" s="488" t="str">
        <f t="shared" si="12"/>
        <v/>
      </c>
      <c r="J56" s="488" t="str">
        <f t="shared" si="10"/>
        <v/>
      </c>
      <c r="K56" s="488" t="str">
        <f t="shared" si="10"/>
        <v/>
      </c>
      <c r="L56" s="488" t="e">
        <f t="shared" si="13"/>
        <v>#N/A</v>
      </c>
    </row>
    <row r="57" spans="1:14" ht="15" customHeight="1" x14ac:dyDescent="0.2">
      <c r="A57" s="490">
        <v>42248</v>
      </c>
      <c r="B57" s="487">
        <v>547704</v>
      </c>
      <c r="C57" s="487">
        <v>47473</v>
      </c>
      <c r="D57" s="487">
        <v>31247</v>
      </c>
      <c r="E57" s="488">
        <f t="shared" si="11"/>
        <v>104.60810921793737</v>
      </c>
      <c r="F57" s="488">
        <f t="shared" si="11"/>
        <v>99.488651843158621</v>
      </c>
      <c r="G57" s="488">
        <f t="shared" si="11"/>
        <v>108.99609320496721</v>
      </c>
      <c r="H57" s="489">
        <f t="shared" si="14"/>
        <v>42248</v>
      </c>
      <c r="I57" s="488">
        <f t="shared" si="12"/>
        <v>104.60810921793737</v>
      </c>
      <c r="J57" s="488">
        <f t="shared" si="10"/>
        <v>99.488651843158621</v>
      </c>
      <c r="K57" s="488">
        <f t="shared" si="10"/>
        <v>108.99609320496721</v>
      </c>
      <c r="L57" s="488" t="e">
        <f t="shared" si="13"/>
        <v>#N/A</v>
      </c>
    </row>
    <row r="58" spans="1:14" ht="15" customHeight="1" x14ac:dyDescent="0.2">
      <c r="A58" s="490" t="s">
        <v>466</v>
      </c>
      <c r="B58" s="487">
        <v>549666</v>
      </c>
      <c r="C58" s="487">
        <v>47938</v>
      </c>
      <c r="D58" s="487">
        <v>31382</v>
      </c>
      <c r="E58" s="488">
        <f t="shared" si="11"/>
        <v>104.98283920034686</v>
      </c>
      <c r="F58" s="488">
        <f t="shared" si="11"/>
        <v>100.46314730599157</v>
      </c>
      <c r="G58" s="488">
        <f t="shared" si="11"/>
        <v>109.46700153481233</v>
      </c>
      <c r="H58" s="489" t="str">
        <f t="shared" si="14"/>
        <v/>
      </c>
      <c r="I58" s="488" t="str">
        <f t="shared" si="12"/>
        <v/>
      </c>
      <c r="J58" s="488" t="str">
        <f t="shared" si="10"/>
        <v/>
      </c>
      <c r="K58" s="488" t="str">
        <f t="shared" si="10"/>
        <v/>
      </c>
      <c r="L58" s="488" t="e">
        <f t="shared" si="13"/>
        <v>#N/A</v>
      </c>
    </row>
    <row r="59" spans="1:14" ht="15" customHeight="1" x14ac:dyDescent="0.2">
      <c r="A59" s="490" t="s">
        <v>467</v>
      </c>
      <c r="B59" s="487">
        <v>549812</v>
      </c>
      <c r="C59" s="487">
        <v>47037</v>
      </c>
      <c r="D59" s="487">
        <v>31199</v>
      </c>
      <c r="E59" s="488">
        <f t="shared" si="11"/>
        <v>105.01072430607149</v>
      </c>
      <c r="F59" s="488">
        <f t="shared" si="11"/>
        <v>98.574931366179769</v>
      </c>
      <c r="G59" s="488">
        <f t="shared" si="11"/>
        <v>108.8286591321334</v>
      </c>
      <c r="H59" s="489" t="str">
        <f t="shared" si="14"/>
        <v/>
      </c>
      <c r="I59" s="488" t="str">
        <f t="shared" si="12"/>
        <v/>
      </c>
      <c r="J59" s="488" t="str">
        <f t="shared" si="10"/>
        <v/>
      </c>
      <c r="K59" s="488" t="str">
        <f t="shared" si="10"/>
        <v/>
      </c>
      <c r="L59" s="488" t="e">
        <f t="shared" si="13"/>
        <v>#N/A</v>
      </c>
    </row>
    <row r="60" spans="1:14" ht="15" customHeight="1" x14ac:dyDescent="0.2">
      <c r="A60" s="490" t="s">
        <v>468</v>
      </c>
      <c r="B60" s="487">
        <v>552059</v>
      </c>
      <c r="C60" s="487">
        <v>47995</v>
      </c>
      <c r="D60" s="487">
        <v>31490</v>
      </c>
      <c r="E60" s="488">
        <f t="shared" si="11"/>
        <v>105.4398875428065</v>
      </c>
      <c r="F60" s="488">
        <f t="shared" si="11"/>
        <v>100.58260158853238</v>
      </c>
      <c r="G60" s="488">
        <f t="shared" si="11"/>
        <v>109.84372819868844</v>
      </c>
      <c r="H60" s="489" t="str">
        <f t="shared" si="14"/>
        <v/>
      </c>
      <c r="I60" s="488" t="str">
        <f t="shared" si="12"/>
        <v/>
      </c>
      <c r="J60" s="488" t="str">
        <f t="shared" si="10"/>
        <v/>
      </c>
      <c r="K60" s="488" t="str">
        <f t="shared" si="10"/>
        <v/>
      </c>
      <c r="L60" s="488" t="e">
        <f t="shared" si="13"/>
        <v>#N/A</v>
      </c>
    </row>
    <row r="61" spans="1:14" ht="15" customHeight="1" x14ac:dyDescent="0.2">
      <c r="A61" s="490">
        <v>42614</v>
      </c>
      <c r="B61" s="487">
        <v>559561</v>
      </c>
      <c r="C61" s="487">
        <v>46624</v>
      </c>
      <c r="D61" s="487">
        <v>32345</v>
      </c>
      <c r="E61" s="488">
        <f t="shared" si="11"/>
        <v>106.87272359175441</v>
      </c>
      <c r="F61" s="488">
        <f t="shared" si="11"/>
        <v>97.709411740050712</v>
      </c>
      <c r="G61" s="488">
        <f t="shared" si="11"/>
        <v>112.82614762104089</v>
      </c>
      <c r="H61" s="489">
        <f t="shared" si="14"/>
        <v>42614</v>
      </c>
      <c r="I61" s="488">
        <f t="shared" si="12"/>
        <v>106.87272359175441</v>
      </c>
      <c r="J61" s="488">
        <f t="shared" si="10"/>
        <v>97.709411740050712</v>
      </c>
      <c r="K61" s="488">
        <f t="shared" si="10"/>
        <v>112.82614762104089</v>
      </c>
      <c r="L61" s="488" t="e">
        <f t="shared" si="13"/>
        <v>#N/A</v>
      </c>
    </row>
    <row r="62" spans="1:14" ht="15" customHeight="1" x14ac:dyDescent="0.2">
      <c r="A62" s="490" t="s">
        <v>469</v>
      </c>
      <c r="B62" s="487">
        <v>559544</v>
      </c>
      <c r="C62" s="487">
        <v>47071</v>
      </c>
      <c r="D62" s="487">
        <v>32392</v>
      </c>
      <c r="E62" s="488">
        <f t="shared" si="11"/>
        <v>106.86947669588235</v>
      </c>
      <c r="F62" s="488">
        <f t="shared" si="11"/>
        <v>98.646184797870788</v>
      </c>
      <c r="G62" s="488">
        <f t="shared" si="11"/>
        <v>112.990093484024</v>
      </c>
      <c r="H62" s="489" t="str">
        <f t="shared" si="14"/>
        <v/>
      </c>
      <c r="I62" s="488" t="str">
        <f t="shared" si="12"/>
        <v/>
      </c>
      <c r="J62" s="488" t="str">
        <f t="shared" si="10"/>
        <v/>
      </c>
      <c r="K62" s="488" t="str">
        <f t="shared" si="10"/>
        <v/>
      </c>
      <c r="L62" s="488" t="e">
        <f t="shared" si="13"/>
        <v>#N/A</v>
      </c>
    </row>
    <row r="63" spans="1:14" ht="15" customHeight="1" x14ac:dyDescent="0.2">
      <c r="A63" s="490" t="s">
        <v>470</v>
      </c>
      <c r="B63" s="487">
        <v>562874</v>
      </c>
      <c r="C63" s="487">
        <v>46100</v>
      </c>
      <c r="D63" s="487">
        <v>32157</v>
      </c>
      <c r="E63" s="488">
        <f t="shared" si="11"/>
        <v>107.50548629905438</v>
      </c>
      <c r="F63" s="488">
        <f t="shared" si="11"/>
        <v>96.611270616342182</v>
      </c>
      <c r="G63" s="488">
        <f t="shared" si="11"/>
        <v>112.17036416910841</v>
      </c>
      <c r="H63" s="489" t="str">
        <f t="shared" si="14"/>
        <v/>
      </c>
      <c r="I63" s="488" t="str">
        <f t="shared" si="12"/>
        <v/>
      </c>
      <c r="J63" s="488" t="str">
        <f t="shared" si="10"/>
        <v/>
      </c>
      <c r="K63" s="488" t="str">
        <f t="shared" si="10"/>
        <v/>
      </c>
      <c r="L63" s="488" t="e">
        <f t="shared" si="13"/>
        <v>#N/A</v>
      </c>
    </row>
    <row r="64" spans="1:14" ht="15" customHeight="1" x14ac:dyDescent="0.2">
      <c r="A64" s="490" t="s">
        <v>471</v>
      </c>
      <c r="B64" s="487">
        <v>564826</v>
      </c>
      <c r="C64" s="487">
        <v>46782</v>
      </c>
      <c r="D64" s="487">
        <v>32733</v>
      </c>
      <c r="E64" s="488">
        <f t="shared" si="11"/>
        <v>107.87830634271558</v>
      </c>
      <c r="F64" s="488">
        <f t="shared" si="11"/>
        <v>98.04053062849718</v>
      </c>
      <c r="G64" s="488">
        <f t="shared" si="11"/>
        <v>114.17957304311427</v>
      </c>
      <c r="H64" s="489" t="str">
        <f t="shared" si="14"/>
        <v/>
      </c>
      <c r="I64" s="488" t="str">
        <f t="shared" si="12"/>
        <v/>
      </c>
      <c r="J64" s="488" t="str">
        <f t="shared" si="10"/>
        <v/>
      </c>
      <c r="K64" s="488" t="str">
        <f t="shared" si="10"/>
        <v/>
      </c>
      <c r="L64" s="488" t="e">
        <f t="shared" si="13"/>
        <v>#N/A</v>
      </c>
    </row>
    <row r="65" spans="1:12" ht="15" customHeight="1" x14ac:dyDescent="0.2">
      <c r="A65" s="490">
        <v>42979</v>
      </c>
      <c r="B65" s="487">
        <v>573900</v>
      </c>
      <c r="C65" s="487">
        <v>46004</v>
      </c>
      <c r="D65" s="487">
        <v>33700</v>
      </c>
      <c r="E65" s="488">
        <f t="shared" si="11"/>
        <v>109.61138476289065</v>
      </c>
      <c r="F65" s="488">
        <f t="shared" si="11"/>
        <v>96.410084456273452</v>
      </c>
      <c r="G65" s="488">
        <f t="shared" si="11"/>
        <v>117.55267196874564</v>
      </c>
      <c r="H65" s="489">
        <f t="shared" si="14"/>
        <v>42979</v>
      </c>
      <c r="I65" s="488">
        <f t="shared" si="12"/>
        <v>109.61138476289065</v>
      </c>
      <c r="J65" s="488">
        <f t="shared" si="10"/>
        <v>96.410084456273452</v>
      </c>
      <c r="K65" s="488">
        <f t="shared" si="10"/>
        <v>117.55267196874564</v>
      </c>
      <c r="L65" s="488" t="e">
        <f t="shared" si="13"/>
        <v>#N/A</v>
      </c>
    </row>
    <row r="66" spans="1:12" ht="15" customHeight="1" x14ac:dyDescent="0.2">
      <c r="A66" s="490" t="s">
        <v>472</v>
      </c>
      <c r="B66" s="487">
        <v>575532</v>
      </c>
      <c r="C66" s="487">
        <v>46367</v>
      </c>
      <c r="D66" s="487">
        <v>34109</v>
      </c>
      <c r="E66" s="488">
        <f t="shared" si="11"/>
        <v>109.9230867666074</v>
      </c>
      <c r="F66" s="488">
        <f t="shared" si="11"/>
        <v>97.170819624033371</v>
      </c>
      <c r="G66" s="488">
        <f t="shared" si="11"/>
        <v>118.97934979768382</v>
      </c>
      <c r="H66" s="489" t="str">
        <f t="shared" si="14"/>
        <v/>
      </c>
      <c r="I66" s="488" t="str">
        <f t="shared" si="12"/>
        <v/>
      </c>
      <c r="J66" s="488" t="str">
        <f t="shared" si="10"/>
        <v/>
      </c>
      <c r="K66" s="488" t="str">
        <f t="shared" si="10"/>
        <v/>
      </c>
      <c r="L66" s="488" t="e">
        <f t="shared" si="13"/>
        <v>#N/A</v>
      </c>
    </row>
    <row r="67" spans="1:12" ht="15" customHeight="1" x14ac:dyDescent="0.2">
      <c r="A67" s="490" t="s">
        <v>473</v>
      </c>
      <c r="B67" s="487">
        <v>580206</v>
      </c>
      <c r="C67" s="487">
        <v>45548</v>
      </c>
      <c r="D67" s="487">
        <v>34010</v>
      </c>
      <c r="E67" s="488">
        <f t="shared" si="11"/>
        <v>110.81579213754615</v>
      </c>
      <c r="F67" s="488">
        <f t="shared" si="11"/>
        <v>95.454450195946933</v>
      </c>
      <c r="G67" s="488">
        <f t="shared" si="11"/>
        <v>118.63401702246408</v>
      </c>
      <c r="H67" s="489" t="str">
        <f t="shared" si="14"/>
        <v/>
      </c>
      <c r="I67" s="488" t="str">
        <f t="shared" si="12"/>
        <v/>
      </c>
      <c r="J67" s="488" t="str">
        <f t="shared" si="12"/>
        <v/>
      </c>
      <c r="K67" s="488" t="str">
        <f t="shared" si="12"/>
        <v/>
      </c>
      <c r="L67" s="488" t="e">
        <f t="shared" si="13"/>
        <v>#N/A</v>
      </c>
    </row>
    <row r="68" spans="1:12" ht="15" customHeight="1" x14ac:dyDescent="0.2">
      <c r="A68" s="490" t="s">
        <v>474</v>
      </c>
      <c r="B68" s="487">
        <v>584220</v>
      </c>
      <c r="C68" s="487">
        <v>46263</v>
      </c>
      <c r="D68" s="487">
        <v>34644</v>
      </c>
      <c r="E68" s="488">
        <f t="shared" si="11"/>
        <v>111.58244155109946</v>
      </c>
      <c r="F68" s="488">
        <f t="shared" si="11"/>
        <v>96.95286795062556</v>
      </c>
      <c r="G68" s="488">
        <f t="shared" si="11"/>
        <v>120.8455420678108</v>
      </c>
      <c r="H68" s="489" t="str">
        <f t="shared" si="14"/>
        <v/>
      </c>
      <c r="I68" s="488" t="str">
        <f t="shared" si="12"/>
        <v/>
      </c>
      <c r="J68" s="488" t="str">
        <f t="shared" si="12"/>
        <v/>
      </c>
      <c r="K68" s="488" t="str">
        <f t="shared" si="12"/>
        <v/>
      </c>
      <c r="L68" s="488" t="e">
        <f t="shared" si="13"/>
        <v>#N/A</v>
      </c>
    </row>
    <row r="69" spans="1:12" ht="15" customHeight="1" x14ac:dyDescent="0.2">
      <c r="A69" s="490">
        <v>43344</v>
      </c>
      <c r="B69" s="487">
        <v>595124</v>
      </c>
      <c r="C69" s="487">
        <v>45214</v>
      </c>
      <c r="D69" s="487">
        <v>35539</v>
      </c>
      <c r="E69" s="488">
        <f t="shared" si="11"/>
        <v>113.6650387622069</v>
      </c>
      <c r="F69" s="488">
        <f t="shared" si="11"/>
        <v>94.75449001404111</v>
      </c>
      <c r="G69" s="488">
        <f t="shared" si="11"/>
        <v>123.96748988419144</v>
      </c>
      <c r="H69" s="489">
        <f t="shared" si="14"/>
        <v>43344</v>
      </c>
      <c r="I69" s="488">
        <f t="shared" si="12"/>
        <v>113.6650387622069</v>
      </c>
      <c r="J69" s="488">
        <f t="shared" si="12"/>
        <v>94.75449001404111</v>
      </c>
      <c r="K69" s="488">
        <f t="shared" si="12"/>
        <v>123.96748988419144</v>
      </c>
      <c r="L69" s="488" t="e">
        <f t="shared" si="13"/>
        <v>#N/A</v>
      </c>
    </row>
    <row r="70" spans="1:12" ht="15" customHeight="1" x14ac:dyDescent="0.2">
      <c r="A70" s="490" t="s">
        <v>475</v>
      </c>
      <c r="B70" s="487">
        <v>596722</v>
      </c>
      <c r="C70" s="487">
        <v>45756</v>
      </c>
      <c r="D70" s="487">
        <v>35928</v>
      </c>
      <c r="E70" s="488">
        <f t="shared" si="11"/>
        <v>113.97024697417955</v>
      </c>
      <c r="F70" s="488">
        <f t="shared" si="11"/>
        <v>95.89035354276254</v>
      </c>
      <c r="G70" s="488">
        <f t="shared" si="11"/>
        <v>125.32440351611554</v>
      </c>
      <c r="H70" s="489" t="str">
        <f t="shared" si="14"/>
        <v/>
      </c>
      <c r="I70" s="488" t="str">
        <f t="shared" si="12"/>
        <v/>
      </c>
      <c r="J70" s="488" t="str">
        <f t="shared" si="12"/>
        <v/>
      </c>
      <c r="K70" s="488" t="str">
        <f t="shared" si="12"/>
        <v/>
      </c>
      <c r="L70" s="488" t="e">
        <f t="shared" si="13"/>
        <v>#N/A</v>
      </c>
    </row>
    <row r="71" spans="1:12" ht="15" customHeight="1" x14ac:dyDescent="0.2">
      <c r="A71" s="490" t="s">
        <v>476</v>
      </c>
      <c r="B71" s="487">
        <v>600365</v>
      </c>
      <c r="C71" s="487">
        <v>45368</v>
      </c>
      <c r="D71" s="487">
        <v>35986</v>
      </c>
      <c r="E71" s="491">
        <f t="shared" ref="E71:G75" si="15">IF($A$51=37802,IF(COUNTBLANK(B$51:B$70)&gt;0,#N/A,IF(ISBLANK(B71)=FALSE,B71/B$51*100,#N/A)),IF(COUNTBLANK(B$51:B$75)&gt;0,#N/A,B71/B$51*100))</f>
        <v>114.66603766017225</v>
      </c>
      <c r="F71" s="491">
        <f t="shared" si="15"/>
        <v>95.077226145818045</v>
      </c>
      <c r="G71" s="491">
        <f t="shared" si="15"/>
        <v>125.52671968745639</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602428</v>
      </c>
      <c r="C72" s="487">
        <v>46003</v>
      </c>
      <c r="D72" s="487">
        <v>36482</v>
      </c>
      <c r="E72" s="491">
        <f t="shared" si="15"/>
        <v>115.06005802393918</v>
      </c>
      <c r="F72" s="491">
        <f t="shared" si="15"/>
        <v>96.407988767106062</v>
      </c>
      <c r="G72" s="491">
        <f t="shared" si="15"/>
        <v>127.25687177340588</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611471</v>
      </c>
      <c r="C73" s="487">
        <v>45291</v>
      </c>
      <c r="D73" s="487">
        <v>37798</v>
      </c>
      <c r="E73" s="491">
        <f t="shared" si="15"/>
        <v>116.78721563399461</v>
      </c>
      <c r="F73" s="491">
        <f t="shared" si="15"/>
        <v>94.915858079929578</v>
      </c>
      <c r="G73" s="491">
        <f t="shared" si="15"/>
        <v>131.84735593693318</v>
      </c>
      <c r="H73" s="492">
        <f>IF(A$51=37802,IF(ISERROR(L73)=TRUE,IF(ISBLANK(A73)=FALSE,IF(MONTH(A73)=MONTH(MAX(A$51:A$75)),A73,""),""),""),IF(ISERROR(L73)=TRUE,IF(MONTH(A73)=MONTH(MAX(A$51:A$75)),A73,""),""))</f>
        <v>43709</v>
      </c>
      <c r="I73" s="488">
        <f t="shared" si="12"/>
        <v>116.78721563399461</v>
      </c>
      <c r="J73" s="488">
        <f t="shared" si="12"/>
        <v>94.915858079929578</v>
      </c>
      <c r="K73" s="488">
        <f t="shared" si="12"/>
        <v>131.84735593693318</v>
      </c>
      <c r="L73" s="488" t="e">
        <f t="shared" si="13"/>
        <v>#N/A</v>
      </c>
    </row>
    <row r="74" spans="1:12" ht="15" customHeight="1" x14ac:dyDescent="0.2">
      <c r="A74" s="490" t="s">
        <v>478</v>
      </c>
      <c r="B74" s="487">
        <v>614271</v>
      </c>
      <c r="C74" s="487">
        <v>45978</v>
      </c>
      <c r="D74" s="487">
        <v>38279</v>
      </c>
      <c r="E74" s="491">
        <f t="shared" si="15"/>
        <v>117.32199848350864</v>
      </c>
      <c r="F74" s="491">
        <f t="shared" si="15"/>
        <v>96.3555965379215</v>
      </c>
      <c r="G74" s="491">
        <f t="shared" si="15"/>
        <v>133.52518487512208</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612751</v>
      </c>
      <c r="C75" s="493">
        <v>43265</v>
      </c>
      <c r="D75" s="493">
        <v>36415</v>
      </c>
      <c r="E75" s="491">
        <f t="shared" si="15"/>
        <v>117.03168779377245</v>
      </c>
      <c r="F75" s="491">
        <f t="shared" si="15"/>
        <v>90.66999182681225</v>
      </c>
      <c r="G75" s="491">
        <f t="shared" si="15"/>
        <v>127.02316171340868</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116.78721563399461</v>
      </c>
      <c r="J77" s="488">
        <f>IF(J75&lt;&gt;"",J75,IF(J74&lt;&gt;"",J74,IF(J73&lt;&gt;"",J73,IF(J72&lt;&gt;"",J72,IF(J71&lt;&gt;"",J71,IF(J70&lt;&gt;"",J70,""))))))</f>
        <v>94.915858079929578</v>
      </c>
      <c r="K77" s="488">
        <f>IF(K75&lt;&gt;"",K75,IF(K74&lt;&gt;"",K74,IF(K73&lt;&gt;"",K73,IF(K72&lt;&gt;"",K72,IF(K71&lt;&gt;"",K71,IF(K70&lt;&gt;"",K70,""))))))</f>
        <v>131.84735593693318</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+16,8%</v>
      </c>
      <c r="J79" s="488" t="str">
        <f>"GeB - ausschließlich: "&amp;IF(J77&gt;100,"+","")&amp;TEXT(J77-100,"0,0")&amp;"%"</f>
        <v>GeB - ausschließlich: -5,1%</v>
      </c>
      <c r="K79" s="488" t="str">
        <f>"GeB - im Nebenjob: "&amp;IF(K77&gt;100,"+","")&amp;TEXT(K77-100,"0,0")&amp;"%"</f>
        <v>GeB - im Nebenjob: +31,8%</v>
      </c>
    </row>
    <row r="81" spans="9:9" ht="15" customHeight="1" x14ac:dyDescent="0.2">
      <c r="I81" s="488" t="str">
        <f>IF(ISERROR(HLOOKUP(1,I$78:K$79,2,FALSE)),"",HLOOKUP(1,I$78:K$79,2,FALSE))</f>
        <v>GeB - im Nebenjob: +31,8%</v>
      </c>
    </row>
    <row r="82" spans="9:9" ht="15" customHeight="1" x14ac:dyDescent="0.2">
      <c r="I82" s="488" t="str">
        <f>IF(ISERROR(HLOOKUP(2,I$78:K$79,2,FALSE)),"",HLOOKUP(2,I$78:K$79,2,FALSE))</f>
        <v>SvB: +16,8%</v>
      </c>
    </row>
    <row r="83" spans="9:9" ht="15" customHeight="1" x14ac:dyDescent="0.2">
      <c r="I83" s="488" t="str">
        <f>IF(ISERROR(HLOOKUP(3,I$78:K$79,2,FALSE)),"",HLOOKUP(3,I$78:K$79,2,FALSE))</f>
        <v>GeB - ausschließlich: -5,1%</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612751</v>
      </c>
      <c r="E12" s="114">
        <v>614271</v>
      </c>
      <c r="F12" s="114">
        <v>611471</v>
      </c>
      <c r="G12" s="114">
        <v>602428</v>
      </c>
      <c r="H12" s="114">
        <v>600365</v>
      </c>
      <c r="I12" s="115">
        <v>12386</v>
      </c>
      <c r="J12" s="116">
        <v>2.0630782940377936</v>
      </c>
      <c r="N12" s="117"/>
    </row>
    <row r="13" spans="1:15" s="110" customFormat="1" ht="13.5" customHeight="1" x14ac:dyDescent="0.2">
      <c r="A13" s="118" t="s">
        <v>105</v>
      </c>
      <c r="B13" s="119" t="s">
        <v>106</v>
      </c>
      <c r="C13" s="113">
        <v>55.298318566595569</v>
      </c>
      <c r="D13" s="114">
        <v>338841</v>
      </c>
      <c r="E13" s="114">
        <v>339191</v>
      </c>
      <c r="F13" s="114">
        <v>337806</v>
      </c>
      <c r="G13" s="114">
        <v>332912</v>
      </c>
      <c r="H13" s="114">
        <v>331435</v>
      </c>
      <c r="I13" s="115">
        <v>7406</v>
      </c>
      <c r="J13" s="116">
        <v>2.2345256234254078</v>
      </c>
    </row>
    <row r="14" spans="1:15" s="110" customFormat="1" ht="13.5" customHeight="1" x14ac:dyDescent="0.2">
      <c r="A14" s="120"/>
      <c r="B14" s="119" t="s">
        <v>107</v>
      </c>
      <c r="C14" s="113">
        <v>44.701681433404431</v>
      </c>
      <c r="D14" s="114">
        <v>273910</v>
      </c>
      <c r="E14" s="114">
        <v>275080</v>
      </c>
      <c r="F14" s="114">
        <v>273665</v>
      </c>
      <c r="G14" s="114">
        <v>269516</v>
      </c>
      <c r="H14" s="114">
        <v>268930</v>
      </c>
      <c r="I14" s="115">
        <v>4980</v>
      </c>
      <c r="J14" s="116">
        <v>1.8517829918566169</v>
      </c>
    </row>
    <row r="15" spans="1:15" s="110" customFormat="1" ht="13.5" customHeight="1" x14ac:dyDescent="0.2">
      <c r="A15" s="118" t="s">
        <v>105</v>
      </c>
      <c r="B15" s="121" t="s">
        <v>108</v>
      </c>
      <c r="C15" s="113">
        <v>7.6775068502540185</v>
      </c>
      <c r="D15" s="114">
        <v>47044</v>
      </c>
      <c r="E15" s="114">
        <v>48851</v>
      </c>
      <c r="F15" s="114">
        <v>48674</v>
      </c>
      <c r="G15" s="114">
        <v>45503</v>
      </c>
      <c r="H15" s="114">
        <v>46776</v>
      </c>
      <c r="I15" s="115">
        <v>268</v>
      </c>
      <c r="J15" s="116">
        <v>0.5729433897725329</v>
      </c>
    </row>
    <row r="16" spans="1:15" s="110" customFormat="1" ht="13.5" customHeight="1" x14ac:dyDescent="0.2">
      <c r="A16" s="118"/>
      <c r="B16" s="121" t="s">
        <v>109</v>
      </c>
      <c r="C16" s="113">
        <v>74.496981645072793</v>
      </c>
      <c r="D16" s="114">
        <v>456481</v>
      </c>
      <c r="E16" s="114">
        <v>457674</v>
      </c>
      <c r="F16" s="114">
        <v>456980</v>
      </c>
      <c r="G16" s="114">
        <v>453332</v>
      </c>
      <c r="H16" s="114">
        <v>452238</v>
      </c>
      <c r="I16" s="115">
        <v>4243</v>
      </c>
      <c r="J16" s="116">
        <v>0.93822279419243848</v>
      </c>
    </row>
    <row r="17" spans="1:10" s="110" customFormat="1" ht="13.5" customHeight="1" x14ac:dyDescent="0.2">
      <c r="A17" s="118"/>
      <c r="B17" s="121" t="s">
        <v>110</v>
      </c>
      <c r="C17" s="113">
        <v>16.869821509879216</v>
      </c>
      <c r="D17" s="114">
        <v>103370</v>
      </c>
      <c r="E17" s="114">
        <v>101915</v>
      </c>
      <c r="F17" s="114">
        <v>100176</v>
      </c>
      <c r="G17" s="114">
        <v>98267</v>
      </c>
      <c r="H17" s="114">
        <v>96228</v>
      </c>
      <c r="I17" s="115">
        <v>7142</v>
      </c>
      <c r="J17" s="116">
        <v>7.421956187388286</v>
      </c>
    </row>
    <row r="18" spans="1:10" s="110" customFormat="1" ht="13.5" customHeight="1" x14ac:dyDescent="0.2">
      <c r="A18" s="120"/>
      <c r="B18" s="121" t="s">
        <v>111</v>
      </c>
      <c r="C18" s="113">
        <v>0.9556899947939701</v>
      </c>
      <c r="D18" s="114">
        <v>5856</v>
      </c>
      <c r="E18" s="114">
        <v>5831</v>
      </c>
      <c r="F18" s="114">
        <v>5641</v>
      </c>
      <c r="G18" s="114">
        <v>5326</v>
      </c>
      <c r="H18" s="114">
        <v>5123</v>
      </c>
      <c r="I18" s="115">
        <v>733</v>
      </c>
      <c r="J18" s="116">
        <v>14.308022642982626</v>
      </c>
    </row>
    <row r="19" spans="1:10" s="110" customFormat="1" ht="13.5" customHeight="1" x14ac:dyDescent="0.2">
      <c r="A19" s="120"/>
      <c r="B19" s="121" t="s">
        <v>112</v>
      </c>
      <c r="C19" s="113">
        <v>0.32182730015944488</v>
      </c>
      <c r="D19" s="114">
        <v>1972</v>
      </c>
      <c r="E19" s="114">
        <v>1919</v>
      </c>
      <c r="F19" s="114">
        <v>1950</v>
      </c>
      <c r="G19" s="114">
        <v>1714</v>
      </c>
      <c r="H19" s="114">
        <v>1561</v>
      </c>
      <c r="I19" s="115">
        <v>411</v>
      </c>
      <c r="J19" s="116">
        <v>26.32927610506086</v>
      </c>
    </row>
    <row r="20" spans="1:10" s="110" customFormat="1" ht="13.5" customHeight="1" x14ac:dyDescent="0.2">
      <c r="A20" s="118" t="s">
        <v>113</v>
      </c>
      <c r="B20" s="122" t="s">
        <v>114</v>
      </c>
      <c r="C20" s="113">
        <v>73.004695218775652</v>
      </c>
      <c r="D20" s="114">
        <v>447337</v>
      </c>
      <c r="E20" s="114">
        <v>447692</v>
      </c>
      <c r="F20" s="114">
        <v>446702</v>
      </c>
      <c r="G20" s="114">
        <v>439990</v>
      </c>
      <c r="H20" s="114">
        <v>439034</v>
      </c>
      <c r="I20" s="115">
        <v>8303</v>
      </c>
      <c r="J20" s="116">
        <v>1.8911974926771047</v>
      </c>
    </row>
    <row r="21" spans="1:10" s="110" customFormat="1" ht="13.5" customHeight="1" x14ac:dyDescent="0.2">
      <c r="A21" s="120"/>
      <c r="B21" s="122" t="s">
        <v>115</v>
      </c>
      <c r="C21" s="113">
        <v>26.995304781224348</v>
      </c>
      <c r="D21" s="114">
        <v>165414</v>
      </c>
      <c r="E21" s="114">
        <v>166579</v>
      </c>
      <c r="F21" s="114">
        <v>164769</v>
      </c>
      <c r="G21" s="114">
        <v>162438</v>
      </c>
      <c r="H21" s="114">
        <v>161331</v>
      </c>
      <c r="I21" s="115">
        <v>4083</v>
      </c>
      <c r="J21" s="116">
        <v>2.5308217267605109</v>
      </c>
    </row>
    <row r="22" spans="1:10" s="110" customFormat="1" ht="13.5" customHeight="1" x14ac:dyDescent="0.2">
      <c r="A22" s="118" t="s">
        <v>113</v>
      </c>
      <c r="B22" s="122" t="s">
        <v>116</v>
      </c>
      <c r="C22" s="113">
        <v>78.421903840222214</v>
      </c>
      <c r="D22" s="114">
        <v>480531</v>
      </c>
      <c r="E22" s="114">
        <v>482281</v>
      </c>
      <c r="F22" s="114">
        <v>480316</v>
      </c>
      <c r="G22" s="114">
        <v>474361</v>
      </c>
      <c r="H22" s="114">
        <v>473820</v>
      </c>
      <c r="I22" s="115">
        <v>6711</v>
      </c>
      <c r="J22" s="116">
        <v>1.4163606432822591</v>
      </c>
    </row>
    <row r="23" spans="1:10" s="110" customFormat="1" ht="13.5" customHeight="1" x14ac:dyDescent="0.2">
      <c r="A23" s="123"/>
      <c r="B23" s="124" t="s">
        <v>117</v>
      </c>
      <c r="C23" s="125">
        <v>21.503351279720473</v>
      </c>
      <c r="D23" s="114">
        <v>131762</v>
      </c>
      <c r="E23" s="114">
        <v>131569</v>
      </c>
      <c r="F23" s="114">
        <v>130745</v>
      </c>
      <c r="G23" s="114">
        <v>127604</v>
      </c>
      <c r="H23" s="114">
        <v>126079</v>
      </c>
      <c r="I23" s="115">
        <v>5683</v>
      </c>
      <c r="J23" s="116">
        <v>4.5074913347980239</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79680</v>
      </c>
      <c r="E26" s="114">
        <v>84257</v>
      </c>
      <c r="F26" s="114">
        <v>83089</v>
      </c>
      <c r="G26" s="114">
        <v>82485</v>
      </c>
      <c r="H26" s="140">
        <v>81354</v>
      </c>
      <c r="I26" s="115">
        <v>-1674</v>
      </c>
      <c r="J26" s="116">
        <v>-2.0576738697544066</v>
      </c>
    </row>
    <row r="27" spans="1:10" s="110" customFormat="1" ht="13.5" customHeight="1" x14ac:dyDescent="0.2">
      <c r="A27" s="118" t="s">
        <v>105</v>
      </c>
      <c r="B27" s="119" t="s">
        <v>106</v>
      </c>
      <c r="C27" s="113">
        <v>43.27434738955823</v>
      </c>
      <c r="D27" s="115">
        <v>34481</v>
      </c>
      <c r="E27" s="114">
        <v>36503</v>
      </c>
      <c r="F27" s="114">
        <v>35907</v>
      </c>
      <c r="G27" s="114">
        <v>35561</v>
      </c>
      <c r="H27" s="140">
        <v>34878</v>
      </c>
      <c r="I27" s="115">
        <v>-397</v>
      </c>
      <c r="J27" s="116">
        <v>-1.1382533402144619</v>
      </c>
    </row>
    <row r="28" spans="1:10" s="110" customFormat="1" ht="13.5" customHeight="1" x14ac:dyDescent="0.2">
      <c r="A28" s="120"/>
      <c r="B28" s="119" t="s">
        <v>107</v>
      </c>
      <c r="C28" s="113">
        <v>56.72565261044177</v>
      </c>
      <c r="D28" s="115">
        <v>45199</v>
      </c>
      <c r="E28" s="114">
        <v>47754</v>
      </c>
      <c r="F28" s="114">
        <v>47182</v>
      </c>
      <c r="G28" s="114">
        <v>46924</v>
      </c>
      <c r="H28" s="140">
        <v>46476</v>
      </c>
      <c r="I28" s="115">
        <v>-1277</v>
      </c>
      <c r="J28" s="116">
        <v>-2.7476547035028833</v>
      </c>
    </row>
    <row r="29" spans="1:10" s="110" customFormat="1" ht="13.5" customHeight="1" x14ac:dyDescent="0.2">
      <c r="A29" s="118" t="s">
        <v>105</v>
      </c>
      <c r="B29" s="121" t="s">
        <v>108</v>
      </c>
      <c r="C29" s="113">
        <v>18.815261044176708</v>
      </c>
      <c r="D29" s="115">
        <v>14992</v>
      </c>
      <c r="E29" s="114">
        <v>16576</v>
      </c>
      <c r="F29" s="114">
        <v>15852</v>
      </c>
      <c r="G29" s="114">
        <v>16037</v>
      </c>
      <c r="H29" s="140">
        <v>15388</v>
      </c>
      <c r="I29" s="115">
        <v>-396</v>
      </c>
      <c r="J29" s="116">
        <v>-2.5734338445541982</v>
      </c>
    </row>
    <row r="30" spans="1:10" s="110" customFormat="1" ht="13.5" customHeight="1" x14ac:dyDescent="0.2">
      <c r="A30" s="118"/>
      <c r="B30" s="121" t="s">
        <v>109</v>
      </c>
      <c r="C30" s="113">
        <v>55.074046184738954</v>
      </c>
      <c r="D30" s="115">
        <v>43883</v>
      </c>
      <c r="E30" s="114">
        <v>46476</v>
      </c>
      <c r="F30" s="114">
        <v>46146</v>
      </c>
      <c r="G30" s="114">
        <v>45695</v>
      </c>
      <c r="H30" s="140">
        <v>45416</v>
      </c>
      <c r="I30" s="115">
        <v>-1533</v>
      </c>
      <c r="J30" s="116">
        <v>-3.3754623921085081</v>
      </c>
    </row>
    <row r="31" spans="1:10" s="110" customFormat="1" ht="13.5" customHeight="1" x14ac:dyDescent="0.2">
      <c r="A31" s="118"/>
      <c r="B31" s="121" t="s">
        <v>110</v>
      </c>
      <c r="C31" s="113">
        <v>14.602158634538153</v>
      </c>
      <c r="D31" s="115">
        <v>11635</v>
      </c>
      <c r="E31" s="114">
        <v>11850</v>
      </c>
      <c r="F31" s="114">
        <v>11819</v>
      </c>
      <c r="G31" s="114">
        <v>11557</v>
      </c>
      <c r="H31" s="140">
        <v>11480</v>
      </c>
      <c r="I31" s="115">
        <v>155</v>
      </c>
      <c r="J31" s="116">
        <v>1.3501742160278745</v>
      </c>
    </row>
    <row r="32" spans="1:10" s="110" customFormat="1" ht="13.5" customHeight="1" x14ac:dyDescent="0.2">
      <c r="A32" s="120"/>
      <c r="B32" s="121" t="s">
        <v>111</v>
      </c>
      <c r="C32" s="113">
        <v>11.508534136546185</v>
      </c>
      <c r="D32" s="115">
        <v>9170</v>
      </c>
      <c r="E32" s="114">
        <v>9355</v>
      </c>
      <c r="F32" s="114">
        <v>9272</v>
      </c>
      <c r="G32" s="114">
        <v>9196</v>
      </c>
      <c r="H32" s="140">
        <v>9070</v>
      </c>
      <c r="I32" s="115">
        <v>100</v>
      </c>
      <c r="J32" s="116">
        <v>1.1025358324145536</v>
      </c>
    </row>
    <row r="33" spans="1:10" s="110" customFormat="1" ht="13.5" customHeight="1" x14ac:dyDescent="0.2">
      <c r="A33" s="120"/>
      <c r="B33" s="121" t="s">
        <v>112</v>
      </c>
      <c r="C33" s="113">
        <v>1.0416666666666667</v>
      </c>
      <c r="D33" s="115">
        <v>830</v>
      </c>
      <c r="E33" s="114">
        <v>850</v>
      </c>
      <c r="F33" s="114">
        <v>828</v>
      </c>
      <c r="G33" s="114">
        <v>739</v>
      </c>
      <c r="H33" s="140">
        <v>700</v>
      </c>
      <c r="I33" s="115">
        <v>130</v>
      </c>
      <c r="J33" s="116">
        <v>18.571428571428573</v>
      </c>
    </row>
    <row r="34" spans="1:10" s="110" customFormat="1" ht="13.5" customHeight="1" x14ac:dyDescent="0.2">
      <c r="A34" s="118" t="s">
        <v>113</v>
      </c>
      <c r="B34" s="122" t="s">
        <v>116</v>
      </c>
      <c r="C34" s="113">
        <v>68.398594377510037</v>
      </c>
      <c r="D34" s="115">
        <v>54500</v>
      </c>
      <c r="E34" s="114">
        <v>57736</v>
      </c>
      <c r="F34" s="114">
        <v>56957</v>
      </c>
      <c r="G34" s="114">
        <v>56574</v>
      </c>
      <c r="H34" s="140">
        <v>55654</v>
      </c>
      <c r="I34" s="115">
        <v>-1154</v>
      </c>
      <c r="J34" s="116">
        <v>-2.0735257124375606</v>
      </c>
    </row>
    <row r="35" spans="1:10" s="110" customFormat="1" ht="13.5" customHeight="1" x14ac:dyDescent="0.2">
      <c r="A35" s="118"/>
      <c r="B35" s="119" t="s">
        <v>117</v>
      </c>
      <c r="C35" s="113">
        <v>31.198544176706829</v>
      </c>
      <c r="D35" s="115">
        <v>24859</v>
      </c>
      <c r="E35" s="114">
        <v>26202</v>
      </c>
      <c r="F35" s="114">
        <v>25819</v>
      </c>
      <c r="G35" s="114">
        <v>25581</v>
      </c>
      <c r="H35" s="140">
        <v>25371</v>
      </c>
      <c r="I35" s="115">
        <v>-512</v>
      </c>
      <c r="J35" s="116">
        <v>-2.0180521067360373</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43265</v>
      </c>
      <c r="E37" s="114">
        <v>45978</v>
      </c>
      <c r="F37" s="114">
        <v>45291</v>
      </c>
      <c r="G37" s="114">
        <v>46003</v>
      </c>
      <c r="H37" s="140">
        <v>45368</v>
      </c>
      <c r="I37" s="115">
        <v>-2103</v>
      </c>
      <c r="J37" s="116">
        <v>-4.6354258508199608</v>
      </c>
    </row>
    <row r="38" spans="1:10" s="110" customFormat="1" ht="13.5" customHeight="1" x14ac:dyDescent="0.2">
      <c r="A38" s="118" t="s">
        <v>105</v>
      </c>
      <c r="B38" s="119" t="s">
        <v>106</v>
      </c>
      <c r="C38" s="113">
        <v>40.74425054894256</v>
      </c>
      <c r="D38" s="115">
        <v>17628</v>
      </c>
      <c r="E38" s="114">
        <v>18789</v>
      </c>
      <c r="F38" s="114">
        <v>18415</v>
      </c>
      <c r="G38" s="114">
        <v>18713</v>
      </c>
      <c r="H38" s="140">
        <v>18387</v>
      </c>
      <c r="I38" s="115">
        <v>-759</v>
      </c>
      <c r="J38" s="116">
        <v>-4.1279164627182245</v>
      </c>
    </row>
    <row r="39" spans="1:10" s="110" customFormat="1" ht="13.5" customHeight="1" x14ac:dyDescent="0.2">
      <c r="A39" s="120"/>
      <c r="B39" s="119" t="s">
        <v>107</v>
      </c>
      <c r="C39" s="113">
        <v>59.25574945105744</v>
      </c>
      <c r="D39" s="115">
        <v>25637</v>
      </c>
      <c r="E39" s="114">
        <v>27189</v>
      </c>
      <c r="F39" s="114">
        <v>26876</v>
      </c>
      <c r="G39" s="114">
        <v>27290</v>
      </c>
      <c r="H39" s="140">
        <v>26981</v>
      </c>
      <c r="I39" s="115">
        <v>-1344</v>
      </c>
      <c r="J39" s="116">
        <v>-4.9812831251621512</v>
      </c>
    </row>
    <row r="40" spans="1:10" s="110" customFormat="1" ht="13.5" customHeight="1" x14ac:dyDescent="0.2">
      <c r="A40" s="118" t="s">
        <v>105</v>
      </c>
      <c r="B40" s="121" t="s">
        <v>108</v>
      </c>
      <c r="C40" s="113">
        <v>25.970183751300127</v>
      </c>
      <c r="D40" s="115">
        <v>11236</v>
      </c>
      <c r="E40" s="114">
        <v>12455</v>
      </c>
      <c r="F40" s="114">
        <v>11866</v>
      </c>
      <c r="G40" s="114">
        <v>12329</v>
      </c>
      <c r="H40" s="140">
        <v>11699</v>
      </c>
      <c r="I40" s="115">
        <v>-463</v>
      </c>
      <c r="J40" s="116">
        <v>-3.9576032139499104</v>
      </c>
    </row>
    <row r="41" spans="1:10" s="110" customFormat="1" ht="13.5" customHeight="1" x14ac:dyDescent="0.2">
      <c r="A41" s="118"/>
      <c r="B41" s="121" t="s">
        <v>109</v>
      </c>
      <c r="C41" s="113">
        <v>39.26730613660002</v>
      </c>
      <c r="D41" s="115">
        <v>16989</v>
      </c>
      <c r="E41" s="114">
        <v>18110</v>
      </c>
      <c r="F41" s="114">
        <v>18034</v>
      </c>
      <c r="G41" s="114">
        <v>18445</v>
      </c>
      <c r="H41" s="140">
        <v>18518</v>
      </c>
      <c r="I41" s="115">
        <v>-1529</v>
      </c>
      <c r="J41" s="116">
        <v>-8.2568311912733563</v>
      </c>
    </row>
    <row r="42" spans="1:10" s="110" customFormat="1" ht="13.5" customHeight="1" x14ac:dyDescent="0.2">
      <c r="A42" s="118"/>
      <c r="B42" s="121" t="s">
        <v>110</v>
      </c>
      <c r="C42" s="113">
        <v>14.510574367271467</v>
      </c>
      <c r="D42" s="115">
        <v>6278</v>
      </c>
      <c r="E42" s="114">
        <v>6450</v>
      </c>
      <c r="F42" s="114">
        <v>6507</v>
      </c>
      <c r="G42" s="114">
        <v>6400</v>
      </c>
      <c r="H42" s="140">
        <v>6445</v>
      </c>
      <c r="I42" s="115">
        <v>-167</v>
      </c>
      <c r="J42" s="116">
        <v>-2.5911559348332038</v>
      </c>
    </row>
    <row r="43" spans="1:10" s="110" customFormat="1" ht="13.5" customHeight="1" x14ac:dyDescent="0.2">
      <c r="A43" s="120"/>
      <c r="B43" s="121" t="s">
        <v>111</v>
      </c>
      <c r="C43" s="113">
        <v>20.251935744828383</v>
      </c>
      <c r="D43" s="115">
        <v>8762</v>
      </c>
      <c r="E43" s="114">
        <v>8963</v>
      </c>
      <c r="F43" s="114">
        <v>8884</v>
      </c>
      <c r="G43" s="114">
        <v>8829</v>
      </c>
      <c r="H43" s="140">
        <v>8706</v>
      </c>
      <c r="I43" s="115">
        <v>56</v>
      </c>
      <c r="J43" s="116">
        <v>0.64323455088444748</v>
      </c>
    </row>
    <row r="44" spans="1:10" s="110" customFormat="1" ht="13.5" customHeight="1" x14ac:dyDescent="0.2">
      <c r="A44" s="120"/>
      <c r="B44" s="121" t="s">
        <v>112</v>
      </c>
      <c r="C44" s="113">
        <v>1.6341153357217151</v>
      </c>
      <c r="D44" s="115">
        <v>707</v>
      </c>
      <c r="E44" s="114">
        <v>743</v>
      </c>
      <c r="F44" s="114">
        <v>715</v>
      </c>
      <c r="G44" s="114">
        <v>633</v>
      </c>
      <c r="H44" s="140">
        <v>598</v>
      </c>
      <c r="I44" s="115">
        <v>109</v>
      </c>
      <c r="J44" s="116">
        <v>18.22742474916388</v>
      </c>
    </row>
    <row r="45" spans="1:10" s="110" customFormat="1" ht="13.5" customHeight="1" x14ac:dyDescent="0.2">
      <c r="A45" s="118" t="s">
        <v>113</v>
      </c>
      <c r="B45" s="122" t="s">
        <v>116</v>
      </c>
      <c r="C45" s="113">
        <v>70.424130359412914</v>
      </c>
      <c r="D45" s="115">
        <v>30469</v>
      </c>
      <c r="E45" s="114">
        <v>32474</v>
      </c>
      <c r="F45" s="114">
        <v>31911</v>
      </c>
      <c r="G45" s="114">
        <v>32463</v>
      </c>
      <c r="H45" s="140">
        <v>31765</v>
      </c>
      <c r="I45" s="115">
        <v>-1296</v>
      </c>
      <c r="J45" s="116">
        <v>-4.0799622225720134</v>
      </c>
    </row>
    <row r="46" spans="1:10" s="110" customFormat="1" ht="13.5" customHeight="1" x14ac:dyDescent="0.2">
      <c r="A46" s="118"/>
      <c r="B46" s="119" t="s">
        <v>117</v>
      </c>
      <c r="C46" s="113">
        <v>28.843175777187103</v>
      </c>
      <c r="D46" s="115">
        <v>12479</v>
      </c>
      <c r="E46" s="114">
        <v>13188</v>
      </c>
      <c r="F46" s="114">
        <v>13072</v>
      </c>
      <c r="G46" s="114">
        <v>13216</v>
      </c>
      <c r="H46" s="140">
        <v>13279</v>
      </c>
      <c r="I46" s="115">
        <v>-800</v>
      </c>
      <c r="J46" s="116">
        <v>-6.0245500414187818</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36415</v>
      </c>
      <c r="E48" s="114">
        <v>38279</v>
      </c>
      <c r="F48" s="114">
        <v>37798</v>
      </c>
      <c r="G48" s="114">
        <v>36482</v>
      </c>
      <c r="H48" s="140">
        <v>35986</v>
      </c>
      <c r="I48" s="115">
        <v>429</v>
      </c>
      <c r="J48" s="116">
        <v>1.1921302728838994</v>
      </c>
    </row>
    <row r="49" spans="1:12" s="110" customFormat="1" ht="13.5" customHeight="1" x14ac:dyDescent="0.2">
      <c r="A49" s="118" t="s">
        <v>105</v>
      </c>
      <c r="B49" s="119" t="s">
        <v>106</v>
      </c>
      <c r="C49" s="113">
        <v>46.280378964712341</v>
      </c>
      <c r="D49" s="115">
        <v>16853</v>
      </c>
      <c r="E49" s="114">
        <v>17714</v>
      </c>
      <c r="F49" s="114">
        <v>17492</v>
      </c>
      <c r="G49" s="114">
        <v>16848</v>
      </c>
      <c r="H49" s="140">
        <v>16491</v>
      </c>
      <c r="I49" s="115">
        <v>362</v>
      </c>
      <c r="J49" s="116">
        <v>2.1951367412528047</v>
      </c>
    </row>
    <row r="50" spans="1:12" s="110" customFormat="1" ht="13.5" customHeight="1" x14ac:dyDescent="0.2">
      <c r="A50" s="120"/>
      <c r="B50" s="119" t="s">
        <v>107</v>
      </c>
      <c r="C50" s="113">
        <v>53.719621035287659</v>
      </c>
      <c r="D50" s="115">
        <v>19562</v>
      </c>
      <c r="E50" s="114">
        <v>20565</v>
      </c>
      <c r="F50" s="114">
        <v>20306</v>
      </c>
      <c r="G50" s="114">
        <v>19634</v>
      </c>
      <c r="H50" s="140">
        <v>19495</v>
      </c>
      <c r="I50" s="115">
        <v>67</v>
      </c>
      <c r="J50" s="116">
        <v>0.34367786611951784</v>
      </c>
    </row>
    <row r="51" spans="1:12" s="110" customFormat="1" ht="13.5" customHeight="1" x14ac:dyDescent="0.2">
      <c r="A51" s="118" t="s">
        <v>105</v>
      </c>
      <c r="B51" s="121" t="s">
        <v>108</v>
      </c>
      <c r="C51" s="113">
        <v>10.314430866401208</v>
      </c>
      <c r="D51" s="115">
        <v>3756</v>
      </c>
      <c r="E51" s="114">
        <v>4121</v>
      </c>
      <c r="F51" s="114">
        <v>3986</v>
      </c>
      <c r="G51" s="114">
        <v>3708</v>
      </c>
      <c r="H51" s="140">
        <v>3689</v>
      </c>
      <c r="I51" s="115">
        <v>67</v>
      </c>
      <c r="J51" s="116">
        <v>1.8162103551097859</v>
      </c>
    </row>
    <row r="52" spans="1:12" s="110" customFormat="1" ht="13.5" customHeight="1" x14ac:dyDescent="0.2">
      <c r="A52" s="118"/>
      <c r="B52" s="121" t="s">
        <v>109</v>
      </c>
      <c r="C52" s="113">
        <v>73.854180969380749</v>
      </c>
      <c r="D52" s="115">
        <v>26894</v>
      </c>
      <c r="E52" s="114">
        <v>28366</v>
      </c>
      <c r="F52" s="114">
        <v>28112</v>
      </c>
      <c r="G52" s="114">
        <v>27250</v>
      </c>
      <c r="H52" s="140">
        <v>26898</v>
      </c>
      <c r="I52" s="115">
        <v>-4</v>
      </c>
      <c r="J52" s="116">
        <v>-1.4870994125957319E-2</v>
      </c>
    </row>
    <row r="53" spans="1:12" s="110" customFormat="1" ht="13.5" customHeight="1" x14ac:dyDescent="0.2">
      <c r="A53" s="118"/>
      <c r="B53" s="121" t="s">
        <v>110</v>
      </c>
      <c r="C53" s="113">
        <v>14.710970753810242</v>
      </c>
      <c r="D53" s="115">
        <v>5357</v>
      </c>
      <c r="E53" s="114">
        <v>5400</v>
      </c>
      <c r="F53" s="114">
        <v>5312</v>
      </c>
      <c r="G53" s="114">
        <v>5157</v>
      </c>
      <c r="H53" s="140">
        <v>5035</v>
      </c>
      <c r="I53" s="115">
        <v>322</v>
      </c>
      <c r="J53" s="116">
        <v>6.3952333664349554</v>
      </c>
    </row>
    <row r="54" spans="1:12" s="110" customFormat="1" ht="13.5" customHeight="1" x14ac:dyDescent="0.2">
      <c r="A54" s="120"/>
      <c r="B54" s="121" t="s">
        <v>111</v>
      </c>
      <c r="C54" s="113">
        <v>1.1204174104077991</v>
      </c>
      <c r="D54" s="115">
        <v>408</v>
      </c>
      <c r="E54" s="114">
        <v>392</v>
      </c>
      <c r="F54" s="114">
        <v>388</v>
      </c>
      <c r="G54" s="114">
        <v>367</v>
      </c>
      <c r="H54" s="140">
        <v>364</v>
      </c>
      <c r="I54" s="115">
        <v>44</v>
      </c>
      <c r="J54" s="116">
        <v>12.087912087912088</v>
      </c>
    </row>
    <row r="55" spans="1:12" s="110" customFormat="1" ht="13.5" customHeight="1" x14ac:dyDescent="0.2">
      <c r="A55" s="120"/>
      <c r="B55" s="121" t="s">
        <v>112</v>
      </c>
      <c r="C55" s="113">
        <v>0.3377728957847041</v>
      </c>
      <c r="D55" s="115">
        <v>123</v>
      </c>
      <c r="E55" s="114">
        <v>107</v>
      </c>
      <c r="F55" s="114">
        <v>113</v>
      </c>
      <c r="G55" s="114">
        <v>106</v>
      </c>
      <c r="H55" s="140">
        <v>102</v>
      </c>
      <c r="I55" s="115">
        <v>21</v>
      </c>
      <c r="J55" s="116">
        <v>20.588235294117649</v>
      </c>
    </row>
    <row r="56" spans="1:12" s="110" customFormat="1" ht="13.5" customHeight="1" x14ac:dyDescent="0.2">
      <c r="A56" s="118" t="s">
        <v>113</v>
      </c>
      <c r="B56" s="122" t="s">
        <v>116</v>
      </c>
      <c r="C56" s="113">
        <v>65.99203624879857</v>
      </c>
      <c r="D56" s="115">
        <v>24031</v>
      </c>
      <c r="E56" s="114">
        <v>25262</v>
      </c>
      <c r="F56" s="114">
        <v>25046</v>
      </c>
      <c r="G56" s="114">
        <v>24111</v>
      </c>
      <c r="H56" s="140">
        <v>23889</v>
      </c>
      <c r="I56" s="115">
        <v>142</v>
      </c>
      <c r="J56" s="116">
        <v>0.59441583992632596</v>
      </c>
    </row>
    <row r="57" spans="1:12" s="110" customFormat="1" ht="13.5" customHeight="1" x14ac:dyDescent="0.2">
      <c r="A57" s="142"/>
      <c r="B57" s="124" t="s">
        <v>117</v>
      </c>
      <c r="C57" s="125">
        <v>33.996979266785665</v>
      </c>
      <c r="D57" s="143">
        <v>12380</v>
      </c>
      <c r="E57" s="144">
        <v>13014</v>
      </c>
      <c r="F57" s="144">
        <v>12747</v>
      </c>
      <c r="G57" s="144">
        <v>12365</v>
      </c>
      <c r="H57" s="145">
        <v>12092</v>
      </c>
      <c r="I57" s="143">
        <v>288</v>
      </c>
      <c r="J57" s="146">
        <v>2.3817399933840555</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516</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612751</v>
      </c>
      <c r="E12" s="236">
        <v>614271</v>
      </c>
      <c r="F12" s="114">
        <v>611471</v>
      </c>
      <c r="G12" s="114">
        <v>602428</v>
      </c>
      <c r="H12" s="140">
        <v>600365</v>
      </c>
      <c r="I12" s="115">
        <v>12386</v>
      </c>
      <c r="J12" s="116">
        <v>2.0630782940377936</v>
      </c>
    </row>
    <row r="13" spans="1:15" s="110" customFormat="1" ht="12" customHeight="1" x14ac:dyDescent="0.2">
      <c r="A13" s="118" t="s">
        <v>105</v>
      </c>
      <c r="B13" s="119" t="s">
        <v>106</v>
      </c>
      <c r="C13" s="113">
        <v>55.298318566595569</v>
      </c>
      <c r="D13" s="115">
        <v>338841</v>
      </c>
      <c r="E13" s="114">
        <v>339191</v>
      </c>
      <c r="F13" s="114">
        <v>337806</v>
      </c>
      <c r="G13" s="114">
        <v>332912</v>
      </c>
      <c r="H13" s="140">
        <v>331435</v>
      </c>
      <c r="I13" s="115">
        <v>7406</v>
      </c>
      <c r="J13" s="116">
        <v>2.2345256234254078</v>
      </c>
    </row>
    <row r="14" spans="1:15" s="110" customFormat="1" ht="12" customHeight="1" x14ac:dyDescent="0.2">
      <c r="A14" s="118"/>
      <c r="B14" s="119" t="s">
        <v>107</v>
      </c>
      <c r="C14" s="113">
        <v>44.701681433404431</v>
      </c>
      <c r="D14" s="115">
        <v>273910</v>
      </c>
      <c r="E14" s="114">
        <v>275080</v>
      </c>
      <c r="F14" s="114">
        <v>273665</v>
      </c>
      <c r="G14" s="114">
        <v>269516</v>
      </c>
      <c r="H14" s="140">
        <v>268930</v>
      </c>
      <c r="I14" s="115">
        <v>4980</v>
      </c>
      <c r="J14" s="116">
        <v>1.8517829918566169</v>
      </c>
    </row>
    <row r="15" spans="1:15" s="110" customFormat="1" ht="12" customHeight="1" x14ac:dyDescent="0.2">
      <c r="A15" s="118" t="s">
        <v>105</v>
      </c>
      <c r="B15" s="121" t="s">
        <v>108</v>
      </c>
      <c r="C15" s="113">
        <v>7.6775068502540185</v>
      </c>
      <c r="D15" s="115">
        <v>47044</v>
      </c>
      <c r="E15" s="114">
        <v>48851</v>
      </c>
      <c r="F15" s="114">
        <v>48674</v>
      </c>
      <c r="G15" s="114">
        <v>45503</v>
      </c>
      <c r="H15" s="140">
        <v>46776</v>
      </c>
      <c r="I15" s="115">
        <v>268</v>
      </c>
      <c r="J15" s="116">
        <v>0.5729433897725329</v>
      </c>
    </row>
    <row r="16" spans="1:15" s="110" customFormat="1" ht="12" customHeight="1" x14ac:dyDescent="0.2">
      <c r="A16" s="118"/>
      <c r="B16" s="121" t="s">
        <v>109</v>
      </c>
      <c r="C16" s="113">
        <v>74.496981645072793</v>
      </c>
      <c r="D16" s="115">
        <v>456481</v>
      </c>
      <c r="E16" s="114">
        <v>457674</v>
      </c>
      <c r="F16" s="114">
        <v>456980</v>
      </c>
      <c r="G16" s="114">
        <v>453332</v>
      </c>
      <c r="H16" s="140">
        <v>452238</v>
      </c>
      <c r="I16" s="115">
        <v>4243</v>
      </c>
      <c r="J16" s="116">
        <v>0.93822279419243848</v>
      </c>
    </row>
    <row r="17" spans="1:10" s="110" customFormat="1" ht="12" customHeight="1" x14ac:dyDescent="0.2">
      <c r="A17" s="118"/>
      <c r="B17" s="121" t="s">
        <v>110</v>
      </c>
      <c r="C17" s="113">
        <v>16.869821509879216</v>
      </c>
      <c r="D17" s="115">
        <v>103370</v>
      </c>
      <c r="E17" s="114">
        <v>101915</v>
      </c>
      <c r="F17" s="114">
        <v>100176</v>
      </c>
      <c r="G17" s="114">
        <v>98267</v>
      </c>
      <c r="H17" s="140">
        <v>96228</v>
      </c>
      <c r="I17" s="115">
        <v>7142</v>
      </c>
      <c r="J17" s="116">
        <v>7.421956187388286</v>
      </c>
    </row>
    <row r="18" spans="1:10" s="110" customFormat="1" ht="12" customHeight="1" x14ac:dyDescent="0.2">
      <c r="A18" s="120"/>
      <c r="B18" s="121" t="s">
        <v>111</v>
      </c>
      <c r="C18" s="113">
        <v>0.9556899947939701</v>
      </c>
      <c r="D18" s="115">
        <v>5856</v>
      </c>
      <c r="E18" s="114">
        <v>5831</v>
      </c>
      <c r="F18" s="114">
        <v>5641</v>
      </c>
      <c r="G18" s="114">
        <v>5326</v>
      </c>
      <c r="H18" s="140">
        <v>5123</v>
      </c>
      <c r="I18" s="115">
        <v>733</v>
      </c>
      <c r="J18" s="116">
        <v>14.308022642982626</v>
      </c>
    </row>
    <row r="19" spans="1:10" s="110" customFormat="1" ht="12" customHeight="1" x14ac:dyDescent="0.2">
      <c r="A19" s="120"/>
      <c r="B19" s="121" t="s">
        <v>112</v>
      </c>
      <c r="C19" s="113">
        <v>0.32182730015944488</v>
      </c>
      <c r="D19" s="115">
        <v>1972</v>
      </c>
      <c r="E19" s="114">
        <v>1919</v>
      </c>
      <c r="F19" s="114">
        <v>1950</v>
      </c>
      <c r="G19" s="114">
        <v>1714</v>
      </c>
      <c r="H19" s="140">
        <v>1561</v>
      </c>
      <c r="I19" s="115">
        <v>411</v>
      </c>
      <c r="J19" s="116">
        <v>26.32927610506086</v>
      </c>
    </row>
    <row r="20" spans="1:10" s="110" customFormat="1" ht="12" customHeight="1" x14ac:dyDescent="0.2">
      <c r="A20" s="118" t="s">
        <v>113</v>
      </c>
      <c r="B20" s="119" t="s">
        <v>181</v>
      </c>
      <c r="C20" s="113">
        <v>73.004695218775652</v>
      </c>
      <c r="D20" s="115">
        <v>447337</v>
      </c>
      <c r="E20" s="114">
        <v>447692</v>
      </c>
      <c r="F20" s="114">
        <v>446702</v>
      </c>
      <c r="G20" s="114">
        <v>439990</v>
      </c>
      <c r="H20" s="140">
        <v>439034</v>
      </c>
      <c r="I20" s="115">
        <v>8303</v>
      </c>
      <c r="J20" s="116">
        <v>1.8911974926771047</v>
      </c>
    </row>
    <row r="21" spans="1:10" s="110" customFormat="1" ht="12" customHeight="1" x14ac:dyDescent="0.2">
      <c r="A21" s="118"/>
      <c r="B21" s="119" t="s">
        <v>182</v>
      </c>
      <c r="C21" s="113">
        <v>26.995304781224348</v>
      </c>
      <c r="D21" s="115">
        <v>165414</v>
      </c>
      <c r="E21" s="114">
        <v>166579</v>
      </c>
      <c r="F21" s="114">
        <v>164769</v>
      </c>
      <c r="G21" s="114">
        <v>162438</v>
      </c>
      <c r="H21" s="140">
        <v>161331</v>
      </c>
      <c r="I21" s="115">
        <v>4083</v>
      </c>
      <c r="J21" s="116">
        <v>2.5308217267605109</v>
      </c>
    </row>
    <row r="22" spans="1:10" s="110" customFormat="1" ht="12" customHeight="1" x14ac:dyDescent="0.2">
      <c r="A22" s="118" t="s">
        <v>113</v>
      </c>
      <c r="B22" s="119" t="s">
        <v>116</v>
      </c>
      <c r="C22" s="113">
        <v>78.421903840222214</v>
      </c>
      <c r="D22" s="115">
        <v>480531</v>
      </c>
      <c r="E22" s="114">
        <v>482281</v>
      </c>
      <c r="F22" s="114">
        <v>480316</v>
      </c>
      <c r="G22" s="114">
        <v>474361</v>
      </c>
      <c r="H22" s="140">
        <v>473820</v>
      </c>
      <c r="I22" s="115">
        <v>6711</v>
      </c>
      <c r="J22" s="116">
        <v>1.4163606432822591</v>
      </c>
    </row>
    <row r="23" spans="1:10" s="110" customFormat="1" ht="12" customHeight="1" x14ac:dyDescent="0.2">
      <c r="A23" s="118"/>
      <c r="B23" s="119" t="s">
        <v>117</v>
      </c>
      <c r="C23" s="113">
        <v>21.503351279720473</v>
      </c>
      <c r="D23" s="115">
        <v>131762</v>
      </c>
      <c r="E23" s="114">
        <v>131569</v>
      </c>
      <c r="F23" s="114">
        <v>130745</v>
      </c>
      <c r="G23" s="114">
        <v>127604</v>
      </c>
      <c r="H23" s="140">
        <v>126079</v>
      </c>
      <c r="I23" s="115">
        <v>5683</v>
      </c>
      <c r="J23" s="116">
        <v>4.5074913347980239</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2656641</v>
      </c>
      <c r="E25" s="236">
        <v>2664534</v>
      </c>
      <c r="F25" s="236">
        <v>2675406</v>
      </c>
      <c r="G25" s="236">
        <v>2630864</v>
      </c>
      <c r="H25" s="241">
        <v>2627299</v>
      </c>
      <c r="I25" s="235">
        <v>29342</v>
      </c>
      <c r="J25" s="116">
        <v>1.1168123612881518</v>
      </c>
    </row>
    <row r="26" spans="1:10" s="110" customFormat="1" ht="12" customHeight="1" x14ac:dyDescent="0.2">
      <c r="A26" s="118" t="s">
        <v>105</v>
      </c>
      <c r="B26" s="119" t="s">
        <v>106</v>
      </c>
      <c r="C26" s="113">
        <v>54.55524476208867</v>
      </c>
      <c r="D26" s="115">
        <v>1449337</v>
      </c>
      <c r="E26" s="114">
        <v>1452644</v>
      </c>
      <c r="F26" s="114">
        <v>1463419</v>
      </c>
      <c r="G26" s="114">
        <v>1439374</v>
      </c>
      <c r="H26" s="140">
        <v>1435151</v>
      </c>
      <c r="I26" s="115">
        <v>14186</v>
      </c>
      <c r="J26" s="116">
        <v>0.9884674156238612</v>
      </c>
    </row>
    <row r="27" spans="1:10" s="110" customFormat="1" ht="12" customHeight="1" x14ac:dyDescent="0.2">
      <c r="A27" s="118"/>
      <c r="B27" s="119" t="s">
        <v>107</v>
      </c>
      <c r="C27" s="113">
        <v>45.44475523791133</v>
      </c>
      <c r="D27" s="115">
        <v>1207304</v>
      </c>
      <c r="E27" s="114">
        <v>1211890</v>
      </c>
      <c r="F27" s="114">
        <v>1211987</v>
      </c>
      <c r="G27" s="114">
        <v>1191490</v>
      </c>
      <c r="H27" s="140">
        <v>1192148</v>
      </c>
      <c r="I27" s="115">
        <v>15156</v>
      </c>
      <c r="J27" s="116">
        <v>1.2713186617768935</v>
      </c>
    </row>
    <row r="28" spans="1:10" s="110" customFormat="1" ht="12" customHeight="1" x14ac:dyDescent="0.2">
      <c r="A28" s="118" t="s">
        <v>105</v>
      </c>
      <c r="B28" s="121" t="s">
        <v>108</v>
      </c>
      <c r="C28" s="113">
        <v>9.3893755309806632</v>
      </c>
      <c r="D28" s="115">
        <v>249442</v>
      </c>
      <c r="E28" s="114">
        <v>258751</v>
      </c>
      <c r="F28" s="114">
        <v>264043</v>
      </c>
      <c r="G28" s="114">
        <v>239696</v>
      </c>
      <c r="H28" s="140">
        <v>248319</v>
      </c>
      <c r="I28" s="115">
        <v>1123</v>
      </c>
      <c r="J28" s="116">
        <v>0.45224086759370002</v>
      </c>
    </row>
    <row r="29" spans="1:10" s="110" customFormat="1" ht="12" customHeight="1" x14ac:dyDescent="0.2">
      <c r="A29" s="118"/>
      <c r="B29" s="121" t="s">
        <v>109</v>
      </c>
      <c r="C29" s="113">
        <v>69.884301266147745</v>
      </c>
      <c r="D29" s="115">
        <v>1856575</v>
      </c>
      <c r="E29" s="114">
        <v>1860391</v>
      </c>
      <c r="F29" s="114">
        <v>1871113</v>
      </c>
      <c r="G29" s="114">
        <v>1861100</v>
      </c>
      <c r="H29" s="140">
        <v>1858698</v>
      </c>
      <c r="I29" s="115">
        <v>-2123</v>
      </c>
      <c r="J29" s="116">
        <v>-0.11421973876337092</v>
      </c>
    </row>
    <row r="30" spans="1:10" s="110" customFormat="1" ht="12" customHeight="1" x14ac:dyDescent="0.2">
      <c r="A30" s="118"/>
      <c r="B30" s="121" t="s">
        <v>110</v>
      </c>
      <c r="C30" s="113">
        <v>19.604643608225576</v>
      </c>
      <c r="D30" s="115">
        <v>520825</v>
      </c>
      <c r="E30" s="114">
        <v>515713</v>
      </c>
      <c r="F30" s="114">
        <v>511272</v>
      </c>
      <c r="G30" s="114">
        <v>502643</v>
      </c>
      <c r="H30" s="140">
        <v>493829</v>
      </c>
      <c r="I30" s="115">
        <v>26996</v>
      </c>
      <c r="J30" s="116">
        <v>5.4666696366556033</v>
      </c>
    </row>
    <row r="31" spans="1:10" s="110" customFormat="1" ht="12" customHeight="1" x14ac:dyDescent="0.2">
      <c r="A31" s="120"/>
      <c r="B31" s="121" t="s">
        <v>111</v>
      </c>
      <c r="C31" s="113">
        <v>1.121679594646021</v>
      </c>
      <c r="D31" s="115">
        <v>29799</v>
      </c>
      <c r="E31" s="114">
        <v>29679</v>
      </c>
      <c r="F31" s="114">
        <v>28978</v>
      </c>
      <c r="G31" s="114">
        <v>27425</v>
      </c>
      <c r="H31" s="140">
        <v>26453</v>
      </c>
      <c r="I31" s="115">
        <v>3346</v>
      </c>
      <c r="J31" s="116">
        <v>12.648848901825881</v>
      </c>
    </row>
    <row r="32" spans="1:10" s="110" customFormat="1" ht="12" customHeight="1" x14ac:dyDescent="0.2">
      <c r="A32" s="120"/>
      <c r="B32" s="121" t="s">
        <v>112</v>
      </c>
      <c r="C32" s="113">
        <v>0.34216139854801608</v>
      </c>
      <c r="D32" s="115">
        <v>9090</v>
      </c>
      <c r="E32" s="114">
        <v>8742</v>
      </c>
      <c r="F32" s="114">
        <v>8884</v>
      </c>
      <c r="G32" s="114">
        <v>7620</v>
      </c>
      <c r="H32" s="140">
        <v>7084</v>
      </c>
      <c r="I32" s="115">
        <v>2006</v>
      </c>
      <c r="J32" s="116">
        <v>28.317334839073968</v>
      </c>
    </row>
    <row r="33" spans="1:10" s="110" customFormat="1" ht="12" customHeight="1" x14ac:dyDescent="0.2">
      <c r="A33" s="118" t="s">
        <v>113</v>
      </c>
      <c r="B33" s="119" t="s">
        <v>181</v>
      </c>
      <c r="C33" s="113">
        <v>70.859367148214602</v>
      </c>
      <c r="D33" s="115">
        <v>1882479</v>
      </c>
      <c r="E33" s="114">
        <v>1888967</v>
      </c>
      <c r="F33" s="114">
        <v>1903732</v>
      </c>
      <c r="G33" s="114">
        <v>1869914</v>
      </c>
      <c r="H33" s="140">
        <v>1872648</v>
      </c>
      <c r="I33" s="115">
        <v>9831</v>
      </c>
      <c r="J33" s="116">
        <v>0.52497853307188536</v>
      </c>
    </row>
    <row r="34" spans="1:10" s="110" customFormat="1" ht="12" customHeight="1" x14ac:dyDescent="0.2">
      <c r="A34" s="118"/>
      <c r="B34" s="119" t="s">
        <v>182</v>
      </c>
      <c r="C34" s="113">
        <v>29.140632851785394</v>
      </c>
      <c r="D34" s="115">
        <v>774162</v>
      </c>
      <c r="E34" s="114">
        <v>775567</v>
      </c>
      <c r="F34" s="114">
        <v>771673</v>
      </c>
      <c r="G34" s="114">
        <v>760949</v>
      </c>
      <c r="H34" s="140">
        <v>754651</v>
      </c>
      <c r="I34" s="115">
        <v>19511</v>
      </c>
      <c r="J34" s="116">
        <v>2.5854335315264936</v>
      </c>
    </row>
    <row r="35" spans="1:10" s="110" customFormat="1" ht="12" customHeight="1" x14ac:dyDescent="0.2">
      <c r="A35" s="118" t="s">
        <v>113</v>
      </c>
      <c r="B35" s="119" t="s">
        <v>116</v>
      </c>
      <c r="C35" s="113">
        <v>83.331583002746697</v>
      </c>
      <c r="D35" s="115">
        <v>2213821</v>
      </c>
      <c r="E35" s="114">
        <v>2226355</v>
      </c>
      <c r="F35" s="114">
        <v>2233900</v>
      </c>
      <c r="G35" s="114">
        <v>2201213</v>
      </c>
      <c r="H35" s="140">
        <v>2207124</v>
      </c>
      <c r="I35" s="115">
        <v>6697</v>
      </c>
      <c r="J35" s="116">
        <v>0.30342654060215918</v>
      </c>
    </row>
    <row r="36" spans="1:10" s="110" customFormat="1" ht="12" customHeight="1" x14ac:dyDescent="0.2">
      <c r="A36" s="118"/>
      <c r="B36" s="119" t="s">
        <v>117</v>
      </c>
      <c r="C36" s="113">
        <v>16.611277172941321</v>
      </c>
      <c r="D36" s="115">
        <v>441302</v>
      </c>
      <c r="E36" s="114">
        <v>436690</v>
      </c>
      <c r="F36" s="114">
        <v>440066</v>
      </c>
      <c r="G36" s="114">
        <v>428065</v>
      </c>
      <c r="H36" s="140">
        <v>418606</v>
      </c>
      <c r="I36" s="115">
        <v>22696</v>
      </c>
      <c r="J36" s="116">
        <v>5.4218047519624655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321699</v>
      </c>
      <c r="E64" s="236">
        <v>321741</v>
      </c>
      <c r="F64" s="236">
        <v>320557</v>
      </c>
      <c r="G64" s="236">
        <v>315445</v>
      </c>
      <c r="H64" s="140">
        <v>313462</v>
      </c>
      <c r="I64" s="115">
        <v>8237</v>
      </c>
      <c r="J64" s="116">
        <v>2.6277507321461613</v>
      </c>
    </row>
    <row r="65" spans="1:12" s="110" customFormat="1" ht="12" customHeight="1" x14ac:dyDescent="0.2">
      <c r="A65" s="118" t="s">
        <v>105</v>
      </c>
      <c r="B65" s="119" t="s">
        <v>106</v>
      </c>
      <c r="C65" s="113">
        <v>53.100880015169459</v>
      </c>
      <c r="D65" s="235">
        <v>170825</v>
      </c>
      <c r="E65" s="236">
        <v>170653</v>
      </c>
      <c r="F65" s="236">
        <v>170711</v>
      </c>
      <c r="G65" s="236">
        <v>167787</v>
      </c>
      <c r="H65" s="140">
        <v>166395</v>
      </c>
      <c r="I65" s="115">
        <v>4430</v>
      </c>
      <c r="J65" s="116">
        <v>2.6623396135701194</v>
      </c>
    </row>
    <row r="66" spans="1:12" s="110" customFormat="1" ht="12" customHeight="1" x14ac:dyDescent="0.2">
      <c r="A66" s="118"/>
      <c r="B66" s="119" t="s">
        <v>107</v>
      </c>
      <c r="C66" s="113">
        <v>46.899119984830541</v>
      </c>
      <c r="D66" s="235">
        <v>150874</v>
      </c>
      <c r="E66" s="236">
        <v>151088</v>
      </c>
      <c r="F66" s="236">
        <v>149846</v>
      </c>
      <c r="G66" s="236">
        <v>147658</v>
      </c>
      <c r="H66" s="140">
        <v>147067</v>
      </c>
      <c r="I66" s="115">
        <v>3807</v>
      </c>
      <c r="J66" s="116">
        <v>2.5886160729463441</v>
      </c>
    </row>
    <row r="67" spans="1:12" s="110" customFormat="1" ht="12" customHeight="1" x14ac:dyDescent="0.2">
      <c r="A67" s="118" t="s">
        <v>105</v>
      </c>
      <c r="B67" s="121" t="s">
        <v>108</v>
      </c>
      <c r="C67" s="113">
        <v>7.8082306752585495</v>
      </c>
      <c r="D67" s="235">
        <v>25119</v>
      </c>
      <c r="E67" s="236">
        <v>25893</v>
      </c>
      <c r="F67" s="236">
        <v>25651</v>
      </c>
      <c r="G67" s="236">
        <v>23941</v>
      </c>
      <c r="H67" s="140">
        <v>24279</v>
      </c>
      <c r="I67" s="115">
        <v>840</v>
      </c>
      <c r="J67" s="116">
        <v>3.4597800568392438</v>
      </c>
    </row>
    <row r="68" spans="1:12" s="110" customFormat="1" ht="12" customHeight="1" x14ac:dyDescent="0.2">
      <c r="A68" s="118"/>
      <c r="B68" s="121" t="s">
        <v>109</v>
      </c>
      <c r="C68" s="113">
        <v>76.879318866393746</v>
      </c>
      <c r="D68" s="235">
        <v>247320</v>
      </c>
      <c r="E68" s="236">
        <v>247299</v>
      </c>
      <c r="F68" s="236">
        <v>246943</v>
      </c>
      <c r="G68" s="236">
        <v>244462</v>
      </c>
      <c r="H68" s="140">
        <v>243058</v>
      </c>
      <c r="I68" s="115">
        <v>4262</v>
      </c>
      <c r="J68" s="116">
        <v>1.7534909363197262</v>
      </c>
    </row>
    <row r="69" spans="1:12" s="110" customFormat="1" ht="12" customHeight="1" x14ac:dyDescent="0.2">
      <c r="A69" s="118"/>
      <c r="B69" s="121" t="s">
        <v>110</v>
      </c>
      <c r="C69" s="113">
        <v>14.198676402475606</v>
      </c>
      <c r="D69" s="235">
        <v>45677</v>
      </c>
      <c r="E69" s="236">
        <v>44987</v>
      </c>
      <c r="F69" s="236">
        <v>44486</v>
      </c>
      <c r="G69" s="236">
        <v>43729</v>
      </c>
      <c r="H69" s="140">
        <v>42920</v>
      </c>
      <c r="I69" s="115">
        <v>2757</v>
      </c>
      <c r="J69" s="116">
        <v>6.4235787511649578</v>
      </c>
    </row>
    <row r="70" spans="1:12" s="110" customFormat="1" ht="12" customHeight="1" x14ac:dyDescent="0.2">
      <c r="A70" s="120"/>
      <c r="B70" s="121" t="s">
        <v>111</v>
      </c>
      <c r="C70" s="113">
        <v>1.1137740558721041</v>
      </c>
      <c r="D70" s="235">
        <v>3583</v>
      </c>
      <c r="E70" s="236">
        <v>3562</v>
      </c>
      <c r="F70" s="236">
        <v>3477</v>
      </c>
      <c r="G70" s="236">
        <v>3313</v>
      </c>
      <c r="H70" s="140">
        <v>3205</v>
      </c>
      <c r="I70" s="115">
        <v>378</v>
      </c>
      <c r="J70" s="116">
        <v>11.794071762870514</v>
      </c>
    </row>
    <row r="71" spans="1:12" s="110" customFormat="1" ht="12" customHeight="1" x14ac:dyDescent="0.2">
      <c r="A71" s="120"/>
      <c r="B71" s="121" t="s">
        <v>112</v>
      </c>
      <c r="C71" s="113">
        <v>0.3469081346227374</v>
      </c>
      <c r="D71" s="235">
        <v>1116</v>
      </c>
      <c r="E71" s="236">
        <v>1104</v>
      </c>
      <c r="F71" s="236">
        <v>1106</v>
      </c>
      <c r="G71" s="236">
        <v>961</v>
      </c>
      <c r="H71" s="140">
        <v>877</v>
      </c>
      <c r="I71" s="115">
        <v>239</v>
      </c>
      <c r="J71" s="116">
        <v>27.25199543899658</v>
      </c>
    </row>
    <row r="72" spans="1:12" s="110" customFormat="1" ht="12" customHeight="1" x14ac:dyDescent="0.2">
      <c r="A72" s="118" t="s">
        <v>113</v>
      </c>
      <c r="B72" s="119" t="s">
        <v>181</v>
      </c>
      <c r="C72" s="113">
        <v>71.769884270700246</v>
      </c>
      <c r="D72" s="235">
        <v>230883</v>
      </c>
      <c r="E72" s="236">
        <v>230486</v>
      </c>
      <c r="F72" s="236">
        <v>230459</v>
      </c>
      <c r="G72" s="236">
        <v>226418</v>
      </c>
      <c r="H72" s="140">
        <v>225609</v>
      </c>
      <c r="I72" s="115">
        <v>5274</v>
      </c>
      <c r="J72" s="116">
        <v>2.3376726992274244</v>
      </c>
    </row>
    <row r="73" spans="1:12" s="110" customFormat="1" ht="12" customHeight="1" x14ac:dyDescent="0.2">
      <c r="A73" s="118"/>
      <c r="B73" s="119" t="s">
        <v>182</v>
      </c>
      <c r="C73" s="113">
        <v>28.230115729299751</v>
      </c>
      <c r="D73" s="115">
        <v>90816</v>
      </c>
      <c r="E73" s="114">
        <v>91255</v>
      </c>
      <c r="F73" s="114">
        <v>90098</v>
      </c>
      <c r="G73" s="114">
        <v>89027</v>
      </c>
      <c r="H73" s="140">
        <v>87853</v>
      </c>
      <c r="I73" s="115">
        <v>2963</v>
      </c>
      <c r="J73" s="116">
        <v>3.3726793621162625</v>
      </c>
    </row>
    <row r="74" spans="1:12" s="110" customFormat="1" ht="12" customHeight="1" x14ac:dyDescent="0.2">
      <c r="A74" s="118" t="s">
        <v>113</v>
      </c>
      <c r="B74" s="119" t="s">
        <v>116</v>
      </c>
      <c r="C74" s="113">
        <v>69.411157634932039</v>
      </c>
      <c r="D74" s="115">
        <v>223295</v>
      </c>
      <c r="E74" s="114">
        <v>224103</v>
      </c>
      <c r="F74" s="114">
        <v>223180</v>
      </c>
      <c r="G74" s="114">
        <v>220212</v>
      </c>
      <c r="H74" s="140">
        <v>219661</v>
      </c>
      <c r="I74" s="115">
        <v>3634</v>
      </c>
      <c r="J74" s="116">
        <v>1.6543674116024238</v>
      </c>
    </row>
    <row r="75" spans="1:12" s="110" customFormat="1" ht="12" customHeight="1" x14ac:dyDescent="0.2">
      <c r="A75" s="142"/>
      <c r="B75" s="124" t="s">
        <v>117</v>
      </c>
      <c r="C75" s="125">
        <v>30.489370498509476</v>
      </c>
      <c r="D75" s="143">
        <v>98084</v>
      </c>
      <c r="E75" s="144">
        <v>97339</v>
      </c>
      <c r="F75" s="144">
        <v>97095</v>
      </c>
      <c r="G75" s="144">
        <v>94917</v>
      </c>
      <c r="H75" s="145">
        <v>93478</v>
      </c>
      <c r="I75" s="143">
        <v>4606</v>
      </c>
      <c r="J75" s="146">
        <v>4.9273625879886174</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516</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612751</v>
      </c>
      <c r="G11" s="114">
        <v>614271</v>
      </c>
      <c r="H11" s="114">
        <v>611471</v>
      </c>
      <c r="I11" s="114">
        <v>602428</v>
      </c>
      <c r="J11" s="140">
        <v>600365</v>
      </c>
      <c r="K11" s="114">
        <v>12386</v>
      </c>
      <c r="L11" s="116">
        <v>2.0630782940377936</v>
      </c>
    </row>
    <row r="12" spans="1:17" s="110" customFormat="1" ht="24.95" customHeight="1" x14ac:dyDescent="0.2">
      <c r="A12" s="604" t="s">
        <v>185</v>
      </c>
      <c r="B12" s="605"/>
      <c r="C12" s="605"/>
      <c r="D12" s="606"/>
      <c r="E12" s="113">
        <v>55.298318566595569</v>
      </c>
      <c r="F12" s="115">
        <v>338841</v>
      </c>
      <c r="G12" s="114">
        <v>339191</v>
      </c>
      <c r="H12" s="114">
        <v>337806</v>
      </c>
      <c r="I12" s="114">
        <v>332912</v>
      </c>
      <c r="J12" s="140">
        <v>331435</v>
      </c>
      <c r="K12" s="114">
        <v>7406</v>
      </c>
      <c r="L12" s="116">
        <v>2.2345256234254078</v>
      </c>
    </row>
    <row r="13" spans="1:17" s="110" customFormat="1" ht="15" customHeight="1" x14ac:dyDescent="0.2">
      <c r="A13" s="120"/>
      <c r="B13" s="612" t="s">
        <v>107</v>
      </c>
      <c r="C13" s="612"/>
      <c r="E13" s="113">
        <v>44.701681433404431</v>
      </c>
      <c r="F13" s="115">
        <v>273910</v>
      </c>
      <c r="G13" s="114">
        <v>275080</v>
      </c>
      <c r="H13" s="114">
        <v>273665</v>
      </c>
      <c r="I13" s="114">
        <v>269516</v>
      </c>
      <c r="J13" s="140">
        <v>268930</v>
      </c>
      <c r="K13" s="114">
        <v>4980</v>
      </c>
      <c r="L13" s="116">
        <v>1.8517829918566169</v>
      </c>
    </row>
    <row r="14" spans="1:17" s="110" customFormat="1" ht="24.95" customHeight="1" x14ac:dyDescent="0.2">
      <c r="A14" s="604" t="s">
        <v>186</v>
      </c>
      <c r="B14" s="605"/>
      <c r="C14" s="605"/>
      <c r="D14" s="606"/>
      <c r="E14" s="113">
        <v>7.6775068502540185</v>
      </c>
      <c r="F14" s="115">
        <v>47044</v>
      </c>
      <c r="G14" s="114">
        <v>48851</v>
      </c>
      <c r="H14" s="114">
        <v>48674</v>
      </c>
      <c r="I14" s="114">
        <v>45503</v>
      </c>
      <c r="J14" s="140">
        <v>46776</v>
      </c>
      <c r="K14" s="114">
        <v>268</v>
      </c>
      <c r="L14" s="116">
        <v>0.5729433897725329</v>
      </c>
    </row>
    <row r="15" spans="1:17" s="110" customFormat="1" ht="15" customHeight="1" x14ac:dyDescent="0.2">
      <c r="A15" s="120"/>
      <c r="B15" s="119"/>
      <c r="C15" s="258" t="s">
        <v>106</v>
      </c>
      <c r="E15" s="113">
        <v>52.472153728424452</v>
      </c>
      <c r="F15" s="115">
        <v>24685</v>
      </c>
      <c r="G15" s="114">
        <v>25606</v>
      </c>
      <c r="H15" s="114">
        <v>25724</v>
      </c>
      <c r="I15" s="114">
        <v>23756</v>
      </c>
      <c r="J15" s="140">
        <v>24326</v>
      </c>
      <c r="K15" s="114">
        <v>359</v>
      </c>
      <c r="L15" s="116">
        <v>1.4757872235468223</v>
      </c>
    </row>
    <row r="16" spans="1:17" s="110" customFormat="1" ht="15" customHeight="1" x14ac:dyDescent="0.2">
      <c r="A16" s="120"/>
      <c r="B16" s="119"/>
      <c r="C16" s="258" t="s">
        <v>107</v>
      </c>
      <c r="E16" s="113">
        <v>47.527846271575548</v>
      </c>
      <c r="F16" s="115">
        <v>22359</v>
      </c>
      <c r="G16" s="114">
        <v>23245</v>
      </c>
      <c r="H16" s="114">
        <v>22950</v>
      </c>
      <c r="I16" s="114">
        <v>21747</v>
      </c>
      <c r="J16" s="140">
        <v>22450</v>
      </c>
      <c r="K16" s="114">
        <v>-91</v>
      </c>
      <c r="L16" s="116">
        <v>-0.40534521158129178</v>
      </c>
    </row>
    <row r="17" spans="1:12" s="110" customFormat="1" ht="15" customHeight="1" x14ac:dyDescent="0.2">
      <c r="A17" s="120"/>
      <c r="B17" s="121" t="s">
        <v>109</v>
      </c>
      <c r="C17" s="258"/>
      <c r="E17" s="113">
        <v>74.496981645072793</v>
      </c>
      <c r="F17" s="115">
        <v>456481</v>
      </c>
      <c r="G17" s="114">
        <v>457674</v>
      </c>
      <c r="H17" s="114">
        <v>456980</v>
      </c>
      <c r="I17" s="114">
        <v>453332</v>
      </c>
      <c r="J17" s="140">
        <v>452238</v>
      </c>
      <c r="K17" s="114">
        <v>4243</v>
      </c>
      <c r="L17" s="116">
        <v>0.93822279419243848</v>
      </c>
    </row>
    <row r="18" spans="1:12" s="110" customFormat="1" ht="15" customHeight="1" x14ac:dyDescent="0.2">
      <c r="A18" s="120"/>
      <c r="B18" s="119"/>
      <c r="C18" s="258" t="s">
        <v>106</v>
      </c>
      <c r="E18" s="113">
        <v>54.855952383560322</v>
      </c>
      <c r="F18" s="115">
        <v>250407</v>
      </c>
      <c r="G18" s="114">
        <v>250771</v>
      </c>
      <c r="H18" s="114">
        <v>250472</v>
      </c>
      <c r="I18" s="114">
        <v>248790</v>
      </c>
      <c r="J18" s="140">
        <v>247949</v>
      </c>
      <c r="K18" s="114">
        <v>2458</v>
      </c>
      <c r="L18" s="116">
        <v>0.99133289507116384</v>
      </c>
    </row>
    <row r="19" spans="1:12" s="110" customFormat="1" ht="15" customHeight="1" x14ac:dyDescent="0.2">
      <c r="A19" s="120"/>
      <c r="B19" s="119"/>
      <c r="C19" s="258" t="s">
        <v>107</v>
      </c>
      <c r="E19" s="113">
        <v>45.144047616439678</v>
      </c>
      <c r="F19" s="115">
        <v>206074</v>
      </c>
      <c r="G19" s="114">
        <v>206903</v>
      </c>
      <c r="H19" s="114">
        <v>206508</v>
      </c>
      <c r="I19" s="114">
        <v>204542</v>
      </c>
      <c r="J19" s="140">
        <v>204289</v>
      </c>
      <c r="K19" s="114">
        <v>1785</v>
      </c>
      <c r="L19" s="116">
        <v>0.87376217025879999</v>
      </c>
    </row>
    <row r="20" spans="1:12" s="110" customFormat="1" ht="15" customHeight="1" x14ac:dyDescent="0.2">
      <c r="A20" s="120"/>
      <c r="B20" s="121" t="s">
        <v>110</v>
      </c>
      <c r="C20" s="258"/>
      <c r="E20" s="113">
        <v>16.869821509879216</v>
      </c>
      <c r="F20" s="115">
        <v>103370</v>
      </c>
      <c r="G20" s="114">
        <v>101915</v>
      </c>
      <c r="H20" s="114">
        <v>100176</v>
      </c>
      <c r="I20" s="114">
        <v>98267</v>
      </c>
      <c r="J20" s="140">
        <v>96228</v>
      </c>
      <c r="K20" s="114">
        <v>7142</v>
      </c>
      <c r="L20" s="116">
        <v>7.421956187388286</v>
      </c>
    </row>
    <row r="21" spans="1:12" s="110" customFormat="1" ht="15" customHeight="1" x14ac:dyDescent="0.2">
      <c r="A21" s="120"/>
      <c r="B21" s="119"/>
      <c r="C21" s="258" t="s">
        <v>106</v>
      </c>
      <c r="E21" s="113">
        <v>58.228693044403599</v>
      </c>
      <c r="F21" s="115">
        <v>60191</v>
      </c>
      <c r="G21" s="114">
        <v>59242</v>
      </c>
      <c r="H21" s="114">
        <v>58147</v>
      </c>
      <c r="I21" s="114">
        <v>57093</v>
      </c>
      <c r="J21" s="140">
        <v>56027</v>
      </c>
      <c r="K21" s="114">
        <v>4164</v>
      </c>
      <c r="L21" s="116">
        <v>7.4321309368697239</v>
      </c>
    </row>
    <row r="22" spans="1:12" s="110" customFormat="1" ht="15" customHeight="1" x14ac:dyDescent="0.2">
      <c r="A22" s="120"/>
      <c r="B22" s="119"/>
      <c r="C22" s="258" t="s">
        <v>107</v>
      </c>
      <c r="E22" s="113">
        <v>41.771306955596401</v>
      </c>
      <c r="F22" s="115">
        <v>43179</v>
      </c>
      <c r="G22" s="114">
        <v>42673</v>
      </c>
      <c r="H22" s="114">
        <v>42029</v>
      </c>
      <c r="I22" s="114">
        <v>41174</v>
      </c>
      <c r="J22" s="140">
        <v>40201</v>
      </c>
      <c r="K22" s="114">
        <v>2978</v>
      </c>
      <c r="L22" s="116">
        <v>7.4077759259719906</v>
      </c>
    </row>
    <row r="23" spans="1:12" s="110" customFormat="1" ht="15" customHeight="1" x14ac:dyDescent="0.2">
      <c r="A23" s="120"/>
      <c r="B23" s="121" t="s">
        <v>111</v>
      </c>
      <c r="C23" s="258"/>
      <c r="E23" s="113">
        <v>0.9556899947939701</v>
      </c>
      <c r="F23" s="115">
        <v>5856</v>
      </c>
      <c r="G23" s="114">
        <v>5831</v>
      </c>
      <c r="H23" s="114">
        <v>5641</v>
      </c>
      <c r="I23" s="114">
        <v>5326</v>
      </c>
      <c r="J23" s="140">
        <v>5123</v>
      </c>
      <c r="K23" s="114">
        <v>733</v>
      </c>
      <c r="L23" s="116">
        <v>14.308022642982626</v>
      </c>
    </row>
    <row r="24" spans="1:12" s="110" customFormat="1" ht="15" customHeight="1" x14ac:dyDescent="0.2">
      <c r="A24" s="120"/>
      <c r="B24" s="119"/>
      <c r="C24" s="258" t="s">
        <v>106</v>
      </c>
      <c r="E24" s="113">
        <v>60.758196721311478</v>
      </c>
      <c r="F24" s="115">
        <v>3558</v>
      </c>
      <c r="G24" s="114">
        <v>3572</v>
      </c>
      <c r="H24" s="114">
        <v>3463</v>
      </c>
      <c r="I24" s="114">
        <v>3273</v>
      </c>
      <c r="J24" s="140">
        <v>3133</v>
      </c>
      <c r="K24" s="114">
        <v>425</v>
      </c>
      <c r="L24" s="116">
        <v>13.565272901372486</v>
      </c>
    </row>
    <row r="25" spans="1:12" s="110" customFormat="1" ht="15" customHeight="1" x14ac:dyDescent="0.2">
      <c r="A25" s="120"/>
      <c r="B25" s="119"/>
      <c r="C25" s="258" t="s">
        <v>107</v>
      </c>
      <c r="E25" s="113">
        <v>39.241803278688522</v>
      </c>
      <c r="F25" s="115">
        <v>2298</v>
      </c>
      <c r="G25" s="114">
        <v>2259</v>
      </c>
      <c r="H25" s="114">
        <v>2178</v>
      </c>
      <c r="I25" s="114">
        <v>2053</v>
      </c>
      <c r="J25" s="140">
        <v>1990</v>
      </c>
      <c r="K25" s="114">
        <v>308</v>
      </c>
      <c r="L25" s="116">
        <v>15.477386934673367</v>
      </c>
    </row>
    <row r="26" spans="1:12" s="110" customFormat="1" ht="15" customHeight="1" x14ac:dyDescent="0.2">
      <c r="A26" s="120"/>
      <c r="C26" s="121" t="s">
        <v>187</v>
      </c>
      <c r="D26" s="110" t="s">
        <v>188</v>
      </c>
      <c r="E26" s="113">
        <v>0.32182730015944488</v>
      </c>
      <c r="F26" s="115">
        <v>1972</v>
      </c>
      <c r="G26" s="114">
        <v>1919</v>
      </c>
      <c r="H26" s="114">
        <v>1950</v>
      </c>
      <c r="I26" s="114">
        <v>1714</v>
      </c>
      <c r="J26" s="140">
        <v>1561</v>
      </c>
      <c r="K26" s="114">
        <v>411</v>
      </c>
      <c r="L26" s="116">
        <v>26.32927610506086</v>
      </c>
    </row>
    <row r="27" spans="1:12" s="110" customFormat="1" ht="15" customHeight="1" x14ac:dyDescent="0.2">
      <c r="A27" s="120"/>
      <c r="B27" s="119"/>
      <c r="D27" s="259" t="s">
        <v>106</v>
      </c>
      <c r="E27" s="113">
        <v>56.643002028397568</v>
      </c>
      <c r="F27" s="115">
        <v>1117</v>
      </c>
      <c r="G27" s="114">
        <v>1105</v>
      </c>
      <c r="H27" s="114">
        <v>1138</v>
      </c>
      <c r="I27" s="114">
        <v>1005</v>
      </c>
      <c r="J27" s="140">
        <v>887</v>
      </c>
      <c r="K27" s="114">
        <v>230</v>
      </c>
      <c r="L27" s="116">
        <v>25.930101465614431</v>
      </c>
    </row>
    <row r="28" spans="1:12" s="110" customFormat="1" ht="15" customHeight="1" x14ac:dyDescent="0.2">
      <c r="A28" s="120"/>
      <c r="B28" s="119"/>
      <c r="D28" s="259" t="s">
        <v>107</v>
      </c>
      <c r="E28" s="113">
        <v>43.356997971602432</v>
      </c>
      <c r="F28" s="115">
        <v>855</v>
      </c>
      <c r="G28" s="114">
        <v>814</v>
      </c>
      <c r="H28" s="114">
        <v>812</v>
      </c>
      <c r="I28" s="114">
        <v>709</v>
      </c>
      <c r="J28" s="140">
        <v>674</v>
      </c>
      <c r="K28" s="114">
        <v>181</v>
      </c>
      <c r="L28" s="116">
        <v>26.854599406528191</v>
      </c>
    </row>
    <row r="29" spans="1:12" s="110" customFormat="1" ht="24.95" customHeight="1" x14ac:dyDescent="0.2">
      <c r="A29" s="604" t="s">
        <v>189</v>
      </c>
      <c r="B29" s="605"/>
      <c r="C29" s="605"/>
      <c r="D29" s="606"/>
      <c r="E29" s="113">
        <v>78.421903840222214</v>
      </c>
      <c r="F29" s="115">
        <v>480531</v>
      </c>
      <c r="G29" s="114">
        <v>482281</v>
      </c>
      <c r="H29" s="114">
        <v>480316</v>
      </c>
      <c r="I29" s="114">
        <v>474361</v>
      </c>
      <c r="J29" s="140">
        <v>473820</v>
      </c>
      <c r="K29" s="114">
        <v>6711</v>
      </c>
      <c r="L29" s="116">
        <v>1.4163606432822591</v>
      </c>
    </row>
    <row r="30" spans="1:12" s="110" customFormat="1" ht="15" customHeight="1" x14ac:dyDescent="0.2">
      <c r="A30" s="120"/>
      <c r="B30" s="119"/>
      <c r="C30" s="258" t="s">
        <v>106</v>
      </c>
      <c r="E30" s="113">
        <v>54.599599193392308</v>
      </c>
      <c r="F30" s="115">
        <v>262368</v>
      </c>
      <c r="G30" s="114">
        <v>263111</v>
      </c>
      <c r="H30" s="114">
        <v>261752</v>
      </c>
      <c r="I30" s="114">
        <v>258641</v>
      </c>
      <c r="J30" s="140">
        <v>258092</v>
      </c>
      <c r="K30" s="114">
        <v>4276</v>
      </c>
      <c r="L30" s="116">
        <v>1.6567735536165398</v>
      </c>
    </row>
    <row r="31" spans="1:12" s="110" customFormat="1" ht="15" customHeight="1" x14ac:dyDescent="0.2">
      <c r="A31" s="120"/>
      <c r="B31" s="119"/>
      <c r="C31" s="258" t="s">
        <v>107</v>
      </c>
      <c r="E31" s="113">
        <v>45.400400806607692</v>
      </c>
      <c r="F31" s="115">
        <v>218163</v>
      </c>
      <c r="G31" s="114">
        <v>219170</v>
      </c>
      <c r="H31" s="114">
        <v>218564</v>
      </c>
      <c r="I31" s="114">
        <v>215720</v>
      </c>
      <c r="J31" s="140">
        <v>215728</v>
      </c>
      <c r="K31" s="114">
        <v>2435</v>
      </c>
      <c r="L31" s="116">
        <v>1.1287361863086851</v>
      </c>
    </row>
    <row r="32" spans="1:12" s="110" customFormat="1" ht="15" customHeight="1" x14ac:dyDescent="0.2">
      <c r="A32" s="120"/>
      <c r="B32" s="119" t="s">
        <v>117</v>
      </c>
      <c r="C32" s="258"/>
      <c r="E32" s="113">
        <v>21.503351279720473</v>
      </c>
      <c r="F32" s="115">
        <v>131762</v>
      </c>
      <c r="G32" s="114">
        <v>131569</v>
      </c>
      <c r="H32" s="114">
        <v>130745</v>
      </c>
      <c r="I32" s="114">
        <v>127604</v>
      </c>
      <c r="J32" s="140">
        <v>126079</v>
      </c>
      <c r="K32" s="114">
        <v>5683</v>
      </c>
      <c r="L32" s="116">
        <v>4.5074913347980239</v>
      </c>
    </row>
    <row r="33" spans="1:12" s="110" customFormat="1" ht="15" customHeight="1" x14ac:dyDescent="0.2">
      <c r="A33" s="120"/>
      <c r="B33" s="119"/>
      <c r="C33" s="258" t="s">
        <v>106</v>
      </c>
      <c r="E33" s="113">
        <v>57.820919536740483</v>
      </c>
      <c r="F33" s="115">
        <v>76186</v>
      </c>
      <c r="G33" s="114">
        <v>75818</v>
      </c>
      <c r="H33" s="114">
        <v>75798</v>
      </c>
      <c r="I33" s="114">
        <v>73976</v>
      </c>
      <c r="J33" s="140">
        <v>73039</v>
      </c>
      <c r="K33" s="114">
        <v>3147</v>
      </c>
      <c r="L33" s="116">
        <v>4.3086570188529416</v>
      </c>
    </row>
    <row r="34" spans="1:12" s="110" customFormat="1" ht="15" customHeight="1" x14ac:dyDescent="0.2">
      <c r="A34" s="120"/>
      <c r="B34" s="119"/>
      <c r="C34" s="258" t="s">
        <v>107</v>
      </c>
      <c r="E34" s="113">
        <v>42.179080463259517</v>
      </c>
      <c r="F34" s="115">
        <v>55576</v>
      </c>
      <c r="G34" s="114">
        <v>55751</v>
      </c>
      <c r="H34" s="114">
        <v>54947</v>
      </c>
      <c r="I34" s="114">
        <v>53628</v>
      </c>
      <c r="J34" s="140">
        <v>53040</v>
      </c>
      <c r="K34" s="114">
        <v>2536</v>
      </c>
      <c r="L34" s="116">
        <v>4.7812971342383106</v>
      </c>
    </row>
    <row r="35" spans="1:12" s="110" customFormat="1" ht="24.95" customHeight="1" x14ac:dyDescent="0.2">
      <c r="A35" s="604" t="s">
        <v>190</v>
      </c>
      <c r="B35" s="605"/>
      <c r="C35" s="605"/>
      <c r="D35" s="606"/>
      <c r="E35" s="113">
        <v>73.004695218775652</v>
      </c>
      <c r="F35" s="115">
        <v>447337</v>
      </c>
      <c r="G35" s="114">
        <v>447692</v>
      </c>
      <c r="H35" s="114">
        <v>446702</v>
      </c>
      <c r="I35" s="114">
        <v>439990</v>
      </c>
      <c r="J35" s="140">
        <v>439034</v>
      </c>
      <c r="K35" s="114">
        <v>8303</v>
      </c>
      <c r="L35" s="116">
        <v>1.8911974926771047</v>
      </c>
    </row>
    <row r="36" spans="1:12" s="110" customFormat="1" ht="15" customHeight="1" x14ac:dyDescent="0.2">
      <c r="A36" s="120"/>
      <c r="B36" s="119"/>
      <c r="C36" s="258" t="s">
        <v>106</v>
      </c>
      <c r="E36" s="113">
        <v>64.339413015243537</v>
      </c>
      <c r="F36" s="115">
        <v>287814</v>
      </c>
      <c r="G36" s="114">
        <v>287713</v>
      </c>
      <c r="H36" s="114">
        <v>287159</v>
      </c>
      <c r="I36" s="114">
        <v>283091</v>
      </c>
      <c r="J36" s="140">
        <v>282260</v>
      </c>
      <c r="K36" s="114">
        <v>5554</v>
      </c>
      <c r="L36" s="116">
        <v>1.9676893644157869</v>
      </c>
    </row>
    <row r="37" spans="1:12" s="110" customFormat="1" ht="15" customHeight="1" x14ac:dyDescent="0.2">
      <c r="A37" s="120"/>
      <c r="B37" s="119"/>
      <c r="C37" s="258" t="s">
        <v>107</v>
      </c>
      <c r="E37" s="113">
        <v>35.660586984756456</v>
      </c>
      <c r="F37" s="115">
        <v>159523</v>
      </c>
      <c r="G37" s="114">
        <v>159979</v>
      </c>
      <c r="H37" s="114">
        <v>159543</v>
      </c>
      <c r="I37" s="114">
        <v>156899</v>
      </c>
      <c r="J37" s="140">
        <v>156774</v>
      </c>
      <c r="K37" s="114">
        <v>2749</v>
      </c>
      <c r="L37" s="116">
        <v>1.7534795310446885</v>
      </c>
    </row>
    <row r="38" spans="1:12" s="110" customFormat="1" ht="15" customHeight="1" x14ac:dyDescent="0.2">
      <c r="A38" s="120"/>
      <c r="B38" s="119" t="s">
        <v>182</v>
      </c>
      <c r="C38" s="258"/>
      <c r="E38" s="113">
        <v>26.995304781224348</v>
      </c>
      <c r="F38" s="115">
        <v>165414</v>
      </c>
      <c r="G38" s="114">
        <v>166579</v>
      </c>
      <c r="H38" s="114">
        <v>164769</v>
      </c>
      <c r="I38" s="114">
        <v>162438</v>
      </c>
      <c r="J38" s="140">
        <v>161331</v>
      </c>
      <c r="K38" s="114">
        <v>4083</v>
      </c>
      <c r="L38" s="116">
        <v>2.5308217267605109</v>
      </c>
    </row>
    <row r="39" spans="1:12" s="110" customFormat="1" ht="15" customHeight="1" x14ac:dyDescent="0.2">
      <c r="A39" s="120"/>
      <c r="B39" s="119"/>
      <c r="C39" s="258" t="s">
        <v>106</v>
      </c>
      <c r="E39" s="113">
        <v>30.848053973666076</v>
      </c>
      <c r="F39" s="115">
        <v>51027</v>
      </c>
      <c r="G39" s="114">
        <v>51478</v>
      </c>
      <c r="H39" s="114">
        <v>50647</v>
      </c>
      <c r="I39" s="114">
        <v>49821</v>
      </c>
      <c r="J39" s="140">
        <v>49175</v>
      </c>
      <c r="K39" s="114">
        <v>1852</v>
      </c>
      <c r="L39" s="116">
        <v>3.7661413319776309</v>
      </c>
    </row>
    <row r="40" spans="1:12" s="110" customFormat="1" ht="15" customHeight="1" x14ac:dyDescent="0.2">
      <c r="A40" s="120"/>
      <c r="B40" s="119"/>
      <c r="C40" s="258" t="s">
        <v>107</v>
      </c>
      <c r="E40" s="113">
        <v>69.151946026333931</v>
      </c>
      <c r="F40" s="115">
        <v>114387</v>
      </c>
      <c r="G40" s="114">
        <v>115101</v>
      </c>
      <c r="H40" s="114">
        <v>114122</v>
      </c>
      <c r="I40" s="114">
        <v>112617</v>
      </c>
      <c r="J40" s="140">
        <v>112156</v>
      </c>
      <c r="K40" s="114">
        <v>2231</v>
      </c>
      <c r="L40" s="116">
        <v>1.9891936231677307</v>
      </c>
    </row>
    <row r="41" spans="1:12" s="110" customFormat="1" ht="24.75" customHeight="1" x14ac:dyDescent="0.2">
      <c r="A41" s="604" t="s">
        <v>519</v>
      </c>
      <c r="B41" s="605"/>
      <c r="C41" s="605"/>
      <c r="D41" s="606"/>
      <c r="E41" s="113">
        <v>2.786123564057831</v>
      </c>
      <c r="F41" s="115">
        <v>17072</v>
      </c>
      <c r="G41" s="114">
        <v>19029</v>
      </c>
      <c r="H41" s="114">
        <v>19027</v>
      </c>
      <c r="I41" s="114">
        <v>14660</v>
      </c>
      <c r="J41" s="140">
        <v>16499</v>
      </c>
      <c r="K41" s="114">
        <v>573</v>
      </c>
      <c r="L41" s="116">
        <v>3.4729377538032606</v>
      </c>
    </row>
    <row r="42" spans="1:12" s="110" customFormat="1" ht="15" customHeight="1" x14ac:dyDescent="0.2">
      <c r="A42" s="120"/>
      <c r="B42" s="119"/>
      <c r="C42" s="258" t="s">
        <v>106</v>
      </c>
      <c r="E42" s="113">
        <v>53.526241799437678</v>
      </c>
      <c r="F42" s="115">
        <v>9138</v>
      </c>
      <c r="G42" s="114">
        <v>10294</v>
      </c>
      <c r="H42" s="114">
        <v>10357</v>
      </c>
      <c r="I42" s="114">
        <v>7810</v>
      </c>
      <c r="J42" s="140">
        <v>8795</v>
      </c>
      <c r="K42" s="114">
        <v>343</v>
      </c>
      <c r="L42" s="116">
        <v>3.8999431495167709</v>
      </c>
    </row>
    <row r="43" spans="1:12" s="110" customFormat="1" ht="15" customHeight="1" x14ac:dyDescent="0.2">
      <c r="A43" s="123"/>
      <c r="B43" s="124"/>
      <c r="C43" s="260" t="s">
        <v>107</v>
      </c>
      <c r="D43" s="261"/>
      <c r="E43" s="125">
        <v>46.473758200562322</v>
      </c>
      <c r="F43" s="143">
        <v>7934</v>
      </c>
      <c r="G43" s="144">
        <v>8735</v>
      </c>
      <c r="H43" s="144">
        <v>8670</v>
      </c>
      <c r="I43" s="144">
        <v>6850</v>
      </c>
      <c r="J43" s="145">
        <v>7704</v>
      </c>
      <c r="K43" s="144">
        <v>230</v>
      </c>
      <c r="L43" s="146">
        <v>2.9854620976116304</v>
      </c>
    </row>
    <row r="44" spans="1:12" s="110" customFormat="1" ht="45.75" customHeight="1" x14ac:dyDescent="0.2">
      <c r="A44" s="604" t="s">
        <v>191</v>
      </c>
      <c r="B44" s="605"/>
      <c r="C44" s="605"/>
      <c r="D44" s="606"/>
      <c r="E44" s="113">
        <v>0.23924889555463802</v>
      </c>
      <c r="F44" s="115">
        <v>1466</v>
      </c>
      <c r="G44" s="114">
        <v>1481</v>
      </c>
      <c r="H44" s="114">
        <v>1497</v>
      </c>
      <c r="I44" s="114">
        <v>1458</v>
      </c>
      <c r="J44" s="140">
        <v>1492</v>
      </c>
      <c r="K44" s="114">
        <v>-26</v>
      </c>
      <c r="L44" s="116">
        <v>-1.7426273458445041</v>
      </c>
    </row>
    <row r="45" spans="1:12" s="110" customFormat="1" ht="15" customHeight="1" x14ac:dyDescent="0.2">
      <c r="A45" s="120"/>
      <c r="B45" s="119"/>
      <c r="C45" s="258" t="s">
        <v>106</v>
      </c>
      <c r="E45" s="113">
        <v>63.369713506139156</v>
      </c>
      <c r="F45" s="115">
        <v>929</v>
      </c>
      <c r="G45" s="114">
        <v>934</v>
      </c>
      <c r="H45" s="114">
        <v>944</v>
      </c>
      <c r="I45" s="114">
        <v>912</v>
      </c>
      <c r="J45" s="140">
        <v>927</v>
      </c>
      <c r="K45" s="114">
        <v>2</v>
      </c>
      <c r="L45" s="116">
        <v>0.21574973031283712</v>
      </c>
    </row>
    <row r="46" spans="1:12" s="110" customFormat="1" ht="15" customHeight="1" x14ac:dyDescent="0.2">
      <c r="A46" s="123"/>
      <c r="B46" s="124"/>
      <c r="C46" s="260" t="s">
        <v>107</v>
      </c>
      <c r="D46" s="261"/>
      <c r="E46" s="125">
        <v>36.630286493860844</v>
      </c>
      <c r="F46" s="143">
        <v>537</v>
      </c>
      <c r="G46" s="144">
        <v>547</v>
      </c>
      <c r="H46" s="144">
        <v>553</v>
      </c>
      <c r="I46" s="144">
        <v>546</v>
      </c>
      <c r="J46" s="145">
        <v>565</v>
      </c>
      <c r="K46" s="144">
        <v>-28</v>
      </c>
      <c r="L46" s="146">
        <v>-4.9557522123893802</v>
      </c>
    </row>
    <row r="47" spans="1:12" s="110" customFormat="1" ht="39" customHeight="1" x14ac:dyDescent="0.2">
      <c r="A47" s="604" t="s">
        <v>520</v>
      </c>
      <c r="B47" s="607"/>
      <c r="C47" s="607"/>
      <c r="D47" s="608"/>
      <c r="E47" s="113">
        <v>0.13480190158808392</v>
      </c>
      <c r="F47" s="115">
        <v>826</v>
      </c>
      <c r="G47" s="114">
        <v>840</v>
      </c>
      <c r="H47" s="114">
        <v>770</v>
      </c>
      <c r="I47" s="114">
        <v>711</v>
      </c>
      <c r="J47" s="140">
        <v>827</v>
      </c>
      <c r="K47" s="114">
        <v>-1</v>
      </c>
      <c r="L47" s="116">
        <v>-0.12091898428053205</v>
      </c>
    </row>
    <row r="48" spans="1:12" s="110" customFormat="1" ht="15" customHeight="1" x14ac:dyDescent="0.2">
      <c r="A48" s="120"/>
      <c r="B48" s="119"/>
      <c r="C48" s="258" t="s">
        <v>106</v>
      </c>
      <c r="E48" s="113">
        <v>38.7409200968523</v>
      </c>
      <c r="F48" s="115">
        <v>320</v>
      </c>
      <c r="G48" s="114">
        <v>324</v>
      </c>
      <c r="H48" s="114">
        <v>305</v>
      </c>
      <c r="I48" s="114">
        <v>285</v>
      </c>
      <c r="J48" s="140">
        <v>325</v>
      </c>
      <c r="K48" s="114">
        <v>-5</v>
      </c>
      <c r="L48" s="116">
        <v>-1.5384615384615385</v>
      </c>
    </row>
    <row r="49" spans="1:12" s="110" customFormat="1" ht="15" customHeight="1" x14ac:dyDescent="0.2">
      <c r="A49" s="123"/>
      <c r="B49" s="124"/>
      <c r="C49" s="260" t="s">
        <v>107</v>
      </c>
      <c r="D49" s="261"/>
      <c r="E49" s="125">
        <v>61.2590799031477</v>
      </c>
      <c r="F49" s="143">
        <v>506</v>
      </c>
      <c r="G49" s="144">
        <v>516</v>
      </c>
      <c r="H49" s="144">
        <v>465</v>
      </c>
      <c r="I49" s="144">
        <v>426</v>
      </c>
      <c r="J49" s="145">
        <v>502</v>
      </c>
      <c r="K49" s="144">
        <v>4</v>
      </c>
      <c r="L49" s="146">
        <v>0.79681274900398402</v>
      </c>
    </row>
    <row r="50" spans="1:12" s="110" customFormat="1" ht="24.95" customHeight="1" x14ac:dyDescent="0.2">
      <c r="A50" s="609" t="s">
        <v>192</v>
      </c>
      <c r="B50" s="610"/>
      <c r="C50" s="610"/>
      <c r="D50" s="611"/>
      <c r="E50" s="262">
        <v>13.116584061062325</v>
      </c>
      <c r="F50" s="263">
        <v>80372</v>
      </c>
      <c r="G50" s="264">
        <v>81716</v>
      </c>
      <c r="H50" s="264">
        <v>81249</v>
      </c>
      <c r="I50" s="264">
        <v>77587</v>
      </c>
      <c r="J50" s="265">
        <v>77503</v>
      </c>
      <c r="K50" s="263">
        <v>2869</v>
      </c>
      <c r="L50" s="266">
        <v>3.70179218868947</v>
      </c>
    </row>
    <row r="51" spans="1:12" s="110" customFormat="1" ht="15" customHeight="1" x14ac:dyDescent="0.2">
      <c r="A51" s="120"/>
      <c r="B51" s="119"/>
      <c r="C51" s="258" t="s">
        <v>106</v>
      </c>
      <c r="E51" s="113">
        <v>57.478972776588861</v>
      </c>
      <c r="F51" s="115">
        <v>46197</v>
      </c>
      <c r="G51" s="114">
        <v>46747</v>
      </c>
      <c r="H51" s="114">
        <v>46718</v>
      </c>
      <c r="I51" s="114">
        <v>44479</v>
      </c>
      <c r="J51" s="140">
        <v>44254</v>
      </c>
      <c r="K51" s="114">
        <v>1943</v>
      </c>
      <c r="L51" s="116">
        <v>4.3905635648754915</v>
      </c>
    </row>
    <row r="52" spans="1:12" s="110" customFormat="1" ht="15" customHeight="1" x14ac:dyDescent="0.2">
      <c r="A52" s="120"/>
      <c r="B52" s="119"/>
      <c r="C52" s="258" t="s">
        <v>107</v>
      </c>
      <c r="E52" s="113">
        <v>42.521027223411139</v>
      </c>
      <c r="F52" s="115">
        <v>34175</v>
      </c>
      <c r="G52" s="114">
        <v>34969</v>
      </c>
      <c r="H52" s="114">
        <v>34531</v>
      </c>
      <c r="I52" s="114">
        <v>33108</v>
      </c>
      <c r="J52" s="140">
        <v>33249</v>
      </c>
      <c r="K52" s="114">
        <v>926</v>
      </c>
      <c r="L52" s="116">
        <v>2.785046166802009</v>
      </c>
    </row>
    <row r="53" spans="1:12" s="110" customFormat="1" ht="15" customHeight="1" x14ac:dyDescent="0.2">
      <c r="A53" s="120"/>
      <c r="B53" s="119"/>
      <c r="C53" s="258" t="s">
        <v>187</v>
      </c>
      <c r="D53" s="110" t="s">
        <v>193</v>
      </c>
      <c r="E53" s="113">
        <v>14.931817050714178</v>
      </c>
      <c r="F53" s="115">
        <v>12001</v>
      </c>
      <c r="G53" s="114">
        <v>13252</v>
      </c>
      <c r="H53" s="114">
        <v>13221</v>
      </c>
      <c r="I53" s="114">
        <v>10223</v>
      </c>
      <c r="J53" s="140">
        <v>11207</v>
      </c>
      <c r="K53" s="114">
        <v>794</v>
      </c>
      <c r="L53" s="116">
        <v>7.0848576782368164</v>
      </c>
    </row>
    <row r="54" spans="1:12" s="110" customFormat="1" ht="15" customHeight="1" x14ac:dyDescent="0.2">
      <c r="A54" s="120"/>
      <c r="B54" s="119"/>
      <c r="D54" s="267" t="s">
        <v>194</v>
      </c>
      <c r="E54" s="113">
        <v>54.195483709690862</v>
      </c>
      <c r="F54" s="115">
        <v>6504</v>
      </c>
      <c r="G54" s="114">
        <v>7236</v>
      </c>
      <c r="H54" s="114">
        <v>7293</v>
      </c>
      <c r="I54" s="114">
        <v>5575</v>
      </c>
      <c r="J54" s="140">
        <v>6067</v>
      </c>
      <c r="K54" s="114">
        <v>437</v>
      </c>
      <c r="L54" s="116">
        <v>7.2029009395088179</v>
      </c>
    </row>
    <row r="55" spans="1:12" s="110" customFormat="1" ht="15" customHeight="1" x14ac:dyDescent="0.2">
      <c r="A55" s="120"/>
      <c r="B55" s="119"/>
      <c r="D55" s="267" t="s">
        <v>195</v>
      </c>
      <c r="E55" s="113">
        <v>45.804516290309138</v>
      </c>
      <c r="F55" s="115">
        <v>5497</v>
      </c>
      <c r="G55" s="114">
        <v>6016</v>
      </c>
      <c r="H55" s="114">
        <v>5928</v>
      </c>
      <c r="I55" s="114">
        <v>4648</v>
      </c>
      <c r="J55" s="140">
        <v>5140</v>
      </c>
      <c r="K55" s="114">
        <v>357</v>
      </c>
      <c r="L55" s="116">
        <v>6.945525291828794</v>
      </c>
    </row>
    <row r="56" spans="1:12" s="110" customFormat="1" ht="15" customHeight="1" x14ac:dyDescent="0.2">
      <c r="A56" s="120"/>
      <c r="B56" s="119" t="s">
        <v>196</v>
      </c>
      <c r="C56" s="258"/>
      <c r="E56" s="113">
        <v>42.613067950929498</v>
      </c>
      <c r="F56" s="115">
        <v>261112</v>
      </c>
      <c r="G56" s="114">
        <v>261829</v>
      </c>
      <c r="H56" s="114">
        <v>261924</v>
      </c>
      <c r="I56" s="114">
        <v>260241</v>
      </c>
      <c r="J56" s="140">
        <v>260601</v>
      </c>
      <c r="K56" s="114">
        <v>511</v>
      </c>
      <c r="L56" s="116">
        <v>0.19608520304987317</v>
      </c>
    </row>
    <row r="57" spans="1:12" s="110" customFormat="1" ht="15" customHeight="1" x14ac:dyDescent="0.2">
      <c r="A57" s="120"/>
      <c r="B57" s="119"/>
      <c r="C57" s="258" t="s">
        <v>106</v>
      </c>
      <c r="E57" s="113">
        <v>53.296669628358714</v>
      </c>
      <c r="F57" s="115">
        <v>139164</v>
      </c>
      <c r="G57" s="114">
        <v>139331</v>
      </c>
      <c r="H57" s="114">
        <v>139242</v>
      </c>
      <c r="I57" s="114">
        <v>138500</v>
      </c>
      <c r="J57" s="140">
        <v>138511</v>
      </c>
      <c r="K57" s="114">
        <v>653</v>
      </c>
      <c r="L57" s="116">
        <v>0.47144270130170168</v>
      </c>
    </row>
    <row r="58" spans="1:12" s="110" customFormat="1" ht="15" customHeight="1" x14ac:dyDescent="0.2">
      <c r="A58" s="120"/>
      <c r="B58" s="119"/>
      <c r="C58" s="258" t="s">
        <v>107</v>
      </c>
      <c r="E58" s="113">
        <v>46.703330371641286</v>
      </c>
      <c r="F58" s="115">
        <v>121948</v>
      </c>
      <c r="G58" s="114">
        <v>122498</v>
      </c>
      <c r="H58" s="114">
        <v>122682</v>
      </c>
      <c r="I58" s="114">
        <v>121741</v>
      </c>
      <c r="J58" s="140">
        <v>122090</v>
      </c>
      <c r="K58" s="114">
        <v>-142</v>
      </c>
      <c r="L58" s="116">
        <v>-0.11630764190351379</v>
      </c>
    </row>
    <row r="59" spans="1:12" s="110" customFormat="1" ht="15" customHeight="1" x14ac:dyDescent="0.2">
      <c r="A59" s="120"/>
      <c r="B59" s="119"/>
      <c r="C59" s="258" t="s">
        <v>105</v>
      </c>
      <c r="D59" s="110" t="s">
        <v>197</v>
      </c>
      <c r="E59" s="113">
        <v>93.476745611078769</v>
      </c>
      <c r="F59" s="115">
        <v>244079</v>
      </c>
      <c r="G59" s="114">
        <v>244832</v>
      </c>
      <c r="H59" s="114">
        <v>245122</v>
      </c>
      <c r="I59" s="114">
        <v>243729</v>
      </c>
      <c r="J59" s="140">
        <v>244218</v>
      </c>
      <c r="K59" s="114">
        <v>-139</v>
      </c>
      <c r="L59" s="116">
        <v>-5.6916361611347242E-2</v>
      </c>
    </row>
    <row r="60" spans="1:12" s="110" customFormat="1" ht="15" customHeight="1" x14ac:dyDescent="0.2">
      <c r="A60" s="120"/>
      <c r="B60" s="119"/>
      <c r="C60" s="258"/>
      <c r="D60" s="267" t="s">
        <v>198</v>
      </c>
      <c r="E60" s="113">
        <v>52.085595237607492</v>
      </c>
      <c r="F60" s="115">
        <v>127130</v>
      </c>
      <c r="G60" s="114">
        <v>127312</v>
      </c>
      <c r="H60" s="114">
        <v>127379</v>
      </c>
      <c r="I60" s="114">
        <v>126828</v>
      </c>
      <c r="J60" s="140">
        <v>126883</v>
      </c>
      <c r="K60" s="114">
        <v>247</v>
      </c>
      <c r="L60" s="116">
        <v>0.19466752835289203</v>
      </c>
    </row>
    <row r="61" spans="1:12" s="110" customFormat="1" ht="15" customHeight="1" x14ac:dyDescent="0.2">
      <c r="A61" s="120"/>
      <c r="B61" s="119"/>
      <c r="C61" s="258"/>
      <c r="D61" s="267" t="s">
        <v>199</v>
      </c>
      <c r="E61" s="113">
        <v>47.914404762392508</v>
      </c>
      <c r="F61" s="115">
        <v>116949</v>
      </c>
      <c r="G61" s="114">
        <v>117520</v>
      </c>
      <c r="H61" s="114">
        <v>117743</v>
      </c>
      <c r="I61" s="114">
        <v>116901</v>
      </c>
      <c r="J61" s="140">
        <v>117335</v>
      </c>
      <c r="K61" s="114">
        <v>-386</v>
      </c>
      <c r="L61" s="116">
        <v>-0.32897259982102528</v>
      </c>
    </row>
    <row r="62" spans="1:12" s="110" customFormat="1" ht="15" customHeight="1" x14ac:dyDescent="0.2">
      <c r="A62" s="120"/>
      <c r="B62" s="119"/>
      <c r="C62" s="258"/>
      <c r="D62" s="258" t="s">
        <v>200</v>
      </c>
      <c r="E62" s="113">
        <v>6.5232543889212291</v>
      </c>
      <c r="F62" s="115">
        <v>17033</v>
      </c>
      <c r="G62" s="114">
        <v>16997</v>
      </c>
      <c r="H62" s="114">
        <v>16802</v>
      </c>
      <c r="I62" s="114">
        <v>16512</v>
      </c>
      <c r="J62" s="140">
        <v>16383</v>
      </c>
      <c r="K62" s="114">
        <v>650</v>
      </c>
      <c r="L62" s="116">
        <v>3.9675273148995909</v>
      </c>
    </row>
    <row r="63" spans="1:12" s="110" customFormat="1" ht="15" customHeight="1" x14ac:dyDescent="0.2">
      <c r="A63" s="120"/>
      <c r="B63" s="119"/>
      <c r="C63" s="258"/>
      <c r="D63" s="267" t="s">
        <v>198</v>
      </c>
      <c r="E63" s="113">
        <v>70.651089062408261</v>
      </c>
      <c r="F63" s="115">
        <v>12034</v>
      </c>
      <c r="G63" s="114">
        <v>12019</v>
      </c>
      <c r="H63" s="114">
        <v>11863</v>
      </c>
      <c r="I63" s="114">
        <v>11672</v>
      </c>
      <c r="J63" s="140">
        <v>11628</v>
      </c>
      <c r="K63" s="114">
        <v>406</v>
      </c>
      <c r="L63" s="116">
        <v>3.4915720674234607</v>
      </c>
    </row>
    <row r="64" spans="1:12" s="110" customFormat="1" ht="15" customHeight="1" x14ac:dyDescent="0.2">
      <c r="A64" s="120"/>
      <c r="B64" s="119"/>
      <c r="C64" s="258"/>
      <c r="D64" s="267" t="s">
        <v>199</v>
      </c>
      <c r="E64" s="113">
        <v>29.348910937591732</v>
      </c>
      <c r="F64" s="115">
        <v>4999</v>
      </c>
      <c r="G64" s="114">
        <v>4978</v>
      </c>
      <c r="H64" s="114">
        <v>4939</v>
      </c>
      <c r="I64" s="114">
        <v>4840</v>
      </c>
      <c r="J64" s="140">
        <v>4755</v>
      </c>
      <c r="K64" s="114">
        <v>244</v>
      </c>
      <c r="L64" s="116">
        <v>5.1314405888538381</v>
      </c>
    </row>
    <row r="65" spans="1:12" s="110" customFormat="1" ht="15" customHeight="1" x14ac:dyDescent="0.2">
      <c r="A65" s="120"/>
      <c r="B65" s="119" t="s">
        <v>201</v>
      </c>
      <c r="C65" s="258"/>
      <c r="E65" s="113">
        <v>30.212272195394213</v>
      </c>
      <c r="F65" s="115">
        <v>185126</v>
      </c>
      <c r="G65" s="114">
        <v>183254</v>
      </c>
      <c r="H65" s="114">
        <v>180617</v>
      </c>
      <c r="I65" s="114">
        <v>177815</v>
      </c>
      <c r="J65" s="140">
        <v>174809</v>
      </c>
      <c r="K65" s="114">
        <v>10317</v>
      </c>
      <c r="L65" s="116">
        <v>5.9018700410161946</v>
      </c>
    </row>
    <row r="66" spans="1:12" s="110" customFormat="1" ht="15" customHeight="1" x14ac:dyDescent="0.2">
      <c r="A66" s="120"/>
      <c r="B66" s="119"/>
      <c r="C66" s="258" t="s">
        <v>106</v>
      </c>
      <c r="E66" s="113">
        <v>56.153646705487077</v>
      </c>
      <c r="F66" s="115">
        <v>103955</v>
      </c>
      <c r="G66" s="114">
        <v>102903</v>
      </c>
      <c r="H66" s="114">
        <v>101517</v>
      </c>
      <c r="I66" s="114">
        <v>100027</v>
      </c>
      <c r="J66" s="140">
        <v>98450</v>
      </c>
      <c r="K66" s="114">
        <v>5505</v>
      </c>
      <c r="L66" s="116">
        <v>5.5916708989334687</v>
      </c>
    </row>
    <row r="67" spans="1:12" s="110" customFormat="1" ht="15" customHeight="1" x14ac:dyDescent="0.2">
      <c r="A67" s="120"/>
      <c r="B67" s="119"/>
      <c r="C67" s="258" t="s">
        <v>107</v>
      </c>
      <c r="E67" s="113">
        <v>43.846353294512923</v>
      </c>
      <c r="F67" s="115">
        <v>81171</v>
      </c>
      <c r="G67" s="114">
        <v>80351</v>
      </c>
      <c r="H67" s="114">
        <v>79100</v>
      </c>
      <c r="I67" s="114">
        <v>77788</v>
      </c>
      <c r="J67" s="140">
        <v>76359</v>
      </c>
      <c r="K67" s="114">
        <v>4812</v>
      </c>
      <c r="L67" s="116">
        <v>6.3018111813931563</v>
      </c>
    </row>
    <row r="68" spans="1:12" s="110" customFormat="1" ht="15" customHeight="1" x14ac:dyDescent="0.2">
      <c r="A68" s="120"/>
      <c r="B68" s="119"/>
      <c r="C68" s="258" t="s">
        <v>105</v>
      </c>
      <c r="D68" s="110" t="s">
        <v>202</v>
      </c>
      <c r="E68" s="113">
        <v>20.665924829575534</v>
      </c>
      <c r="F68" s="115">
        <v>38258</v>
      </c>
      <c r="G68" s="114">
        <v>37347</v>
      </c>
      <c r="H68" s="114">
        <v>36008</v>
      </c>
      <c r="I68" s="114">
        <v>34976</v>
      </c>
      <c r="J68" s="140">
        <v>33520</v>
      </c>
      <c r="K68" s="114">
        <v>4738</v>
      </c>
      <c r="L68" s="116">
        <v>14.134844868735083</v>
      </c>
    </row>
    <row r="69" spans="1:12" s="110" customFormat="1" ht="15" customHeight="1" x14ac:dyDescent="0.2">
      <c r="A69" s="120"/>
      <c r="B69" s="119"/>
      <c r="C69" s="258"/>
      <c r="D69" s="267" t="s">
        <v>198</v>
      </c>
      <c r="E69" s="113">
        <v>50.815515709132733</v>
      </c>
      <c r="F69" s="115">
        <v>19441</v>
      </c>
      <c r="G69" s="114">
        <v>18952</v>
      </c>
      <c r="H69" s="114">
        <v>18234</v>
      </c>
      <c r="I69" s="114">
        <v>17651</v>
      </c>
      <c r="J69" s="140">
        <v>16920</v>
      </c>
      <c r="K69" s="114">
        <v>2521</v>
      </c>
      <c r="L69" s="116">
        <v>14.89952718676123</v>
      </c>
    </row>
    <row r="70" spans="1:12" s="110" customFormat="1" ht="15" customHeight="1" x14ac:dyDescent="0.2">
      <c r="A70" s="120"/>
      <c r="B70" s="119"/>
      <c r="C70" s="258"/>
      <c r="D70" s="267" t="s">
        <v>199</v>
      </c>
      <c r="E70" s="113">
        <v>49.184484290867267</v>
      </c>
      <c r="F70" s="115">
        <v>18817</v>
      </c>
      <c r="G70" s="114">
        <v>18395</v>
      </c>
      <c r="H70" s="114">
        <v>17774</v>
      </c>
      <c r="I70" s="114">
        <v>17325</v>
      </c>
      <c r="J70" s="140">
        <v>16600</v>
      </c>
      <c r="K70" s="114">
        <v>2217</v>
      </c>
      <c r="L70" s="116">
        <v>13.355421686746988</v>
      </c>
    </row>
    <row r="71" spans="1:12" s="110" customFormat="1" ht="15" customHeight="1" x14ac:dyDescent="0.2">
      <c r="A71" s="120"/>
      <c r="B71" s="119"/>
      <c r="C71" s="258"/>
      <c r="D71" s="110" t="s">
        <v>203</v>
      </c>
      <c r="E71" s="113">
        <v>73.37489061504057</v>
      </c>
      <c r="F71" s="115">
        <v>135836</v>
      </c>
      <c r="G71" s="114">
        <v>134862</v>
      </c>
      <c r="H71" s="114">
        <v>133653</v>
      </c>
      <c r="I71" s="114">
        <v>132035</v>
      </c>
      <c r="J71" s="140">
        <v>130656</v>
      </c>
      <c r="K71" s="114">
        <v>5180</v>
      </c>
      <c r="L71" s="116">
        <v>3.9646093558657851</v>
      </c>
    </row>
    <row r="72" spans="1:12" s="110" customFormat="1" ht="15" customHeight="1" x14ac:dyDescent="0.2">
      <c r="A72" s="120"/>
      <c r="B72" s="119"/>
      <c r="C72" s="258"/>
      <c r="D72" s="267" t="s">
        <v>198</v>
      </c>
      <c r="E72" s="113">
        <v>57.128449012043937</v>
      </c>
      <c r="F72" s="115">
        <v>77601</v>
      </c>
      <c r="G72" s="114">
        <v>77036</v>
      </c>
      <c r="H72" s="114">
        <v>76390</v>
      </c>
      <c r="I72" s="114">
        <v>75542</v>
      </c>
      <c r="J72" s="140">
        <v>74767</v>
      </c>
      <c r="K72" s="114">
        <v>2834</v>
      </c>
      <c r="L72" s="116">
        <v>3.7904423074350984</v>
      </c>
    </row>
    <row r="73" spans="1:12" s="110" customFormat="1" ht="15" customHeight="1" x14ac:dyDescent="0.2">
      <c r="A73" s="120"/>
      <c r="B73" s="119"/>
      <c r="C73" s="258"/>
      <c r="D73" s="267" t="s">
        <v>199</v>
      </c>
      <c r="E73" s="113">
        <v>42.871550987956063</v>
      </c>
      <c r="F73" s="115">
        <v>58235</v>
      </c>
      <c r="G73" s="114">
        <v>57826</v>
      </c>
      <c r="H73" s="114">
        <v>57263</v>
      </c>
      <c r="I73" s="114">
        <v>56493</v>
      </c>
      <c r="J73" s="140">
        <v>55889</v>
      </c>
      <c r="K73" s="114">
        <v>2346</v>
      </c>
      <c r="L73" s="116">
        <v>4.1976059689742167</v>
      </c>
    </row>
    <row r="74" spans="1:12" s="110" customFormat="1" ht="15" customHeight="1" x14ac:dyDescent="0.2">
      <c r="A74" s="120"/>
      <c r="B74" s="119"/>
      <c r="C74" s="258"/>
      <c r="D74" s="110" t="s">
        <v>204</v>
      </c>
      <c r="E74" s="113">
        <v>5.9591845553839011</v>
      </c>
      <c r="F74" s="115">
        <v>11032</v>
      </c>
      <c r="G74" s="114">
        <v>11045</v>
      </c>
      <c r="H74" s="114">
        <v>10956</v>
      </c>
      <c r="I74" s="114">
        <v>10804</v>
      </c>
      <c r="J74" s="140">
        <v>10633</v>
      </c>
      <c r="K74" s="114">
        <v>399</v>
      </c>
      <c r="L74" s="116">
        <v>3.752468729427255</v>
      </c>
    </row>
    <row r="75" spans="1:12" s="110" customFormat="1" ht="15" customHeight="1" x14ac:dyDescent="0.2">
      <c r="A75" s="120"/>
      <c r="B75" s="119"/>
      <c r="C75" s="258"/>
      <c r="D75" s="267" t="s">
        <v>198</v>
      </c>
      <c r="E75" s="113">
        <v>62.663161711385065</v>
      </c>
      <c r="F75" s="115">
        <v>6913</v>
      </c>
      <c r="G75" s="114">
        <v>6915</v>
      </c>
      <c r="H75" s="114">
        <v>6893</v>
      </c>
      <c r="I75" s="114">
        <v>6834</v>
      </c>
      <c r="J75" s="140">
        <v>6763</v>
      </c>
      <c r="K75" s="114">
        <v>150</v>
      </c>
      <c r="L75" s="116">
        <v>2.2179506136330032</v>
      </c>
    </row>
    <row r="76" spans="1:12" s="110" customFormat="1" ht="15" customHeight="1" x14ac:dyDescent="0.2">
      <c r="A76" s="120"/>
      <c r="B76" s="119"/>
      <c r="C76" s="258"/>
      <c r="D76" s="267" t="s">
        <v>199</v>
      </c>
      <c r="E76" s="113">
        <v>37.336838288614935</v>
      </c>
      <c r="F76" s="115">
        <v>4119</v>
      </c>
      <c r="G76" s="114">
        <v>4130</v>
      </c>
      <c r="H76" s="114">
        <v>4063</v>
      </c>
      <c r="I76" s="114">
        <v>3970</v>
      </c>
      <c r="J76" s="140">
        <v>3870</v>
      </c>
      <c r="K76" s="114">
        <v>249</v>
      </c>
      <c r="L76" s="116">
        <v>6.4341085271317828</v>
      </c>
    </row>
    <row r="77" spans="1:12" s="110" customFormat="1" ht="15" customHeight="1" x14ac:dyDescent="0.2">
      <c r="A77" s="534"/>
      <c r="B77" s="119" t="s">
        <v>205</v>
      </c>
      <c r="C77" s="268"/>
      <c r="D77" s="182"/>
      <c r="E77" s="113">
        <v>14.058075792613966</v>
      </c>
      <c r="F77" s="115">
        <v>86141</v>
      </c>
      <c r="G77" s="114">
        <v>87472</v>
      </c>
      <c r="H77" s="114">
        <v>87681</v>
      </c>
      <c r="I77" s="114">
        <v>86785</v>
      </c>
      <c r="J77" s="140">
        <v>87452</v>
      </c>
      <c r="K77" s="114">
        <v>-1311</v>
      </c>
      <c r="L77" s="116">
        <v>-1.4991080821479212</v>
      </c>
    </row>
    <row r="78" spans="1:12" s="110" customFormat="1" ht="15" customHeight="1" x14ac:dyDescent="0.2">
      <c r="A78" s="120"/>
      <c r="B78" s="119"/>
      <c r="C78" s="268" t="s">
        <v>106</v>
      </c>
      <c r="D78" s="182"/>
      <c r="E78" s="113">
        <v>57.492947609152438</v>
      </c>
      <c r="F78" s="115">
        <v>49525</v>
      </c>
      <c r="G78" s="114">
        <v>50210</v>
      </c>
      <c r="H78" s="114">
        <v>50329</v>
      </c>
      <c r="I78" s="114">
        <v>49906</v>
      </c>
      <c r="J78" s="140">
        <v>50220</v>
      </c>
      <c r="K78" s="114">
        <v>-695</v>
      </c>
      <c r="L78" s="116">
        <v>-1.383910792512943</v>
      </c>
    </row>
    <row r="79" spans="1:12" s="110" customFormat="1" ht="15" customHeight="1" x14ac:dyDescent="0.2">
      <c r="A79" s="123"/>
      <c r="B79" s="124"/>
      <c r="C79" s="260" t="s">
        <v>107</v>
      </c>
      <c r="D79" s="261"/>
      <c r="E79" s="125">
        <v>42.507052390847562</v>
      </c>
      <c r="F79" s="143">
        <v>36616</v>
      </c>
      <c r="G79" s="144">
        <v>37262</v>
      </c>
      <c r="H79" s="144">
        <v>37352</v>
      </c>
      <c r="I79" s="144">
        <v>36879</v>
      </c>
      <c r="J79" s="145">
        <v>37232</v>
      </c>
      <c r="K79" s="144">
        <v>-616</v>
      </c>
      <c r="L79" s="146">
        <v>-1.654490760636012</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612751</v>
      </c>
      <c r="E11" s="114">
        <v>614271</v>
      </c>
      <c r="F11" s="114">
        <v>611471</v>
      </c>
      <c r="G11" s="114">
        <v>602428</v>
      </c>
      <c r="H11" s="140">
        <v>600365</v>
      </c>
      <c r="I11" s="115">
        <v>12386</v>
      </c>
      <c r="J11" s="116">
        <v>2.0630782940377936</v>
      </c>
    </row>
    <row r="12" spans="1:15" s="110" customFormat="1" ht="24.95" customHeight="1" x14ac:dyDescent="0.2">
      <c r="A12" s="193" t="s">
        <v>132</v>
      </c>
      <c r="B12" s="194" t="s">
        <v>133</v>
      </c>
      <c r="C12" s="113">
        <v>2.464296263898386E-2</v>
      </c>
      <c r="D12" s="115">
        <v>151</v>
      </c>
      <c r="E12" s="114">
        <v>139</v>
      </c>
      <c r="F12" s="114">
        <v>164</v>
      </c>
      <c r="G12" s="114">
        <v>185</v>
      </c>
      <c r="H12" s="140">
        <v>162</v>
      </c>
      <c r="I12" s="115">
        <v>-11</v>
      </c>
      <c r="J12" s="116">
        <v>-6.7901234567901234</v>
      </c>
    </row>
    <row r="13" spans="1:15" s="110" customFormat="1" ht="24.95" customHeight="1" x14ac:dyDescent="0.2">
      <c r="A13" s="193" t="s">
        <v>134</v>
      </c>
      <c r="B13" s="199" t="s">
        <v>214</v>
      </c>
      <c r="C13" s="113">
        <v>1.161646411021769</v>
      </c>
      <c r="D13" s="115">
        <v>7118</v>
      </c>
      <c r="E13" s="114">
        <v>6642</v>
      </c>
      <c r="F13" s="114">
        <v>6592</v>
      </c>
      <c r="G13" s="114">
        <v>6516</v>
      </c>
      <c r="H13" s="140">
        <v>6511</v>
      </c>
      <c r="I13" s="115">
        <v>607</v>
      </c>
      <c r="J13" s="116">
        <v>9.3226846874520035</v>
      </c>
    </row>
    <row r="14" spans="1:15" s="287" customFormat="1" ht="24" customHeight="1" x14ac:dyDescent="0.2">
      <c r="A14" s="193" t="s">
        <v>215</v>
      </c>
      <c r="B14" s="199" t="s">
        <v>137</v>
      </c>
      <c r="C14" s="113">
        <v>6.023980377021009</v>
      </c>
      <c r="D14" s="115">
        <v>36912</v>
      </c>
      <c r="E14" s="114">
        <v>38845</v>
      </c>
      <c r="F14" s="114">
        <v>39224</v>
      </c>
      <c r="G14" s="114">
        <v>38671</v>
      </c>
      <c r="H14" s="140">
        <v>38707</v>
      </c>
      <c r="I14" s="115">
        <v>-1795</v>
      </c>
      <c r="J14" s="116">
        <v>-4.6374040871160256</v>
      </c>
      <c r="K14" s="110"/>
      <c r="L14" s="110"/>
      <c r="M14" s="110"/>
      <c r="N14" s="110"/>
      <c r="O14" s="110"/>
    </row>
    <row r="15" spans="1:15" s="110" customFormat="1" ht="24.75" customHeight="1" x14ac:dyDescent="0.2">
      <c r="A15" s="193" t="s">
        <v>216</v>
      </c>
      <c r="B15" s="199" t="s">
        <v>217</v>
      </c>
      <c r="C15" s="113">
        <v>2.2350024724561854</v>
      </c>
      <c r="D15" s="115">
        <v>13695</v>
      </c>
      <c r="E15" s="114">
        <v>13627</v>
      </c>
      <c r="F15" s="114">
        <v>13806</v>
      </c>
      <c r="G15" s="114">
        <v>13565</v>
      </c>
      <c r="H15" s="140">
        <v>13616</v>
      </c>
      <c r="I15" s="115">
        <v>79</v>
      </c>
      <c r="J15" s="116">
        <v>0.58019976498237369</v>
      </c>
    </row>
    <row r="16" spans="1:15" s="287" customFormat="1" ht="24.95" customHeight="1" x14ac:dyDescent="0.2">
      <c r="A16" s="193" t="s">
        <v>218</v>
      </c>
      <c r="B16" s="199" t="s">
        <v>141</v>
      </c>
      <c r="C16" s="113">
        <v>2.7936306917491769</v>
      </c>
      <c r="D16" s="115">
        <v>17118</v>
      </c>
      <c r="E16" s="114">
        <v>19058</v>
      </c>
      <c r="F16" s="114">
        <v>19157</v>
      </c>
      <c r="G16" s="114">
        <v>18949</v>
      </c>
      <c r="H16" s="140">
        <v>18950</v>
      </c>
      <c r="I16" s="115">
        <v>-1832</v>
      </c>
      <c r="J16" s="116">
        <v>-9.6675461741424797</v>
      </c>
      <c r="K16" s="110"/>
      <c r="L16" s="110"/>
      <c r="M16" s="110"/>
      <c r="N16" s="110"/>
      <c r="O16" s="110"/>
    </row>
    <row r="17" spans="1:15" s="110" customFormat="1" ht="24.95" customHeight="1" x14ac:dyDescent="0.2">
      <c r="A17" s="193" t="s">
        <v>219</v>
      </c>
      <c r="B17" s="199" t="s">
        <v>220</v>
      </c>
      <c r="C17" s="113">
        <v>0.9953472128156462</v>
      </c>
      <c r="D17" s="115">
        <v>6099</v>
      </c>
      <c r="E17" s="114">
        <v>6160</v>
      </c>
      <c r="F17" s="114">
        <v>6261</v>
      </c>
      <c r="G17" s="114">
        <v>6157</v>
      </c>
      <c r="H17" s="140">
        <v>6141</v>
      </c>
      <c r="I17" s="115">
        <v>-42</v>
      </c>
      <c r="J17" s="116">
        <v>-0.68392769907181239</v>
      </c>
    </row>
    <row r="18" spans="1:15" s="287" customFormat="1" ht="24.95" customHeight="1" x14ac:dyDescent="0.2">
      <c r="A18" s="201" t="s">
        <v>144</v>
      </c>
      <c r="B18" s="202" t="s">
        <v>145</v>
      </c>
      <c r="C18" s="113">
        <v>2.9909375912891205</v>
      </c>
      <c r="D18" s="115">
        <v>18327</v>
      </c>
      <c r="E18" s="114">
        <v>17985</v>
      </c>
      <c r="F18" s="114">
        <v>18621</v>
      </c>
      <c r="G18" s="114">
        <v>17942</v>
      </c>
      <c r="H18" s="140">
        <v>17819</v>
      </c>
      <c r="I18" s="115">
        <v>508</v>
      </c>
      <c r="J18" s="116">
        <v>2.8508894999719399</v>
      </c>
      <c r="K18" s="110"/>
      <c r="L18" s="110"/>
      <c r="M18" s="110"/>
      <c r="N18" s="110"/>
      <c r="O18" s="110"/>
    </row>
    <row r="19" spans="1:15" s="110" customFormat="1" ht="24.95" customHeight="1" x14ac:dyDescent="0.2">
      <c r="A19" s="193" t="s">
        <v>146</v>
      </c>
      <c r="B19" s="199" t="s">
        <v>147</v>
      </c>
      <c r="C19" s="113">
        <v>8.0375225825824845</v>
      </c>
      <c r="D19" s="115">
        <v>49250</v>
      </c>
      <c r="E19" s="114">
        <v>49811</v>
      </c>
      <c r="F19" s="114">
        <v>49283</v>
      </c>
      <c r="G19" s="114">
        <v>48698</v>
      </c>
      <c r="H19" s="140">
        <v>48429</v>
      </c>
      <c r="I19" s="115">
        <v>821</v>
      </c>
      <c r="J19" s="116">
        <v>1.6952652336410001</v>
      </c>
    </row>
    <row r="20" spans="1:15" s="287" customFormat="1" ht="24.95" customHeight="1" x14ac:dyDescent="0.2">
      <c r="A20" s="193" t="s">
        <v>148</v>
      </c>
      <c r="B20" s="199" t="s">
        <v>149</v>
      </c>
      <c r="C20" s="113">
        <v>14.501322723259529</v>
      </c>
      <c r="D20" s="115">
        <v>88857</v>
      </c>
      <c r="E20" s="114">
        <v>87312</v>
      </c>
      <c r="F20" s="114">
        <v>86484</v>
      </c>
      <c r="G20" s="114">
        <v>85410</v>
      </c>
      <c r="H20" s="140">
        <v>85460</v>
      </c>
      <c r="I20" s="115">
        <v>3397</v>
      </c>
      <c r="J20" s="116">
        <v>3.9749590451673296</v>
      </c>
      <c r="K20" s="110"/>
      <c r="L20" s="110"/>
      <c r="M20" s="110"/>
      <c r="N20" s="110"/>
      <c r="O20" s="110"/>
    </row>
    <row r="21" spans="1:15" s="110" customFormat="1" ht="24.95" customHeight="1" x14ac:dyDescent="0.2">
      <c r="A21" s="201" t="s">
        <v>150</v>
      </c>
      <c r="B21" s="202" t="s">
        <v>151</v>
      </c>
      <c r="C21" s="113">
        <v>4.2934242457376648</v>
      </c>
      <c r="D21" s="115">
        <v>26308</v>
      </c>
      <c r="E21" s="114">
        <v>26747</v>
      </c>
      <c r="F21" s="114">
        <v>26744</v>
      </c>
      <c r="G21" s="114">
        <v>26555</v>
      </c>
      <c r="H21" s="140">
        <v>26277</v>
      </c>
      <c r="I21" s="115">
        <v>31</v>
      </c>
      <c r="J21" s="116">
        <v>0.11797389351904708</v>
      </c>
    </row>
    <row r="22" spans="1:15" s="110" customFormat="1" ht="24.95" customHeight="1" x14ac:dyDescent="0.2">
      <c r="A22" s="201" t="s">
        <v>152</v>
      </c>
      <c r="B22" s="199" t="s">
        <v>153</v>
      </c>
      <c r="C22" s="113">
        <v>6.8628202973148964</v>
      </c>
      <c r="D22" s="115">
        <v>42052</v>
      </c>
      <c r="E22" s="114">
        <v>41648</v>
      </c>
      <c r="F22" s="114">
        <v>41199</v>
      </c>
      <c r="G22" s="114">
        <v>40537</v>
      </c>
      <c r="H22" s="140">
        <v>39978</v>
      </c>
      <c r="I22" s="115">
        <v>2074</v>
      </c>
      <c r="J22" s="116">
        <v>5.1878533193256287</v>
      </c>
    </row>
    <row r="23" spans="1:15" s="110" customFormat="1" ht="24.95" customHeight="1" x14ac:dyDescent="0.2">
      <c r="A23" s="193" t="s">
        <v>154</v>
      </c>
      <c r="B23" s="199" t="s">
        <v>155</v>
      </c>
      <c r="C23" s="113">
        <v>12.772398576256913</v>
      </c>
      <c r="D23" s="115">
        <v>78263</v>
      </c>
      <c r="E23" s="114">
        <v>78236</v>
      </c>
      <c r="F23" s="114">
        <v>78083</v>
      </c>
      <c r="G23" s="114">
        <v>77269</v>
      </c>
      <c r="H23" s="140">
        <v>77233</v>
      </c>
      <c r="I23" s="115">
        <v>1030</v>
      </c>
      <c r="J23" s="116">
        <v>1.3336268175520827</v>
      </c>
    </row>
    <row r="24" spans="1:15" s="110" customFormat="1" ht="24.95" customHeight="1" x14ac:dyDescent="0.2">
      <c r="A24" s="193" t="s">
        <v>156</v>
      </c>
      <c r="B24" s="199" t="s">
        <v>221</v>
      </c>
      <c r="C24" s="113">
        <v>14.844855414352649</v>
      </c>
      <c r="D24" s="115">
        <v>90962</v>
      </c>
      <c r="E24" s="114">
        <v>90395</v>
      </c>
      <c r="F24" s="114">
        <v>89443</v>
      </c>
      <c r="G24" s="114">
        <v>88180</v>
      </c>
      <c r="H24" s="140">
        <v>87100</v>
      </c>
      <c r="I24" s="115">
        <v>3862</v>
      </c>
      <c r="J24" s="116">
        <v>4.4339839265212397</v>
      </c>
    </row>
    <row r="25" spans="1:15" s="110" customFormat="1" ht="24.95" customHeight="1" x14ac:dyDescent="0.2">
      <c r="A25" s="193" t="s">
        <v>222</v>
      </c>
      <c r="B25" s="204" t="s">
        <v>159</v>
      </c>
      <c r="C25" s="113">
        <v>7.8439692468882143</v>
      </c>
      <c r="D25" s="115">
        <v>48064</v>
      </c>
      <c r="E25" s="114">
        <v>48730</v>
      </c>
      <c r="F25" s="114">
        <v>48763</v>
      </c>
      <c r="G25" s="114">
        <v>48177</v>
      </c>
      <c r="H25" s="140">
        <v>48084</v>
      </c>
      <c r="I25" s="115">
        <v>-20</v>
      </c>
      <c r="J25" s="116">
        <v>-4.1593877381249478E-2</v>
      </c>
    </row>
    <row r="26" spans="1:15" s="110" customFormat="1" ht="24.95" customHeight="1" x14ac:dyDescent="0.2">
      <c r="A26" s="201">
        <v>782.78300000000002</v>
      </c>
      <c r="B26" s="203" t="s">
        <v>160</v>
      </c>
      <c r="C26" s="113">
        <v>1.8962025357771755</v>
      </c>
      <c r="D26" s="115">
        <v>11619</v>
      </c>
      <c r="E26" s="114">
        <v>12631</v>
      </c>
      <c r="F26" s="114">
        <v>12981</v>
      </c>
      <c r="G26" s="114">
        <v>12515</v>
      </c>
      <c r="H26" s="140">
        <v>12455</v>
      </c>
      <c r="I26" s="115">
        <v>-836</v>
      </c>
      <c r="J26" s="116">
        <v>-6.7121637896427142</v>
      </c>
    </row>
    <row r="27" spans="1:15" s="110" customFormat="1" ht="24.95" customHeight="1" x14ac:dyDescent="0.2">
      <c r="A27" s="193" t="s">
        <v>161</v>
      </c>
      <c r="B27" s="199" t="s">
        <v>223</v>
      </c>
      <c r="C27" s="113">
        <v>3.421944639829229</v>
      </c>
      <c r="D27" s="115">
        <v>20968</v>
      </c>
      <c r="E27" s="114">
        <v>21036</v>
      </c>
      <c r="F27" s="114">
        <v>20589</v>
      </c>
      <c r="G27" s="114">
        <v>20171</v>
      </c>
      <c r="H27" s="140">
        <v>20123</v>
      </c>
      <c r="I27" s="115">
        <v>845</v>
      </c>
      <c r="J27" s="116">
        <v>4.1991750732992097</v>
      </c>
    </row>
    <row r="28" spans="1:15" s="110" customFormat="1" ht="24.95" customHeight="1" x14ac:dyDescent="0.2">
      <c r="A28" s="193" t="s">
        <v>163</v>
      </c>
      <c r="B28" s="199" t="s">
        <v>164</v>
      </c>
      <c r="C28" s="113">
        <v>3.0126429822227951</v>
      </c>
      <c r="D28" s="115">
        <v>18460</v>
      </c>
      <c r="E28" s="114">
        <v>18816</v>
      </c>
      <c r="F28" s="114">
        <v>18445</v>
      </c>
      <c r="G28" s="114">
        <v>17906</v>
      </c>
      <c r="H28" s="140">
        <v>17968</v>
      </c>
      <c r="I28" s="115">
        <v>492</v>
      </c>
      <c r="J28" s="116">
        <v>2.7382012466607302</v>
      </c>
    </row>
    <row r="29" spans="1:15" s="110" customFormat="1" ht="24.95" customHeight="1" x14ac:dyDescent="0.2">
      <c r="A29" s="193">
        <v>86</v>
      </c>
      <c r="B29" s="199" t="s">
        <v>165</v>
      </c>
      <c r="C29" s="113">
        <v>4.3076225089799935</v>
      </c>
      <c r="D29" s="115">
        <v>26395</v>
      </c>
      <c r="E29" s="114">
        <v>26441</v>
      </c>
      <c r="F29" s="114">
        <v>26176</v>
      </c>
      <c r="G29" s="114">
        <v>25705</v>
      </c>
      <c r="H29" s="140">
        <v>25884</v>
      </c>
      <c r="I29" s="115">
        <v>511</v>
      </c>
      <c r="J29" s="116">
        <v>1.9741925513830938</v>
      </c>
    </row>
    <row r="30" spans="1:15" s="110" customFormat="1" ht="24.95" customHeight="1" x14ac:dyDescent="0.2">
      <c r="A30" s="193">
        <v>87.88</v>
      </c>
      <c r="B30" s="204" t="s">
        <v>166</v>
      </c>
      <c r="C30" s="113">
        <v>3.8134576687757344</v>
      </c>
      <c r="D30" s="115">
        <v>23367</v>
      </c>
      <c r="E30" s="114">
        <v>23201</v>
      </c>
      <c r="F30" s="114">
        <v>23055</v>
      </c>
      <c r="G30" s="114">
        <v>22739</v>
      </c>
      <c r="H30" s="140">
        <v>22890</v>
      </c>
      <c r="I30" s="115">
        <v>477</v>
      </c>
      <c r="J30" s="116">
        <v>2.0838794233289648</v>
      </c>
    </row>
    <row r="31" spans="1:15" s="110" customFormat="1" ht="24.95" customHeight="1" x14ac:dyDescent="0.2">
      <c r="A31" s="193" t="s">
        <v>167</v>
      </c>
      <c r="B31" s="199" t="s">
        <v>168</v>
      </c>
      <c r="C31" s="113">
        <v>4.1902828391956932</v>
      </c>
      <c r="D31" s="115">
        <v>25676</v>
      </c>
      <c r="E31" s="114">
        <v>25655</v>
      </c>
      <c r="F31" s="114">
        <v>25623</v>
      </c>
      <c r="G31" s="114">
        <v>25250</v>
      </c>
      <c r="H31" s="140">
        <v>25282</v>
      </c>
      <c r="I31" s="115">
        <v>394</v>
      </c>
      <c r="J31" s="116">
        <v>1.5584210109959655</v>
      </c>
    </row>
    <row r="32" spans="1:15" s="110" customFormat="1" ht="24.95" customHeight="1" x14ac:dyDescent="0.2">
      <c r="A32" s="193"/>
      <c r="B32" s="288" t="s">
        <v>224</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2.464296263898386E-2</v>
      </c>
      <c r="D34" s="115">
        <v>151</v>
      </c>
      <c r="E34" s="114">
        <v>139</v>
      </c>
      <c r="F34" s="114">
        <v>164</v>
      </c>
      <c r="G34" s="114">
        <v>185</v>
      </c>
      <c r="H34" s="140">
        <v>162</v>
      </c>
      <c r="I34" s="115">
        <v>-11</v>
      </c>
      <c r="J34" s="116">
        <v>-6.7901234567901234</v>
      </c>
    </row>
    <row r="35" spans="1:10" s="110" customFormat="1" ht="24.95" customHeight="1" x14ac:dyDescent="0.2">
      <c r="A35" s="292" t="s">
        <v>171</v>
      </c>
      <c r="B35" s="293" t="s">
        <v>172</v>
      </c>
      <c r="C35" s="113">
        <v>10.176564379331898</v>
      </c>
      <c r="D35" s="115">
        <v>62357</v>
      </c>
      <c r="E35" s="114">
        <v>63472</v>
      </c>
      <c r="F35" s="114">
        <v>64437</v>
      </c>
      <c r="G35" s="114">
        <v>63129</v>
      </c>
      <c r="H35" s="140">
        <v>63037</v>
      </c>
      <c r="I35" s="115">
        <v>-680</v>
      </c>
      <c r="J35" s="116">
        <v>-1.0787315386201755</v>
      </c>
    </row>
    <row r="36" spans="1:10" s="110" customFormat="1" ht="24.95" customHeight="1" x14ac:dyDescent="0.2">
      <c r="A36" s="294" t="s">
        <v>173</v>
      </c>
      <c r="B36" s="295" t="s">
        <v>174</v>
      </c>
      <c r="C36" s="125">
        <v>89.798466261172976</v>
      </c>
      <c r="D36" s="143">
        <v>550241</v>
      </c>
      <c r="E36" s="144">
        <v>550659</v>
      </c>
      <c r="F36" s="144">
        <v>546868</v>
      </c>
      <c r="G36" s="144">
        <v>539112</v>
      </c>
      <c r="H36" s="145">
        <v>537163</v>
      </c>
      <c r="I36" s="143">
        <v>13078</v>
      </c>
      <c r="J36" s="146">
        <v>2.4346427434503122</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2020-09-28T08:02:33Z</dcterms:created>
  <dcterms:modified xsi:type="dcterms:W3CDTF">2020-09-28T10:33:33Z</dcterms:modified>
</cp:coreProperties>
</file>