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D40" i="24"/>
  <c r="C40" i="24"/>
  <c r="I40" i="24" s="1"/>
  <c r="B40" i="24"/>
  <c r="J40" i="24" s="1"/>
  <c r="M36" i="24"/>
  <c r="L36" i="24"/>
  <c r="K36" i="24"/>
  <c r="J36" i="24"/>
  <c r="I36" i="24"/>
  <c r="H36" i="24"/>
  <c r="G36" i="24"/>
  <c r="F36" i="24"/>
  <c r="E36" i="24"/>
  <c r="D36" i="24"/>
  <c r="K57" i="15"/>
  <c r="L57" i="15" s="1"/>
  <c r="C38" i="24"/>
  <c r="C37" i="24"/>
  <c r="E37" i="24" s="1"/>
  <c r="C35" i="24"/>
  <c r="C34" i="24"/>
  <c r="I34" i="24" s="1"/>
  <c r="C33" i="24"/>
  <c r="C32" i="24"/>
  <c r="C31" i="24"/>
  <c r="C30" i="24"/>
  <c r="C29" i="24"/>
  <c r="C28" i="24"/>
  <c r="I28" i="24" s="1"/>
  <c r="C27" i="24"/>
  <c r="C26" i="24"/>
  <c r="I26" i="24" s="1"/>
  <c r="C25" i="24"/>
  <c r="C24" i="24"/>
  <c r="C23" i="24"/>
  <c r="C22" i="24"/>
  <c r="C21" i="24"/>
  <c r="C20" i="24"/>
  <c r="I20" i="24" s="1"/>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F7" i="24"/>
  <c r="K7" i="24"/>
  <c r="D9" i="24"/>
  <c r="J9" i="24"/>
  <c r="H9" i="24"/>
  <c r="K9" i="24"/>
  <c r="F9" i="24"/>
  <c r="D31" i="24"/>
  <c r="J31" i="24"/>
  <c r="H31" i="24"/>
  <c r="K31" i="24"/>
  <c r="F31" i="24"/>
  <c r="K18" i="24"/>
  <c r="H18" i="24"/>
  <c r="F18" i="24"/>
  <c r="D18" i="24"/>
  <c r="J18" i="24"/>
  <c r="D25" i="24"/>
  <c r="J25" i="24"/>
  <c r="H25" i="24"/>
  <c r="K25" i="24"/>
  <c r="F25" i="24"/>
  <c r="K28" i="24"/>
  <c r="H28" i="24"/>
  <c r="F28" i="24"/>
  <c r="D28" i="24"/>
  <c r="J28" i="24"/>
  <c r="G19" i="24"/>
  <c r="L19" i="24"/>
  <c r="I19" i="24"/>
  <c r="M19" i="24"/>
  <c r="E19" i="24"/>
  <c r="M22" i="24"/>
  <c r="E22" i="24"/>
  <c r="L22" i="24"/>
  <c r="I22" i="24"/>
  <c r="G22" i="24"/>
  <c r="G35" i="24"/>
  <c r="L35" i="24"/>
  <c r="I35" i="24"/>
  <c r="E35" i="24"/>
  <c r="M35" i="24"/>
  <c r="G25" i="24"/>
  <c r="L25" i="24"/>
  <c r="I25" i="24"/>
  <c r="E25" i="24"/>
  <c r="M25" i="24"/>
  <c r="D19" i="24"/>
  <c r="J19" i="24"/>
  <c r="H19" i="24"/>
  <c r="K19" i="24"/>
  <c r="F19" i="24"/>
  <c r="K22" i="24"/>
  <c r="H22" i="24"/>
  <c r="F22" i="24"/>
  <c r="D22" i="24"/>
  <c r="J22" i="24"/>
  <c r="F35" i="24"/>
  <c r="D35" i="24"/>
  <c r="J35" i="24"/>
  <c r="H35" i="24"/>
  <c r="K35" i="24"/>
  <c r="B45" i="24"/>
  <c r="B39" i="24"/>
  <c r="G29" i="24"/>
  <c r="L29" i="24"/>
  <c r="I29" i="24"/>
  <c r="E29" i="24"/>
  <c r="M29" i="24"/>
  <c r="D15" i="24"/>
  <c r="J15" i="24"/>
  <c r="H15" i="24"/>
  <c r="K15" i="24"/>
  <c r="F15" i="24"/>
  <c r="K34" i="24"/>
  <c r="J34" i="24"/>
  <c r="H34" i="24"/>
  <c r="F34" i="24"/>
  <c r="D34" i="24"/>
  <c r="K16" i="24"/>
  <c r="H16" i="24"/>
  <c r="F16" i="24"/>
  <c r="D16" i="24"/>
  <c r="J16" i="24"/>
  <c r="D29" i="24"/>
  <c r="J29" i="24"/>
  <c r="H29" i="24"/>
  <c r="K29" i="24"/>
  <c r="F29" i="24"/>
  <c r="K32" i="24"/>
  <c r="H32" i="24"/>
  <c r="F32" i="24"/>
  <c r="D32" i="24"/>
  <c r="J32" i="24"/>
  <c r="G23" i="24"/>
  <c r="L23" i="24"/>
  <c r="I23" i="24"/>
  <c r="M23" i="24"/>
  <c r="E23" i="24"/>
  <c r="D23" i="24"/>
  <c r="J23" i="24"/>
  <c r="H23" i="24"/>
  <c r="K23" i="24"/>
  <c r="F23" i="24"/>
  <c r="K26" i="24"/>
  <c r="H26" i="24"/>
  <c r="F26" i="24"/>
  <c r="D26" i="24"/>
  <c r="J26" i="24"/>
  <c r="G7" i="24"/>
  <c r="L7" i="24"/>
  <c r="I7" i="24"/>
  <c r="E7" i="24"/>
  <c r="M7" i="24"/>
  <c r="G9" i="24"/>
  <c r="L9" i="24"/>
  <c r="I9" i="24"/>
  <c r="E9" i="24"/>
  <c r="M9" i="24"/>
  <c r="G17" i="24"/>
  <c r="L17" i="24"/>
  <c r="I17" i="24"/>
  <c r="M17" i="24"/>
  <c r="E17" i="24"/>
  <c r="G33" i="24"/>
  <c r="L33" i="24"/>
  <c r="I33" i="24"/>
  <c r="M33" i="24"/>
  <c r="E33" i="24"/>
  <c r="D17" i="24"/>
  <c r="J17" i="24"/>
  <c r="H17" i="24"/>
  <c r="K17" i="24"/>
  <c r="F17" i="24"/>
  <c r="K20" i="24"/>
  <c r="H20" i="24"/>
  <c r="F20" i="24"/>
  <c r="D20" i="24"/>
  <c r="J20" i="24"/>
  <c r="F33" i="24"/>
  <c r="D33" i="24"/>
  <c r="J33" i="24"/>
  <c r="H33" i="24"/>
  <c r="K33" i="24"/>
  <c r="H37" i="24"/>
  <c r="F37" i="24"/>
  <c r="D37" i="24"/>
  <c r="K37" i="24"/>
  <c r="J37" i="24"/>
  <c r="M8" i="24"/>
  <c r="E8" i="24"/>
  <c r="L8" i="24"/>
  <c r="I8" i="24"/>
  <c r="G8" i="24"/>
  <c r="C14" i="24"/>
  <c r="C6" i="24"/>
  <c r="G27" i="24"/>
  <c r="L27" i="24"/>
  <c r="I27" i="24"/>
  <c r="E27" i="24"/>
  <c r="M27" i="24"/>
  <c r="M30" i="24"/>
  <c r="E30" i="24"/>
  <c r="L30" i="24"/>
  <c r="I30" i="24"/>
  <c r="G30" i="24"/>
  <c r="B14" i="24"/>
  <c r="B6" i="24"/>
  <c r="D27" i="24"/>
  <c r="J27" i="24"/>
  <c r="H27" i="24"/>
  <c r="F27" i="24"/>
  <c r="K27" i="24"/>
  <c r="K30" i="24"/>
  <c r="H30" i="24"/>
  <c r="F30" i="24"/>
  <c r="D30" i="24"/>
  <c r="J30" i="24"/>
  <c r="G21" i="24"/>
  <c r="L21" i="24"/>
  <c r="I21" i="24"/>
  <c r="M21" i="24"/>
  <c r="E21" i="24"/>
  <c r="M38" i="24"/>
  <c r="E38" i="24"/>
  <c r="L38" i="24"/>
  <c r="G38" i="24"/>
  <c r="I38" i="24"/>
  <c r="K8" i="24"/>
  <c r="H8" i="24"/>
  <c r="F8" i="24"/>
  <c r="D8" i="24"/>
  <c r="J8" i="24"/>
  <c r="D21" i="24"/>
  <c r="J21" i="24"/>
  <c r="H21" i="24"/>
  <c r="K21" i="24"/>
  <c r="F21" i="24"/>
  <c r="K24" i="24"/>
  <c r="H24" i="24"/>
  <c r="F24" i="24"/>
  <c r="D24" i="24"/>
  <c r="J24" i="24"/>
  <c r="D38" i="24"/>
  <c r="J38" i="24"/>
  <c r="H38" i="24"/>
  <c r="F38" i="24"/>
  <c r="K38" i="24"/>
  <c r="G15" i="24"/>
  <c r="L15" i="24"/>
  <c r="I15" i="24"/>
  <c r="M15" i="24"/>
  <c r="E15" i="24"/>
  <c r="G31" i="24"/>
  <c r="L31" i="24"/>
  <c r="I31" i="24"/>
  <c r="M31" i="24"/>
  <c r="E31" i="24"/>
  <c r="M16" i="24"/>
  <c r="E16" i="24"/>
  <c r="L16" i="24"/>
  <c r="M24" i="24"/>
  <c r="E24" i="24"/>
  <c r="L24" i="24"/>
  <c r="M32" i="24"/>
  <c r="E32" i="24"/>
  <c r="L32" i="24"/>
  <c r="G24" i="24"/>
  <c r="I24" i="24"/>
  <c r="G26" i="24"/>
  <c r="C45" i="24"/>
  <c r="C39"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34" i="24"/>
  <c r="M42" i="24"/>
  <c r="E42" i="24"/>
  <c r="L42" i="24"/>
  <c r="I42" i="24"/>
  <c r="G42" i="24"/>
  <c r="M20" i="24"/>
  <c r="E20" i="24"/>
  <c r="L20" i="24"/>
  <c r="M28" i="24"/>
  <c r="E28" i="24"/>
  <c r="L28" i="24"/>
  <c r="I37" i="24"/>
  <c r="L37" i="24"/>
  <c r="G16" i="24"/>
  <c r="G32" i="24"/>
  <c r="G37" i="24"/>
  <c r="I16" i="24"/>
  <c r="I32" i="24"/>
  <c r="M37" i="24"/>
  <c r="M40" i="24"/>
  <c r="E40" i="24"/>
  <c r="L40" i="24"/>
  <c r="G40" i="24"/>
  <c r="M18" i="24"/>
  <c r="E18" i="24"/>
  <c r="L18" i="24"/>
  <c r="M26" i="24"/>
  <c r="E26" i="24"/>
  <c r="L26" i="24"/>
  <c r="M34" i="24"/>
  <c r="E34" i="24"/>
  <c r="L34" i="24"/>
  <c r="I18"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F42" i="24"/>
  <c r="F44" i="24"/>
  <c r="G44" i="24"/>
  <c r="H40" i="24"/>
  <c r="L41" i="24"/>
  <c r="H42" i="24"/>
  <c r="L43" i="24"/>
  <c r="H44" i="24"/>
  <c r="I44" i="24"/>
  <c r="L44" i="24"/>
  <c r="E44" i="24"/>
  <c r="I79" i="24" l="1"/>
  <c r="K14" i="24"/>
  <c r="H14" i="24"/>
  <c r="F14" i="24"/>
  <c r="D14" i="24"/>
  <c r="J14" i="24"/>
  <c r="K79" i="24"/>
  <c r="M6" i="24"/>
  <c r="E6" i="24"/>
  <c r="L6" i="24"/>
  <c r="I6" i="24"/>
  <c r="G6" i="24"/>
  <c r="M14" i="24"/>
  <c r="E14" i="24"/>
  <c r="L14" i="24"/>
  <c r="I14" i="24"/>
  <c r="G14" i="24"/>
  <c r="I39" i="24"/>
  <c r="L39" i="24"/>
  <c r="M39" i="24"/>
  <c r="G39" i="24"/>
  <c r="E39" i="24"/>
  <c r="K6" i="24"/>
  <c r="H6" i="24"/>
  <c r="F6" i="24"/>
  <c r="D6" i="24"/>
  <c r="J6" i="24"/>
  <c r="H39" i="24"/>
  <c r="F39" i="24"/>
  <c r="D39" i="24"/>
  <c r="K39" i="24"/>
  <c r="J39" i="24"/>
  <c r="I45" i="24"/>
  <c r="G45" i="24"/>
  <c r="M45" i="24"/>
  <c r="E45" i="24"/>
  <c r="L45" i="24"/>
  <c r="H45" i="24"/>
  <c r="F45" i="24"/>
  <c r="D45" i="24"/>
  <c r="K45" i="24"/>
  <c r="J45" i="24"/>
  <c r="J77" i="24"/>
  <c r="J79" i="24" l="1"/>
  <c r="J78" i="24"/>
  <c r="K78" i="24"/>
  <c r="I78" i="24"/>
  <c r="I83" i="24" l="1"/>
  <c r="I82" i="24"/>
  <c r="I81" i="24"/>
</calcChain>
</file>

<file path=xl/sharedStrings.xml><?xml version="1.0" encoding="utf-8"?>
<sst xmlns="http://schemas.openxmlformats.org/spreadsheetml/2006/main" count="1667" uniqueCount="521">
  <si>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</si>
  <si>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</si>
  <si>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</si>
  <si>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</si>
  <si>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</si>
  <si>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</si>
  <si>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</si>
  <si>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</si>
  <si>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</si>
  <si>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</si>
  <si>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</si>
  <si>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</si>
  <si>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</si>
  <si>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Gießen (427)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</si>
  <si>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</si>
  <si>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</si>
  <si>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</si>
  <si>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</si>
  <si>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</si>
  <si>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</si>
  <si>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</si>
  <si>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</si>
  <si>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</si>
  <si>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</si>
  <si>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</si>
  <si>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</si>
  <si>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</si>
  <si>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</si>
  <si>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</si>
  <si>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</si>
  <si>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</si>
  <si>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</si>
  <si>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</si>
  <si>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</si>
  <si>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</si>
  <si>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</si>
  <si>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</si>
  <si>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</si>
  <si>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</si>
  <si>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</si>
  <si>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</si>
  <si>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</si>
  <si>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</si>
  <si>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</si>
  <si>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</si>
  <si>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</si>
  <si>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</si>
  <si>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</si>
  <si>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</si>
  <si>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</si>
  <si>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</si>
  <si>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</si>
  <si>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</si>
  <si>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</si>
  <si>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</si>
  <si>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</si>
  <si>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</si>
  <si>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</si>
  <si>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</si>
  <si>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</si>
  <si>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</si>
  <si>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</si>
  <si>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</si>
  <si>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</si>
  <si>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</si>
  <si>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</si>
  <si>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</si>
  <si>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</si>
  <si>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</si>
  <si>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</si>
  <si>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</si>
  <si>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</si>
  <si>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</si>
  <si>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</si>
  <si>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</si>
  <si>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</si>
  <si>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</si>
  <si>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</si>
  <si>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</si>
  <si>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</si>
  <si>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</si>
  <si>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</si>
  <si>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</si>
  <si>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</si>
  <si>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</si>
  <si>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</si>
  <si>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</si>
  <si>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</si>
  <si>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</si>
  <si>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</si>
  <si>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</si>
  <si>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</si>
  <si>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Gießen (427);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</si>
  <si>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</si>
  <si>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</si>
  <si>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</si>
  <si>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</si>
  <si>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</si>
  <si>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</si>
  <si>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</si>
  <si>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</si>
  <si>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</si>
  <si>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</si>
  <si>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</si>
  <si>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</si>
  <si>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</si>
  <si>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</si>
  <si>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</si>
  <si>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</si>
  <si>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</si>
  <si>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</si>
  <si>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</si>
  <si>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</si>
  <si>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</si>
  <si>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</si>
  <si>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</si>
  <si>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</si>
  <si>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</si>
  <si>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</si>
  <si>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</si>
  <si>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</si>
  <si>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</si>
  <si>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</si>
  <si>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</si>
  <si>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</si>
  <si>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</si>
  <si>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</si>
  <si>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</si>
  <si>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</si>
  <si>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</si>
  <si>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</si>
  <si>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</si>
  <si>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</si>
  <si>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</si>
  <si>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</si>
  <si>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</si>
  <si>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</si>
  <si>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</si>
  <si>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</si>
  <si>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</si>
  <si>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</si>
  <si>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</si>
  <si>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</si>
  <si>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</si>
  <si>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</si>
  <si>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</si>
  <si>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</si>
  <si>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</si>
  <si>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</si>
  <si>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</si>
  <si>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</si>
  <si>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</si>
  <si>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</si>
  <si>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</si>
  <si>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</si>
  <si>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</si>
  <si>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</si>
  <si>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</si>
  <si>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</si>
  <si>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</si>
  <si>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</si>
  <si>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</si>
  <si>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</si>
  <si>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</si>
  <si>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</si>
  <si>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</si>
  <si>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</si>
  <si>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</si>
  <si>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</si>
  <si>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</si>
  <si>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</si>
  <si>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</si>
  <si>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</si>
  <si>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</si>
  <si>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</si>
  <si>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</si>
  <si>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</si>
  <si>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</si>
  <si>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</si>
  <si>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</si>
  <si>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</si>
  <si>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</si>
  <si>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</si>
  <si>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Gießen (427)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</si>
  <si>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</si>
  <si>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</si>
  <si>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</si>
  <si>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</si>
  <si>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</si>
  <si>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</si>
  <si>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</si>
  <si>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</si>
  <si>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</si>
  <si>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</si>
  <si>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</si>
  <si>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</si>
  <si>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</si>
  <si>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</si>
  <si>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</si>
  <si>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</si>
  <si>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</si>
  <si>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</si>
  <si>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</si>
  <si>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</si>
  <si>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</si>
  <si>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</si>
  <si>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</si>
  <si>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</si>
  <si>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</si>
  <si>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</si>
  <si>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</si>
  <si>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</si>
  <si>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</si>
  <si>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</si>
  <si>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</si>
  <si>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</si>
  <si>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</si>
  <si>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</si>
  <si>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</si>
  <si>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</si>
  <si>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</si>
  <si>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</si>
  <si>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</si>
  <si>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</si>
  <si>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</si>
  <si>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</si>
  <si>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</si>
  <si>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</si>
  <si>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</si>
  <si>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</si>
  <si>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</si>
  <si>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</si>
  <si>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</si>
  <si>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</si>
  <si>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</si>
  <si>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</si>
  <si>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</si>
  <si>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</si>
  <si>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</si>
  <si>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</si>
  <si>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</si>
  <si>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</si>
  <si>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</si>
  <si>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</si>
  <si>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</si>
  <si>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</si>
  <si>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</si>
  <si>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</si>
  <si>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</si>
  <si>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</si>
  <si>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</si>
  <si>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</si>
  <si>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</si>
  <si>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</si>
  <si>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</si>
  <si>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</si>
  <si>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</si>
  <si>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</si>
  <si>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</si>
  <si>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</si>
  <si>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</si>
  <si>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</si>
  <si>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</si>
  <si>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</si>
  <si>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</si>
  <si>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</si>
  <si>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</si>
  <si>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</si>
  <si>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</si>
  <si>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</si>
  <si>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</si>
  <si>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</si>
  <si>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</si>
  <si>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</si>
  <si>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</si>
  <si>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</si>
  <si>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</si>
  <si>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</si>
  <si>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</si>
  <si>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</si>
  <si>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</si>
  <si>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</si>
  <si>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</si>
  <si>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</si>
  <si>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</si>
  <si>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</si>
  <si>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</si>
  <si>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</si>
  <si>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</si>
  <si>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</si>
  <si>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</si>
  <si>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</si>
  <si>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</si>
  <si>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</si>
  <si>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</si>
  <si>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</si>
  <si>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</si>
  <si>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</si>
  <si>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</si>
  <si>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</si>
  <si>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</si>
  <si>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</si>
  <si>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</si>
  <si>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</si>
  <si>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</si>
  <si>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</si>
  <si>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</si>
  <si>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</si>
  <si>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</si>
  <si>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</si>
  <si>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</si>
  <si>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</si>
  <si>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</si>
  <si>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</si>
  <si>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</si>
  <si>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</si>
  <si>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</si>
  <si>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</si>
  <si>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</si>
  <si>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</si>
  <si>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</si>
  <si>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</si>
  <si>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</si>
  <si>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</si>
  <si>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</si>
  <si>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</si>
  <si>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</si>
  <si>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Gießen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</si>
  <si>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</si>
  <si>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</si>
  <si>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</si>
  <si>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</si>
  <si>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</si>
  <si>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</si>
  <si>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</si>
  <si>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</si>
  <si>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</si>
  <si>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</si>
  <si>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</si>
  <si>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</si>
  <si>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</si>
  <si>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</si>
  <si>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</si>
  <si>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</si>
  <si>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</si>
  <si>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</si>
  <si>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</si>
  <si>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</si>
  <si>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</si>
  <si>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</si>
  <si>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</si>
  <si>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</si>
  <si>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</si>
  <si>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</si>
  <si>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</si>
  <si>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</si>
  <si>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</si>
  <si>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</si>
  <si>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</si>
  <si>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</si>
  <si>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</si>
  <si>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</si>
  <si>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</si>
  <si>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</si>
  <si>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</si>
  <si>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</si>
  <si>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</si>
  <si>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</si>
  <si>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</si>
  <si>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</si>
  <si>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</si>
  <si>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</si>
  <si>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</si>
  <si>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</si>
  <si>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Gießen (427);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</si>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</sst>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{E08E5803-BF7F-4742-A137-A62834E145E1}</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6B43-4EC1-A734-F6AE68AF2CF4}"/>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{E9E810AE-9D74-4BBA-B71B-DD758826B483}</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6B43-4EC1-A734-F6AE68AF2CF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{9EA20189-7AD1-4BC1-8A22-E4E527ADB002}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B43-4EC1-A734-F6AE68AF2CF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{7AAEB246-CA89-459C-987E-DEC0F58B2497}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B43-4EC1-A734-F6AE68AF2CF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1.5869824486047075</c:v>
                </c:pt>
                <c:pt idx="1">
                  <c:v>1.1168123612881518</c:v>
                </c:pt>
                <c:pt idx="2">
                  <c:v>1.1186464311118853</c:v>
                </c:pt>
                <c:pt idx="3">
                  <c:v>1.0875687030768</c:v>
                </c:pt>
              </c:numCache>
            </c:numRef>
          </c:val>
          <c:extLst>
            <c:ext xmlns:c16="http://schemas.microsoft.com/office/drawing/2014/chart" uri="{C3380CC4-5D6E-409C-BE32-E72D297353CC}">
              <c16:uniqueId val="{00000004-6B43-4EC1-A734-F6AE68AF2CF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{3AEC33C7-5DC0-4DD6-ABB8-5E179A27416A}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B43-4EC1-A734-F6AE68AF2CF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{DB3A8D9B-4F2C-46D5-9186-EFA982704305}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B43-4EC1-A734-F6AE68AF2CF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{B9F91E2E-8C69-4DA4-88BC-C681E7779A98}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B43-4EC1-A734-F6AE68AF2CF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{E464888F-FAB7-4084-BCD4-D47991093254}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B43-4EC1-A734-F6AE68AF2C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43-4EC1-A734-F6AE68AF2CF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43-4EC1-A734-F6AE68AF2CF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{9F2A1888-6A58-41AE-B251-A8257B7294AC}</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E4B8-4030-806B-D1A62296A953}"/>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{7EC9B2ED-D144-4B21-B827-536D1EC87C83}</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E4B8-4030-806B-D1A62296A95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{4EC723F9-20EE-4C65-815A-CB22EEBC6897}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4B8-4030-806B-D1A62296A95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{082F2174-A3B1-4561-86DC-07C390DF2A36}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4B8-4030-806B-D1A62296A9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-3.4556393790136544</c:v>
                </c:pt>
                <c:pt idx="1">
                  <c:v>-2.6469525004774508</c:v>
                </c:pt>
                <c:pt idx="2">
                  <c:v>-2.7637010795899166</c:v>
                </c:pt>
                <c:pt idx="3">
                  <c:v>-2.8655893304673015</c:v>
                </c:pt>
              </c:numCache>
            </c:numRef>
          </c:val>
          <c:extLst>
            <c:ext xmlns:c16="http://schemas.microsoft.com/office/drawing/2014/chart" uri="{C3380CC4-5D6E-409C-BE32-E72D297353CC}">
              <c16:uniqueId val="{00000004-E4B8-4030-806B-D1A62296A95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{9203AADB-FB81-471D-BB32-B158B1C82633}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4B8-4030-806B-D1A62296A95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{C70F18C4-8C00-4DD8-B379-04DF49F30244}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4B8-4030-806B-D1A62296A95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{231285BD-34A7-4BA7-A86B-A8AEE6F3ACCB}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4B8-4030-806B-D1A62296A95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{EDFB2569-6E0A-4CF4-817D-71FF07236698}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4B8-4030-806B-D1A62296A9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4B8-4030-806B-D1A62296A95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4B8-4030-806B-D1A62296A95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{FA2FE3F0-0598-437A-BCFD-0F595DE83D3C}</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A7D0-4B93-98B4-A63FD83E72A0}"/>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{84F7DAAE-45FC-4A57-8AD2-E05F3983A270}</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A7D0-4B93-98B4-A63FD83E72A0}"/>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{3C744FC2-F0A3-49C3-A478-6531431BE9A8}</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A7D0-4B93-98B4-A63FD83E72A0}"/>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{3364B15D-3E2E-4C26-8DF5-F6306DA6031B}</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A7D0-4B93-98B4-A63FD83E72A0}"/>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{18D6A68F-CCE5-48E2-B1A9-12181C71C45C}</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A7D0-4B93-98B4-A63FD83E72A0}"/>
                </c:ext>
              </c:extLst>
            </c:dLbl>
            <c:dLbl>
              <c:idx val="5"/>
              <c:tx>
                <c:strRef>
                  <c:f>Daten_Diagramme!$D$19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{57F37CE9-684A-4CF1-B6C4-FB16C0DBB26B}</c15:txfldGUID>
                      <c15:f>Daten_Diagramme!$D$19</c15:f>
                      <c15:dlblFieldTableCache>
                        <c:ptCount val="1"/>
                        <c:pt idx="0">
                          <c:v>-3.0</c:v>
                        </c:pt>
                      </c15:dlblFieldTableCache>
                    </c15:dlblFTEntry>
                  </c15:dlblFieldTable>
                  <c15:showDataLabelsRange val="0"/>
                </c:ext>
                <c:ext xmlns:c16="http://schemas.microsoft.com/office/drawing/2014/chart" uri="{C3380CC4-5D6E-409C-BE32-E72D297353CC}">
                  <c16:uniqueId val="{00000005-A7D0-4B93-98B4-A63FD83E72A0}"/>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{C3CC6780-9982-459B-AE30-BA0247A1B6D7}</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A7D0-4B93-98B4-A63FD83E72A0}"/>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{6B695843-C358-4A75-BC94-7D455D2E44B5}</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A7D0-4B93-98B4-A63FD83E72A0}"/>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{AFA4084F-9D98-4303-B057-697082829133}</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A7D0-4B93-98B4-A63FD83E72A0}"/>
                </c:ext>
              </c:extLst>
            </c:dLbl>
            <c:dLbl>
              <c:idx val="9"/>
              <c:tx>
                <c:strRef>
                  <c:f>Daten_Diagramme!$D$23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{7B0211E9-A8F8-44E1-B83A-12415EE955CE}</c15:txfldGUID>
                      <c15:f>Daten_Diagramme!$D$23</c15:f>
                      <c15:dlblFieldTableCache>
                        <c:ptCount val="1"/>
                        <c:pt idx="0">
                          <c:v>3.3</c:v>
                        </c:pt>
                      </c15:dlblFieldTableCache>
                    </c15:dlblFTEntry>
                  </c15:dlblFieldTable>
                  <c15:showDataLabelsRange val="0"/>
                </c:ext>
                <c:ext xmlns:c16="http://schemas.microsoft.com/office/drawing/2014/chart" uri="{C3380CC4-5D6E-409C-BE32-E72D297353CC}">
                  <c16:uniqueId val="{00000009-A7D0-4B93-98B4-A63FD83E72A0}"/>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{73901CD8-71E4-4A3F-B6A4-7E07A0E7B240}</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A7D0-4B93-98B4-A63FD83E72A0}"/>
                </c:ext>
              </c:extLst>
            </c:dLbl>
            <c:dLbl>
              <c:idx val="11"/>
              <c:tx>
                <c:strRef>
                  <c:f>Daten_Diagramme!$D$25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{B979521B-C9EE-4FEA-AF1A-7E20E8611B0B}</c15:txfldGUID>
                      <c15:f>Daten_Diagramme!$D$25</c15:f>
                      <c15:dlblFieldTableCache>
                        <c:ptCount val="1"/>
                        <c:pt idx="0">
                          <c:v>8.0</c:v>
                        </c:pt>
                      </c15:dlblFieldTableCache>
                    </c15:dlblFTEntry>
                  </c15:dlblFieldTable>
                  <c15:showDataLabelsRange val="0"/>
                </c:ext>
                <c:ext xmlns:c16="http://schemas.microsoft.com/office/drawing/2014/chart" uri="{C3380CC4-5D6E-409C-BE32-E72D297353CC}">
                  <c16:uniqueId val="{0000000B-A7D0-4B93-98B4-A63FD83E72A0}"/>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{C8184C91-22C8-4342-840E-5EC677F3E288}</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A7D0-4B93-98B4-A63FD83E72A0}"/>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{D8EED6DE-780F-45DA-82D9-3B8C3868D9B6}</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A7D0-4B93-98B4-A63FD83E72A0}"/>
                </c:ext>
              </c:extLst>
            </c:dLbl>
            <c:dLbl>
              <c:idx val="14"/>
              <c:tx>
                <c:strRef>
                  <c:f>Daten_Diagramme!$D$28</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{3F4B64DD-3D9E-475B-BFDF-C0961DDCEBE1}</c15:txfldGUID>
                      <c15:f>Daten_Diagramme!$D$28</c15:f>
                      <c15:dlblFieldTableCache>
                        <c:ptCount val="1"/>
                        <c:pt idx="0">
                          <c:v>13.7</c:v>
                        </c:pt>
                      </c15:dlblFieldTableCache>
                    </c15:dlblFTEntry>
                  </c15:dlblFieldTable>
                  <c15:showDataLabelsRange val="0"/>
                </c:ext>
                <c:ext xmlns:c16="http://schemas.microsoft.com/office/drawing/2014/chart" uri="{C3380CC4-5D6E-409C-BE32-E72D297353CC}">
                  <c16:uniqueId val="{0000000E-A7D0-4B93-98B4-A63FD83E72A0}"/>
                </c:ext>
              </c:extLst>
            </c:dLbl>
            <c:dLbl>
              <c:idx val="15"/>
              <c:tx>
                <c:strRef>
                  <c:f>Daten_Diagramme!$D$29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{6E3EA1EB-8AEA-4135-B97F-2343C7E9314C}</c15:txfldGUID>
                      <c15:f>Daten_Diagramme!$D$29</c15:f>
                      <c15:dlblFieldTableCache>
                        <c:ptCount val="1"/>
                        <c:pt idx="0">
                          <c:v>-13.1</c:v>
                        </c:pt>
                      </c15:dlblFieldTableCache>
                    </c15:dlblFTEntry>
                  </c15:dlblFieldTable>
                  <c15:showDataLabelsRange val="0"/>
                </c:ext>
                <c:ext xmlns:c16="http://schemas.microsoft.com/office/drawing/2014/chart" uri="{C3380CC4-5D6E-409C-BE32-E72D297353CC}">
                  <c16:uniqueId val="{0000000F-A7D0-4B93-98B4-A63FD83E72A0}"/>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{7081ACCA-FD8A-493E-9BA8-CD82A71E94FC}</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A7D0-4B93-98B4-A63FD83E72A0}"/>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{793A3C88-5B25-44C6-B137-EB30E9E3C1C9}</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A7D0-4B93-98B4-A63FD83E72A0}"/>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{3961FF8E-1994-4D9B-A5C5-5C03BFBE655F}</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A7D0-4B93-98B4-A63FD83E72A0}"/>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{869C8AD2-532D-45C7-B3AB-99EC0FC067E0}</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A7D0-4B93-98B4-A63FD83E72A0}"/>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{218BA02A-E916-48C6-94B1-03E59005EBA0}</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A7D0-4B93-98B4-A63FD83E72A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{A647AFB3-6387-4ABA-8B5D-00C96B96B051}</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7D0-4B93-98B4-A63FD83E72A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{ED9C4030-BB2A-4E78-8721-7B71F86AD595}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7D0-4B93-98B4-A63FD83E72A0}"/>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{89CC1A52-D965-4597-A293-93AD3C8DB25D}</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A7D0-4B93-98B4-A63FD83E72A0}"/>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{EE84F27A-AA64-4BA4-8CAA-BA6A1111DDDD}</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A7D0-4B93-98B4-A63FD83E72A0}"/>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{DE2E2F45-F36E-4126-A906-23A04D82C490}</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A7D0-4B93-98B4-A63FD83E72A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{EAEC6762-DEC0-41CE-AD3D-D3AE4C8A53F2}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7D0-4B93-98B4-A63FD83E72A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{453ADB6C-B918-4ED8-8816-50C4DCAC59CC}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7D0-4B93-98B4-A63FD83E72A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{68BDEA97-104C-45DE-BC22-37C2A155BB27}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7D0-4B93-98B4-A63FD83E72A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{8126AB4C-FB1E-4926-A831-67FB62E15B8F}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7D0-4B93-98B4-A63FD83E72A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{28176E19-79BF-4BB8-8775-877195DDF966}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7D0-4B93-98B4-A63FD83E72A0}"/>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{B26C54C7-ABA1-4D48-9D0D-2ECE02683575}</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A7D0-4B93-98B4-A63FD83E72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1.5869824486047075</c:v>
                </c:pt>
                <c:pt idx="1">
                  <c:v>0.53516819571865448</c:v>
                </c:pt>
                <c:pt idx="2">
                  <c:v>2.2644927536231885</c:v>
                </c:pt>
                <c:pt idx="3">
                  <c:v>-2.2045587375803626</c:v>
                </c:pt>
                <c:pt idx="4">
                  <c:v>-0.31666446760786382</c:v>
                </c:pt>
                <c:pt idx="5">
                  <c:v>-2.9616849974840056</c:v>
                </c:pt>
                <c:pt idx="6">
                  <c:v>-1.2883102793599133</c:v>
                </c:pt>
                <c:pt idx="7">
                  <c:v>3.1526336024605919</c:v>
                </c:pt>
                <c:pt idx="8">
                  <c:v>1.3636863521390081</c:v>
                </c:pt>
                <c:pt idx="9">
                  <c:v>3.2838070628768303</c:v>
                </c:pt>
                <c:pt idx="10">
                  <c:v>-1.5058055152394776</c:v>
                </c:pt>
                <c:pt idx="11">
                  <c:v>7.9881656804733732</c:v>
                </c:pt>
                <c:pt idx="12">
                  <c:v>-6.030150753768844E-2</c:v>
                </c:pt>
                <c:pt idx="13">
                  <c:v>2.2961836946955758</c:v>
                </c:pt>
                <c:pt idx="14">
                  <c:v>13.742536922593485</c:v>
                </c:pt>
                <c:pt idx="15">
                  <c:v>-13.058538275025979</c:v>
                </c:pt>
                <c:pt idx="16">
                  <c:v>3.3312812093850468</c:v>
                </c:pt>
                <c:pt idx="17">
                  <c:v>2.7880741337630943</c:v>
                </c:pt>
                <c:pt idx="18">
                  <c:v>2.0888496616651957</c:v>
                </c:pt>
                <c:pt idx="19">
                  <c:v>2.4002100840336134</c:v>
                </c:pt>
                <c:pt idx="20">
                  <c:v>-1.2450046111281894</c:v>
                </c:pt>
                <c:pt idx="21">
                  <c:v>0</c:v>
                </c:pt>
                <c:pt idx="23">
                  <c:v>0.53516819571865448</c:v>
                </c:pt>
                <c:pt idx="24">
                  <c:v>-0.77506261422866041</c:v>
                </c:pt>
                <c:pt idx="25">
                  <c:v>2.4759692760172429</c:v>
                </c:pt>
              </c:numCache>
            </c:numRef>
          </c:val>
          <c:extLst>
            <c:ext xmlns:c16="http://schemas.microsoft.com/office/drawing/2014/chart" uri="{C3380CC4-5D6E-409C-BE32-E72D297353CC}">
              <c16:uniqueId val="{00000020-A7D0-4B93-98B4-A63FD83E72A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{DE9BC259-FF21-49BD-90E7-7CA55752E8F7}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7D0-4B93-98B4-A63FD83E72A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{58794A2F-3230-400C-8047-4F858EDD50C7}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7D0-4B93-98B4-A63FD83E72A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{6B86D3A1-CD52-439D-B135-78CBF7A07D7B}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7D0-4B93-98B4-A63FD83E72A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{98A2BAE7-17F1-4CD5-85F0-F65A1594FA06}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7D0-4B93-98B4-A63FD83E72A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{CA8B41ED-E489-46C0-A221-01437DEC762F}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7D0-4B93-98B4-A63FD83E72A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{0C9DAB9B-755D-4791-A70A-B6CFD47DC7BC}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7D0-4B93-98B4-A63FD83E72A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{B518ADC9-5CFA-49BE-9CBF-AB9C968A4C50}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7D0-4B93-98B4-A63FD83E72A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{48295ACC-24FE-402F-9301-D5C63873FD15}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7D0-4B93-98B4-A63FD83E72A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{0130D785-2FCF-4162-9247-38CD06B88A41}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7D0-4B93-98B4-A63FD83E72A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{E4A2A288-43A0-4B4C-BCAF-A11D4B3BDBC4}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7D0-4B93-98B4-A63FD83E72A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{F8721F62-670F-4696-8FE1-466DC385CEC3}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7D0-4B93-98B4-A63FD83E72A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{01411983-FB8D-44DD-BE6D-E9FDA4BBED74}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7D0-4B93-98B4-A63FD83E72A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{31D00E07-EC1B-4CA6-998B-B868993E69E6}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7D0-4B93-98B4-A63FD83E72A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{B782EAB8-6155-4B2A-AEB4-F05E64A1EDFB}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7D0-4B93-98B4-A63FD83E72A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{06AD5DF2-19BB-47C8-B4C9-4FE9A24441E6}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7D0-4B93-98B4-A63FD83E72A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{E95FF0E0-5750-45D4-9D00-012AF309236C}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7D0-4B93-98B4-A63FD83E72A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{92AB463B-2307-45E2-A38C-AC900CC7A1EA}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7D0-4B93-98B4-A63FD83E72A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{5D1F85EF-B3AF-4F54-BF2C-8162CDE6FDC9}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7D0-4B93-98B4-A63FD83E72A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{E9C11CA4-0A1E-442F-8D92-456DB0507F8B}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7D0-4B93-98B4-A63FD83E72A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{4F4D0EBB-4945-4A61-B948-9335526437BB}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7D0-4B93-98B4-A63FD83E72A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{F15F2A6C-CE0D-4DEA-84C9-D76BC8582B3A}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7D0-4B93-98B4-A63FD83E72A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{76F96E0C-2B6D-4543-B1B3-5354BC4DC174}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7D0-4B93-98B4-A63FD83E72A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{C59D318A-82C8-4B71-BD02-8E2227086E22}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7D0-4B93-98B4-A63FD83E72A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{18BCE860-AEC1-4188-8A5C-FB65135E0F96}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7D0-4B93-98B4-A63FD83E72A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{FDEEAC69-3540-4651-B265-E726EF72755A}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7D0-4B93-98B4-A63FD83E72A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{BC05552C-92BB-4B26-83D8-8A4536299B6D}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7D0-4B93-98B4-A63FD83E72A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{397F469E-0DE5-4A4C-9798-250F361E4436}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7D0-4B93-98B4-A63FD83E72A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{5A8106CC-86ED-4632-8A10-EAD96D0D9541}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7D0-4B93-98B4-A63FD83E72A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{FB6FEEF0-BFC4-4807-B20C-E8EE0988CA6E}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7D0-4B93-98B4-A63FD83E72A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{8BBA7360-E5BC-45FC-B7EF-B4702C3DB45D}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7D0-4B93-98B4-A63FD83E72A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{5DF05DB4-D139-4C93-9D84-27AF29B47FE6}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7D0-4B93-98B4-A63FD83E72A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{91791750-E3E0-4AC6-9C80-B00A57AA7467}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7D0-4B93-98B4-A63FD83E72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7D0-4B93-98B4-A63FD83E72A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7D0-4B93-98B4-A63FD83E72A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{FED222B8-445D-40AD-9F0D-B443D81B00B8}</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1F93-4CA3-9BFC-32BDC6244114}"/>
                </c:ext>
              </c:extLst>
            </c:dLbl>
            <c:dLbl>
              <c:idx val="1"/>
              <c:tx>
                <c:strRef>
                  <c:f>Daten_Diagramme!$E$15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{58ACAEB1-83AA-4EC9-8798-925491FC6101}</c15:txfldGUID>
                      <c15:f>Daten_Diagramme!$E$15</c15:f>
                      <c15:dlblFieldTableCache>
                        <c:ptCount val="1"/>
                        <c:pt idx="0">
                          <c:v>7.5</c:v>
                        </c:pt>
                      </c15:dlblFieldTableCache>
                    </c15:dlblFTEntry>
                  </c15:dlblFieldTable>
                  <c15:showDataLabelsRange val="0"/>
                </c:ext>
                <c:ext xmlns:c16="http://schemas.microsoft.com/office/drawing/2014/chart" uri="{C3380CC4-5D6E-409C-BE32-E72D297353CC}">
                  <c16:uniqueId val="{00000001-1F93-4CA3-9BFC-32BDC6244114}"/>
                </c:ext>
              </c:extLst>
            </c:dLbl>
            <c:dLbl>
              <c:idx val="2"/>
              <c:tx>
                <c:strRef>
                  <c:f>Daten_Diagramme!$E$16</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{8D09F484-7272-4074-8509-DBBD98659B7A}</c15:txfldGUID>
                      <c15:f>Daten_Diagramme!$E$16</c15:f>
                      <c15:dlblFieldTableCache>
                        <c:ptCount val="1"/>
                        <c:pt idx="0">
                          <c:v>-14.5</c:v>
                        </c:pt>
                      </c15:dlblFieldTableCache>
                    </c15:dlblFTEntry>
                  </c15:dlblFieldTable>
                  <c15:showDataLabelsRange val="0"/>
                </c:ext>
                <c:ext xmlns:c16="http://schemas.microsoft.com/office/drawing/2014/chart" uri="{C3380CC4-5D6E-409C-BE32-E72D297353CC}">
                  <c16:uniqueId val="{00000002-1F93-4CA3-9BFC-32BDC6244114}"/>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{AB105C9F-CFE1-433F-89F0-25E215FEA39F}</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1F93-4CA3-9BFC-32BDC6244114}"/>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{6A14455C-18A3-41AC-ADB2-A24FDFB93794}</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1F93-4CA3-9BFC-32BDC6244114}"/>
                </c:ext>
              </c:extLst>
            </c:dLbl>
            <c:dLbl>
              <c:idx val="5"/>
              <c:tx>
                <c:strRef>
                  <c:f>Daten_Diagramme!$E$19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{069455F7-5C85-4A2B-87C2-DBBA49896F70}</c15:txfldGUID>
                      <c15:f>Daten_Diagramme!$E$19</c15:f>
                      <c15:dlblFieldTableCache>
                        <c:ptCount val="1"/>
                        <c:pt idx="0">
                          <c:v>-5.7</c:v>
                        </c:pt>
                      </c15:dlblFieldTableCache>
                    </c15:dlblFTEntry>
                  </c15:dlblFieldTable>
                  <c15:showDataLabelsRange val="0"/>
                </c:ext>
                <c:ext xmlns:c16="http://schemas.microsoft.com/office/drawing/2014/chart" uri="{C3380CC4-5D6E-409C-BE32-E72D297353CC}">
                  <c16:uniqueId val="{00000005-1F93-4CA3-9BFC-32BDC6244114}"/>
                </c:ext>
              </c:extLst>
            </c:dLbl>
            <c:dLbl>
              <c:idx val="6"/>
              <c:tx>
                <c:strRef>
                  <c:f>Daten_Diagramme!$E$20</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{580EB38E-2347-4F04-B9DF-F091AD28DAD5}</c15:txfldGUID>
                      <c15:f>Daten_Diagramme!$E$20</c15:f>
                      <c15:dlblFieldTableCache>
                        <c:ptCount val="1"/>
                        <c:pt idx="0">
                          <c:v>-9.3</c:v>
                        </c:pt>
                      </c15:dlblFieldTableCache>
                    </c15:dlblFTEntry>
                  </c15:dlblFieldTable>
                  <c15:showDataLabelsRange val="0"/>
                </c:ext>
                <c:ext xmlns:c16="http://schemas.microsoft.com/office/drawing/2014/chart" uri="{C3380CC4-5D6E-409C-BE32-E72D297353CC}">
                  <c16:uniqueId val="{00000006-1F93-4CA3-9BFC-32BDC6244114}"/>
                </c:ext>
              </c:extLst>
            </c:dLbl>
            <c:dLbl>
              <c:idx val="7"/>
              <c:tx>
                <c:strRef>
                  <c:f>Daten_Diagramme!$E$21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{149CDA60-10A5-4038-BAB3-ED1555701A0C}</c15:txfldGUID>
                      <c15:f>Daten_Diagramme!$E$21</c15:f>
                      <c15:dlblFieldTableCache>
                        <c:ptCount val="1"/>
                        <c:pt idx="0">
                          <c:v>-0.5</c:v>
                        </c:pt>
                      </c15:dlblFieldTableCache>
                    </c15:dlblFTEntry>
                  </c15:dlblFieldTable>
                  <c15:showDataLabelsRange val="0"/>
                </c:ext>
                <c:ext xmlns:c16="http://schemas.microsoft.com/office/drawing/2014/chart" uri="{C3380CC4-5D6E-409C-BE32-E72D297353CC}">
                  <c16:uniqueId val="{00000007-1F93-4CA3-9BFC-32BDC6244114}"/>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{67B8BBBF-483A-4B91-AEF5-85D307CC2F58}</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1F93-4CA3-9BFC-32BDC6244114}"/>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{3718ECA1-BA9E-4877-91C0-4078F4EBEA1E}</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1F93-4CA3-9BFC-32BDC6244114}"/>
                </c:ext>
              </c:extLst>
            </c:dLbl>
            <c:dLbl>
              <c:idx val="10"/>
              <c:tx>
                <c:strRef>
                  <c:f>Daten_Diagramme!$E$24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{94BD8119-E082-4A61-98FC-6D97170BC740}</c15:txfldGUID>
                      <c15:f>Daten_Diagramme!$E$24</c15:f>
                      <c15:dlblFieldTableCache>
                        <c:ptCount val="1"/>
                        <c:pt idx="0">
                          <c:v>-8.1</c:v>
                        </c:pt>
                      </c15:dlblFieldTableCache>
                    </c15:dlblFTEntry>
                  </c15:dlblFieldTable>
                  <c15:showDataLabelsRange val="0"/>
                </c:ext>
                <c:ext xmlns:c16="http://schemas.microsoft.com/office/drawing/2014/chart" uri="{C3380CC4-5D6E-409C-BE32-E72D297353CC}">
                  <c16:uniqueId val="{0000000A-1F93-4CA3-9BFC-32BDC6244114}"/>
                </c:ext>
              </c:extLst>
            </c:dLbl>
            <c:dLbl>
              <c:idx val="11"/>
              <c:tx>
                <c:strRef>
                  <c:f>Daten_Diagramme!$E$25</c:f>
                  <c:strCache>
                    <c:ptCount val="1"/>
                    <c:pt idx="0">
                      <c:v>-20.6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{6A798853-B914-43B8-9EA4-62AB6E089FBE}</c15:txfldGUID>
                      <c15:f>Daten_Diagramme!$E$25</c15:f>
                      <c15:dlblFieldTableCache>
                        <c:ptCount val="1"/>
                        <c:pt idx="0">
                          <c:v>-20.6</c:v>
                        </c:pt>
                      </c15:dlblFieldTableCache>
                    </c15:dlblFTEntry>
                  </c15:dlblFieldTable>
                  <c15:showDataLabelsRange val="0"/>
                </c:ext>
                <c:ext xmlns:c16="http://schemas.microsoft.com/office/drawing/2014/chart" uri="{C3380CC4-5D6E-409C-BE32-E72D297353CC}">
                  <c16:uniqueId val="{0000000B-1F93-4CA3-9BFC-32BDC6244114}"/>
                </c:ext>
              </c:extLst>
            </c:dLbl>
            <c:dLbl>
              <c:idx val="12"/>
              <c:tx>
                <c:strRef>
                  <c:f>Daten_Diagramme!$E$26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{ABD2141B-F2B9-4185-8B51-4F80E38E5AB7}</c15:txfldGUID>
                      <c15:f>Daten_Diagramme!$E$26</c15:f>
                      <c15:dlblFieldTableCache>
                        <c:ptCount val="1"/>
                        <c:pt idx="0">
                          <c:v>4.1</c:v>
                        </c:pt>
                      </c15:dlblFieldTableCache>
                    </c15:dlblFTEntry>
                  </c15:dlblFieldTable>
                  <c15:showDataLabelsRange val="0"/>
                </c:ext>
                <c:ext xmlns:c16="http://schemas.microsoft.com/office/drawing/2014/chart" uri="{C3380CC4-5D6E-409C-BE32-E72D297353CC}">
                  <c16:uniqueId val="{0000000C-1F93-4CA3-9BFC-32BDC6244114}"/>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{966D8BAD-B616-43C6-8D2C-C574DB1A8E17}</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1F93-4CA3-9BFC-32BDC6244114}"/>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{F6635818-46C4-4018-9A9B-CE10E6B222A2}</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1F93-4CA3-9BFC-32BDC6244114}"/>
                </c:ext>
              </c:extLst>
            </c:dLbl>
            <c:dLbl>
              <c:idx val="15"/>
              <c:tx>
                <c:strRef>
                  <c:f>Daten_Diagramme!$E$29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{BC4E8CF8-67DB-428A-B207-6616F818C7E9}</c15:txfldGUID>
                      <c15:f>Daten_Diagramme!$E$29</c15:f>
                      <c15:dlblFieldTableCache>
                        <c:ptCount val="1"/>
                        <c:pt idx="0">
                          <c:v>-0.4</c:v>
                        </c:pt>
                      </c15:dlblFieldTableCache>
                    </c15:dlblFTEntry>
                  </c15:dlblFieldTable>
                  <c15:showDataLabelsRange val="0"/>
                </c:ext>
                <c:ext xmlns:c16="http://schemas.microsoft.com/office/drawing/2014/chart" uri="{C3380CC4-5D6E-409C-BE32-E72D297353CC}">
                  <c16:uniqueId val="{0000000F-1F93-4CA3-9BFC-32BDC6244114}"/>
                </c:ext>
              </c:extLst>
            </c:dLbl>
            <c:dLbl>
              <c:idx val="16"/>
              <c:tx>
                <c:strRef>
                  <c:f>Daten_Diagramme!$E$30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{E684C8CD-2A5E-4D67-8055-A94BABC04BB2}</c15:txfldGUID>
                      <c15:f>Daten_Diagramme!$E$30</c15:f>
                      <c15:dlblFieldTableCache>
                        <c:ptCount val="1"/>
                        <c:pt idx="0">
                          <c:v>-3.4</c:v>
                        </c:pt>
                      </c15:dlblFieldTableCache>
                    </c15:dlblFTEntry>
                  </c15:dlblFieldTable>
                  <c15:showDataLabelsRange val="0"/>
                </c:ext>
                <c:ext xmlns:c16="http://schemas.microsoft.com/office/drawing/2014/chart" uri="{C3380CC4-5D6E-409C-BE32-E72D297353CC}">
                  <c16:uniqueId val="{00000010-1F93-4CA3-9BFC-32BDC6244114}"/>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{B21A16CB-A076-4FC8-9B7B-4B5268531284}</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1F93-4CA3-9BFC-32BDC6244114}"/>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{B4D37DF6-CA9A-4F62-B362-CB8262B4630E}</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1F93-4CA3-9BFC-32BDC6244114}"/>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{975565C0-72D9-42F0-9304-25AE6EBA4DFF}</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1F93-4CA3-9BFC-32BDC6244114}"/>
                </c:ext>
              </c:extLst>
            </c:dLbl>
            <c:dLbl>
              <c:idx val="20"/>
              <c:tx>
                <c:strRef>
                  <c:f>Daten_Diagramme!$E$34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{3EA32996-28A2-4670-86FA-40C54B18298A}</c15:txfldGUID>
                      <c15:f>Daten_Diagramme!$E$34</c15:f>
                      <c15:dlblFieldTableCache>
                        <c:ptCount val="1"/>
                        <c:pt idx="0">
                          <c:v>-2.8</c:v>
                        </c:pt>
                      </c15:dlblFieldTableCache>
                    </c15:dlblFTEntry>
                  </c15:dlblFieldTable>
                  <c15:showDataLabelsRange val="0"/>
                </c:ext>
                <c:ext xmlns:c16="http://schemas.microsoft.com/office/drawing/2014/chart" uri="{C3380CC4-5D6E-409C-BE32-E72D297353CC}">
                  <c16:uniqueId val="{00000014-1F93-4CA3-9BFC-32BDC624411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{9DEF6050-4810-4517-B9B7-2CCC47E64C4C}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F93-4CA3-9BFC-32BDC624411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{242487F0-B6D7-44C2-B50C-3A8C5504997E}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F93-4CA3-9BFC-32BDC6244114}"/>
                </c:ext>
              </c:extLst>
            </c:dLbl>
            <c:dLbl>
              <c:idx val="23"/>
              <c:tx>
                <c:strRef>
                  <c:f>Daten_Diagramme!$E$37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{90FF2BBF-6D0C-4F70-B708-D47EA8C12799}</c15:txfldGUID>
                      <c15:f>Daten_Diagramme!$E$37</c15:f>
                      <c15:dlblFieldTableCache>
                        <c:ptCount val="1"/>
                        <c:pt idx="0">
                          <c:v>7.5</c:v>
                        </c:pt>
                      </c15:dlblFieldTableCache>
                    </c15:dlblFTEntry>
                  </c15:dlblFieldTable>
                  <c15:showDataLabelsRange val="0"/>
                </c:ext>
                <c:ext xmlns:c16="http://schemas.microsoft.com/office/drawing/2014/chart" uri="{C3380CC4-5D6E-409C-BE32-E72D297353CC}">
                  <c16:uniqueId val="{00000017-1F93-4CA3-9BFC-32BDC6244114}"/>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{7A065BA1-0350-481A-8A32-C43748D0AA61}</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1F93-4CA3-9BFC-32BDC6244114}"/>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{03E9D6D5-E99D-4A37-AFEF-26605C4D8D84}</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1F93-4CA3-9BFC-32BDC624411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{F4F19CD8-9801-4914-BA28-639BE77BC061}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F93-4CA3-9BFC-32BDC624411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{DD61CCA1-58FD-43D8-9A6E-6AD51624AE89}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F93-4CA3-9BFC-32BDC624411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{CCAF4044-D2ED-4D16-A9A3-316DF4D1D6EE}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F93-4CA3-9BFC-32BDC624411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{0E9EAB1F-D41D-4AC5-ACC5-96552AA6448B}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F93-4CA3-9BFC-32BDC624411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{34FB998C-C95D-4BFE-97CF-7EEB57CA72BA}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F93-4CA3-9BFC-32BDC6244114}"/>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{7FB776FB-FE50-42AA-A2BB-D1D00CAD5659}</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1F93-4CA3-9BFC-32BDC62441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-3.4556393790136544</c:v>
                </c:pt>
                <c:pt idx="1">
                  <c:v>7.5178997613365155</c:v>
                </c:pt>
                <c:pt idx="2">
                  <c:v>-14.459930313588851</c:v>
                </c:pt>
                <c:pt idx="3">
                  <c:v>-4.833770778652668</c:v>
                </c:pt>
                <c:pt idx="4">
                  <c:v>-1.9401330376940134</c:v>
                </c:pt>
                <c:pt idx="5">
                  <c:v>-5.695564516129032</c:v>
                </c:pt>
                <c:pt idx="6">
                  <c:v>-9.3112244897959187</c:v>
                </c:pt>
                <c:pt idx="7">
                  <c:v>-0.50920485703094398</c:v>
                </c:pt>
                <c:pt idx="8">
                  <c:v>-1.8167456556082149</c:v>
                </c:pt>
                <c:pt idx="9">
                  <c:v>-2.5895140664961636</c:v>
                </c:pt>
                <c:pt idx="10">
                  <c:v>-8.1426124863770823</c:v>
                </c:pt>
                <c:pt idx="11">
                  <c:v>-20.588235294117649</c:v>
                </c:pt>
                <c:pt idx="12">
                  <c:v>4.1335453100158981</c:v>
                </c:pt>
                <c:pt idx="13">
                  <c:v>-2.6095820591233436</c:v>
                </c:pt>
                <c:pt idx="14">
                  <c:v>-3.652300949598247</c:v>
                </c:pt>
                <c:pt idx="15">
                  <c:v>-0.38461538461538464</c:v>
                </c:pt>
                <c:pt idx="16">
                  <c:v>-3.3855799373040751</c:v>
                </c:pt>
                <c:pt idx="17">
                  <c:v>-4.7235444891980958</c:v>
                </c:pt>
                <c:pt idx="18">
                  <c:v>-1.2179649835067241</c:v>
                </c:pt>
                <c:pt idx="19">
                  <c:v>0.71250445315283217</c:v>
                </c:pt>
                <c:pt idx="20">
                  <c:v>-2.8404565967613484</c:v>
                </c:pt>
                <c:pt idx="21">
                  <c:v>0</c:v>
                </c:pt>
                <c:pt idx="23">
                  <c:v>7.5178997613365155</c:v>
                </c:pt>
                <c:pt idx="24">
                  <c:v>-4.1174178464735682</c:v>
                </c:pt>
                <c:pt idx="25">
                  <c:v>-3.52949637700703</c:v>
                </c:pt>
              </c:numCache>
            </c:numRef>
          </c:val>
          <c:extLst>
            <c:ext xmlns:c16="http://schemas.microsoft.com/office/drawing/2014/chart" uri="{C3380CC4-5D6E-409C-BE32-E72D297353CC}">
              <c16:uniqueId val="{00000020-1F93-4CA3-9BFC-32BDC624411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{1D9DFB90-3825-434B-8F04-008B5D45D335}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F93-4CA3-9BFC-32BDC624411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{03A2F007-FFBE-4971-B1F6-D93F47795303}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F93-4CA3-9BFC-32BDC624411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{F69C1CA6-BED1-4889-A6C4-1C68250C864A}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F93-4CA3-9BFC-32BDC624411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{69A06294-173B-4542-8846-6B7D3B89EE4A}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F93-4CA3-9BFC-32BDC624411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{A06C8A8E-8C6F-440C-BFB0-54414ED9B3F4}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F93-4CA3-9BFC-32BDC624411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{BCBF984A-0FA9-459C-9BAF-DA28AF20A738}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F93-4CA3-9BFC-32BDC624411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{FBE0DE85-697F-418E-8F9D-0D3715BC5137}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F93-4CA3-9BFC-32BDC624411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{1E443240-4446-48B0-99A9-EE2D34D8771E}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F93-4CA3-9BFC-32BDC624411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{2893B6F5-BECF-48BB-992B-94B70B9079A8}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F93-4CA3-9BFC-32BDC624411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{A130BB7C-DE75-4FE5-8BBE-EEB586F20DBA}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F93-4CA3-9BFC-32BDC624411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{A3DA7C75-8140-4D02-8D05-C01CA33A5274}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F93-4CA3-9BFC-32BDC624411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{25CDC7B9-3656-4227-BCCE-16A31406B37F}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F93-4CA3-9BFC-32BDC624411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{D8616D1B-0161-4B8D-9224-2EEC386EB21B}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F93-4CA3-9BFC-32BDC624411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{E2F7F1B8-CB85-4B9A-B295-C546ACEB36E7}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F93-4CA3-9BFC-32BDC624411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{C94ED6D8-99D6-48A5-BB0C-45DC386E5312}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F93-4CA3-9BFC-32BDC624411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{C409F696-CF31-4189-AA17-10B605F8F4C5}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F93-4CA3-9BFC-32BDC624411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{462FA020-B7C3-4B25-B3BE-2F79036AD6DE}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F93-4CA3-9BFC-32BDC624411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{80B6A71C-55B4-472B-881B-BF43E81AD905}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F93-4CA3-9BFC-32BDC624411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{358D9C55-045D-4A9A-B815-41E715F4982C}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F93-4CA3-9BFC-32BDC624411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{211F5CA0-C63A-4660-A5CE-475EE7D7EEF4}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F93-4CA3-9BFC-32BDC624411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{98AC9352-8B50-4F5A-9537-AB9DE01E342D}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F93-4CA3-9BFC-32BDC624411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{798FC62A-3D38-4059-B3C6-62BD0E92DD42}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F93-4CA3-9BFC-32BDC624411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{B52A09E6-08BF-4668-8706-8950B0EB4AFA}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F93-4CA3-9BFC-32BDC624411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{2E1BEDB8-B0E0-4C6B-8A34-FDA7130CE9CB}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F93-4CA3-9BFC-32BDC624411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{DEB031C5-8E7E-427B-85BD-33192620594F}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F93-4CA3-9BFC-32BDC624411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{85FBFE71-4178-4709-A600-A29E49973DD3}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F93-4CA3-9BFC-32BDC624411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{46EDDCEB-5F81-4D21-A18E-A752114F34B5}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F93-4CA3-9BFC-32BDC624411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{2BC21716-21DA-431A-B01C-B99B914E529F}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F93-4CA3-9BFC-32BDC624411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{D86A19A3-B357-481C-A05F-9BEDA38B8C86}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F93-4CA3-9BFC-32BDC624411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{36DE2687-2561-4859-84C2-FD2FBA0CA246}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F93-4CA3-9BFC-32BDC624411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{CB83D9F0-B990-4951-87AC-C53A900961D7}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F93-4CA3-9BFC-32BDC624411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{E16603E6-29D5-478A-BF7F-97F255AA40AC}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F93-4CA3-9BFC-32BDC62441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F93-4CA3-9BFC-32BDC624411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F93-4CA3-9BFC-32BDC624411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{F60D28AA-0CD9-44BD-A7B1-DA5162788980}</c15:txfldGUID>
                      <c15:f>Diagramm!$I$46</c15:f>
                      <c15:dlblFieldTableCache>
                        <c:ptCount val="1"/>
                      </c15:dlblFieldTableCache>
                    </c15:dlblFTEntry>
                  </c15:dlblFieldTable>
                  <c15:showDataLabelsRange val="0"/>
                </c:ext>
                <c:ext xmlns:c16="http://schemas.microsoft.com/office/drawing/2014/chart" uri="{C3380CC4-5D6E-409C-BE32-E72D297353CC}">
                  <c16:uniqueId val="{00000000-F545-45A9-96E3-FFE21DF45FE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{354C3375-4F78-4677-9409-F6E281C5ABAD}</c15:txfldGUID>
                      <c15:f>Diagramm!$I$47</c15:f>
                      <c15:dlblFieldTableCache>
                        <c:ptCount val="1"/>
                      </c15:dlblFieldTableCache>
                    </c15:dlblFTEntry>
                  </c15:dlblFieldTable>
                  <c15:showDataLabelsRange val="0"/>
                </c:ext>
                <c:ext xmlns:c16="http://schemas.microsoft.com/office/drawing/2014/chart" uri="{C3380CC4-5D6E-409C-BE32-E72D297353CC}">
                  <c16:uniqueId val="{00000001-F545-45A9-96E3-FFE21DF45FE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{DE30F9AD-AE47-4C75-97A7-5F250B053557}</c15:txfldGUID>
                      <c15:f>Diagramm!$I$48</c15:f>
                      <c15:dlblFieldTableCache>
                        <c:ptCount val="1"/>
                      </c15:dlblFieldTableCache>
                    </c15:dlblFTEntry>
                  </c15:dlblFieldTable>
                  <c15:showDataLabelsRange val="0"/>
                </c:ext>
                <c:ext xmlns:c16="http://schemas.microsoft.com/office/drawing/2014/chart" uri="{C3380CC4-5D6E-409C-BE32-E72D297353CC}">
                  <c16:uniqueId val="{00000002-F545-45A9-96E3-FFE21DF45FE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{A1F3D18B-34CE-4449-B169-528CD3B55853}</c15:txfldGUID>
                      <c15:f>Diagramm!$I$49</c15:f>
                      <c15:dlblFieldTableCache>
                        <c:ptCount val="1"/>
                      </c15:dlblFieldTableCache>
                    </c15:dlblFTEntry>
                  </c15:dlblFieldTable>
                  <c15:showDataLabelsRange val="0"/>
                </c:ext>
                <c:ext xmlns:c16="http://schemas.microsoft.com/office/drawing/2014/chart" uri="{C3380CC4-5D6E-409C-BE32-E72D297353CC}">
                  <c16:uniqueId val="{00000003-F545-45A9-96E3-FFE21DF45FE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{4AF79804-3F10-4802-B7FE-46BDA94859B7}</c15:txfldGUID>
                      <c15:f>Diagramm!$I$50</c15:f>
                      <c15:dlblFieldTableCache>
                        <c:ptCount val="1"/>
                      </c15:dlblFieldTableCache>
                    </c15:dlblFTEntry>
                  </c15:dlblFieldTable>
                  <c15:showDataLabelsRange val="0"/>
                </c:ext>
                <c:ext xmlns:c16="http://schemas.microsoft.com/office/drawing/2014/chart" uri="{C3380CC4-5D6E-409C-BE32-E72D297353CC}">
                  <c16:uniqueId val="{00000004-F545-45A9-96E3-FFE21DF45FE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{20BF860F-6D91-4091-962C-C02D31EFB8C6}</c15:txfldGUID>
                      <c15:f>Diagramm!$I$51</c15:f>
                      <c15:dlblFieldTableCache>
                        <c:ptCount val="1"/>
                      </c15:dlblFieldTableCache>
                    </c15:dlblFTEntry>
                  </c15:dlblFieldTable>
                  <c15:showDataLabelsRange val="0"/>
                </c:ext>
                <c:ext xmlns:c16="http://schemas.microsoft.com/office/drawing/2014/chart" uri="{C3380CC4-5D6E-409C-BE32-E72D297353CC}">
                  <c16:uniqueId val="{00000005-F545-45A9-96E3-FFE21DF45FE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{F8670FD3-9525-4120-ABA0-D12EBED14D75}</c15:txfldGUID>
                      <c15:f>Diagramm!$I$52</c15:f>
                      <c15:dlblFieldTableCache>
                        <c:ptCount val="1"/>
                      </c15:dlblFieldTableCache>
                    </c15:dlblFTEntry>
                  </c15:dlblFieldTable>
                  <c15:showDataLabelsRange val="0"/>
                </c:ext>
                <c:ext xmlns:c16="http://schemas.microsoft.com/office/drawing/2014/chart" uri="{C3380CC4-5D6E-409C-BE32-E72D297353CC}">
                  <c16:uniqueId val="{00000006-F545-45A9-96E3-FFE21DF45FE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{E0CABFBB-F29F-49FC-9614-B22B78C7B51A}</c15:txfldGUID>
                      <c15:f>Diagramm!$I$53</c15:f>
                      <c15:dlblFieldTableCache>
                        <c:ptCount val="1"/>
                      </c15:dlblFieldTableCache>
                    </c15:dlblFTEntry>
                  </c15:dlblFieldTable>
                  <c15:showDataLabelsRange val="0"/>
                </c:ext>
                <c:ext xmlns:c16="http://schemas.microsoft.com/office/drawing/2014/chart" uri="{C3380CC4-5D6E-409C-BE32-E72D297353CC}">
                  <c16:uniqueId val="{00000007-F545-45A9-96E3-FFE21DF45FE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{6460E048-95E4-4C62-A00B-CB0A8D99660F}</c15:txfldGUID>
                      <c15:f>Diagramm!$I$54</c15:f>
                      <c15:dlblFieldTableCache>
                        <c:ptCount val="1"/>
                      </c15:dlblFieldTableCache>
                    </c15:dlblFTEntry>
                  </c15:dlblFieldTable>
                  <c15:showDataLabelsRange val="0"/>
                </c:ext>
                <c:ext xmlns:c16="http://schemas.microsoft.com/office/drawing/2014/chart" uri="{C3380CC4-5D6E-409C-BE32-E72D297353CC}">
                  <c16:uniqueId val="{00000008-F545-45A9-96E3-FFE21DF45FE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{45D99408-B4B0-42FA-8E89-E0C3413E4C4C}</c15:txfldGUID>
                      <c15:f>Diagramm!$I$55</c15:f>
                      <c15:dlblFieldTableCache>
                        <c:ptCount val="1"/>
                      </c15:dlblFieldTableCache>
                    </c15:dlblFTEntry>
                  </c15:dlblFieldTable>
                  <c15:showDataLabelsRange val="0"/>
                </c:ext>
                <c:ext xmlns:c16="http://schemas.microsoft.com/office/drawing/2014/chart" uri="{C3380CC4-5D6E-409C-BE32-E72D297353CC}">
                  <c16:uniqueId val="{00000009-F545-45A9-96E3-FFE21DF45FE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{85EAE753-295C-4368-B83F-9F3FDB1F79FE}</c15:txfldGUID>
                      <c15:f>Diagramm!$I$56</c15:f>
                      <c15:dlblFieldTableCache>
                        <c:ptCount val="1"/>
                      </c15:dlblFieldTableCache>
                    </c15:dlblFTEntry>
                  </c15:dlblFieldTable>
                  <c15:showDataLabelsRange val="0"/>
                </c:ext>
                <c:ext xmlns:c16="http://schemas.microsoft.com/office/drawing/2014/chart" uri="{C3380CC4-5D6E-409C-BE32-E72D297353CC}">
                  <c16:uniqueId val="{0000000A-F545-45A9-96E3-FFE21DF45FE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{67F44340-2275-47A5-B504-1E269F0D5404}</c15:txfldGUID>
                      <c15:f>Diagramm!$I$57</c15:f>
                      <c15:dlblFieldTableCache>
                        <c:ptCount val="1"/>
                      </c15:dlblFieldTableCache>
                    </c15:dlblFTEntry>
                  </c15:dlblFieldTable>
                  <c15:showDataLabelsRange val="0"/>
                </c:ext>
                <c:ext xmlns:c16="http://schemas.microsoft.com/office/drawing/2014/chart" uri="{C3380CC4-5D6E-409C-BE32-E72D297353CC}">
                  <c16:uniqueId val="{0000000B-F545-45A9-96E3-FFE21DF45FE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{85C31218-D133-4704-AAA7-8FD755B3394E}</c15:txfldGUID>
                      <c15:f>Diagramm!$I$58</c15:f>
                      <c15:dlblFieldTableCache>
                        <c:ptCount val="1"/>
                      </c15:dlblFieldTableCache>
                    </c15:dlblFTEntry>
                  </c15:dlblFieldTable>
                  <c15:showDataLabelsRange val="0"/>
                </c:ext>
                <c:ext xmlns:c16="http://schemas.microsoft.com/office/drawing/2014/chart" uri="{C3380CC4-5D6E-409C-BE32-E72D297353CC}">
                  <c16:uniqueId val="{0000000C-F545-45A9-96E3-FFE21DF45FE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{D55EEAE4-743C-4F70-938D-F27B7FF7CE61}</c15:txfldGUID>
                      <c15:f>Diagramm!$I$59</c15:f>
                      <c15:dlblFieldTableCache>
                        <c:ptCount val="1"/>
                      </c15:dlblFieldTableCache>
                    </c15:dlblFTEntry>
                  </c15:dlblFieldTable>
                  <c15:showDataLabelsRange val="0"/>
                </c:ext>
                <c:ext xmlns:c16="http://schemas.microsoft.com/office/drawing/2014/chart" uri="{C3380CC4-5D6E-409C-BE32-E72D297353CC}">
                  <c16:uniqueId val="{0000000D-F545-45A9-96E3-FFE21DF45FE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{32AC1752-1D37-486E-8838-22C7B8CB45E6}</c15:txfldGUID>
                      <c15:f>Diagramm!$I$60</c15:f>
                      <c15:dlblFieldTableCache>
                        <c:ptCount val="1"/>
                      </c15:dlblFieldTableCache>
                    </c15:dlblFTEntry>
                  </c15:dlblFieldTable>
                  <c15:showDataLabelsRange val="0"/>
                </c:ext>
                <c:ext xmlns:c16="http://schemas.microsoft.com/office/drawing/2014/chart" uri="{C3380CC4-5D6E-409C-BE32-E72D297353CC}">
                  <c16:uniqueId val="{0000000E-F545-45A9-96E3-FFE21DF45FE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{D64C9906-1463-40D4-B8BC-6545FD5CFBDB}</c15:txfldGUID>
                      <c15:f>Diagramm!$I$61</c15:f>
                      <c15:dlblFieldTableCache>
                        <c:ptCount val="1"/>
                      </c15:dlblFieldTableCache>
                    </c15:dlblFTEntry>
                  </c15:dlblFieldTable>
                  <c15:showDataLabelsRange val="0"/>
                </c:ext>
                <c:ext xmlns:c16="http://schemas.microsoft.com/office/drawing/2014/chart" uri="{C3380CC4-5D6E-409C-BE32-E72D297353CC}">
                  <c16:uniqueId val="{0000000F-F545-45A9-96E3-FFE21DF45FE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{6F1580E1-A618-40EF-B4B4-5F7F2BD73494}</c15:txfldGUID>
                      <c15:f>Diagramm!$I$62</c15:f>
                      <c15:dlblFieldTableCache>
                        <c:ptCount val="1"/>
                      </c15:dlblFieldTableCache>
                    </c15:dlblFTEntry>
                  </c15:dlblFieldTable>
                  <c15:showDataLabelsRange val="0"/>
                </c:ext>
                <c:ext xmlns:c16="http://schemas.microsoft.com/office/drawing/2014/chart" uri="{C3380CC4-5D6E-409C-BE32-E72D297353CC}">
                  <c16:uniqueId val="{00000010-F545-45A9-96E3-FFE21DF45FE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{07B2890C-39F3-46DD-935E-D68F872A25C1}</c15:txfldGUID>
                      <c15:f>Diagramm!$I$63</c15:f>
                      <c15:dlblFieldTableCache>
                        <c:ptCount val="1"/>
                      </c15:dlblFieldTableCache>
                    </c15:dlblFTEntry>
                  </c15:dlblFieldTable>
                  <c15:showDataLabelsRange val="0"/>
                </c:ext>
                <c:ext xmlns:c16="http://schemas.microsoft.com/office/drawing/2014/chart" uri="{C3380CC4-5D6E-409C-BE32-E72D297353CC}">
                  <c16:uniqueId val="{00000011-F545-45A9-96E3-FFE21DF45FE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{47990E4E-8AD1-46B0-9C8E-6BBCAB38AEF6}</c15:txfldGUID>
                      <c15:f>Diagramm!$I$64</c15:f>
                      <c15:dlblFieldTableCache>
                        <c:ptCount val="1"/>
                      </c15:dlblFieldTableCache>
                    </c15:dlblFTEntry>
                  </c15:dlblFieldTable>
                  <c15:showDataLabelsRange val="0"/>
                </c:ext>
                <c:ext xmlns:c16="http://schemas.microsoft.com/office/drawing/2014/chart" uri="{C3380CC4-5D6E-409C-BE32-E72D297353CC}">
                  <c16:uniqueId val="{00000012-F545-45A9-96E3-FFE21DF45FE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{88891FD7-7A59-4A70-A5AA-077CD8B35D16}</c15:txfldGUID>
                      <c15:f>Diagramm!$I$65</c15:f>
                      <c15:dlblFieldTableCache>
                        <c:ptCount val="1"/>
                      </c15:dlblFieldTableCache>
                    </c15:dlblFTEntry>
                  </c15:dlblFieldTable>
                  <c15:showDataLabelsRange val="0"/>
                </c:ext>
                <c:ext xmlns:c16="http://schemas.microsoft.com/office/drawing/2014/chart" uri="{C3380CC4-5D6E-409C-BE32-E72D297353CC}">
                  <c16:uniqueId val="{00000013-F545-45A9-96E3-FFE21DF45FE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{909BFD89-9D4E-47A6-8314-B1A7F90D4421}</c15:txfldGUID>
                      <c15:f>Diagramm!$I$66</c15:f>
                      <c15:dlblFieldTableCache>
                        <c:ptCount val="1"/>
                      </c15:dlblFieldTableCache>
                    </c15:dlblFTEntry>
                  </c15:dlblFieldTable>
                  <c15:showDataLabelsRange val="0"/>
                </c:ext>
                <c:ext xmlns:c16="http://schemas.microsoft.com/office/drawing/2014/chart" uri="{C3380CC4-5D6E-409C-BE32-E72D297353CC}">
                  <c16:uniqueId val="{00000014-F545-45A9-96E3-FFE21DF45FE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{8AE56E72-DDA3-42BB-B02D-202F724ABBB5}</c15:txfldGUID>
                      <c15:f>Diagramm!$I$67</c15:f>
                      <c15:dlblFieldTableCache>
                        <c:ptCount val="1"/>
                      </c15:dlblFieldTableCache>
                    </c15:dlblFTEntry>
                  </c15:dlblFieldTable>
                  <c15:showDataLabelsRange val="0"/>
                </c:ext>
                <c:ext xmlns:c16="http://schemas.microsoft.com/office/drawing/2014/chart" uri="{C3380CC4-5D6E-409C-BE32-E72D297353CC}">
                  <c16:uniqueId val="{00000015-F545-45A9-96E3-FFE21DF45F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545-45A9-96E3-FFE21DF45FE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{D2F9C738-0A6B-4933-AF10-18C903B8BC5B}</c15:txfldGUID>
                      <c15:f>Diagramm!$K$46</c15:f>
                      <c15:dlblFieldTableCache>
                        <c:ptCount val="1"/>
                      </c15:dlblFieldTableCache>
                    </c15:dlblFTEntry>
                  </c15:dlblFieldTable>
                  <c15:showDataLabelsRange val="0"/>
                </c:ext>
                <c:ext xmlns:c16="http://schemas.microsoft.com/office/drawing/2014/chart" uri="{C3380CC4-5D6E-409C-BE32-E72D297353CC}">
                  <c16:uniqueId val="{00000017-F545-45A9-96E3-FFE21DF45FE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{7DB31502-38CB-4398-90AF-E035A3E395EF}</c15:txfldGUID>
                      <c15:f>Diagramm!$K$47</c15:f>
                      <c15:dlblFieldTableCache>
                        <c:ptCount val="1"/>
                      </c15:dlblFieldTableCache>
                    </c15:dlblFTEntry>
                  </c15:dlblFieldTable>
                  <c15:showDataLabelsRange val="0"/>
                </c:ext>
                <c:ext xmlns:c16="http://schemas.microsoft.com/office/drawing/2014/chart" uri="{C3380CC4-5D6E-409C-BE32-E72D297353CC}">
                  <c16:uniqueId val="{00000018-F545-45A9-96E3-FFE21DF45FE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{681212C3-571E-4DF5-96EC-8D67FCC6C257}</c15:txfldGUID>
                      <c15:f>Diagramm!$K$48</c15:f>
                      <c15:dlblFieldTableCache>
                        <c:ptCount val="1"/>
                      </c15:dlblFieldTableCache>
                    </c15:dlblFTEntry>
                  </c15:dlblFieldTable>
                  <c15:showDataLabelsRange val="0"/>
                </c:ext>
                <c:ext xmlns:c16="http://schemas.microsoft.com/office/drawing/2014/chart" uri="{C3380CC4-5D6E-409C-BE32-E72D297353CC}">
                  <c16:uniqueId val="{00000019-F545-45A9-96E3-FFE21DF45FE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{6B7D05B4-2E80-4BE6-9110-5E46D5CC4BFC}</c15:txfldGUID>
                      <c15:f>Diagramm!$K$49</c15:f>
                      <c15:dlblFieldTableCache>
                        <c:ptCount val="1"/>
                      </c15:dlblFieldTableCache>
                    </c15:dlblFTEntry>
                  </c15:dlblFieldTable>
                  <c15:showDataLabelsRange val="0"/>
                </c:ext>
                <c:ext xmlns:c16="http://schemas.microsoft.com/office/drawing/2014/chart" uri="{C3380CC4-5D6E-409C-BE32-E72D297353CC}">
                  <c16:uniqueId val="{0000001A-F545-45A9-96E3-FFE21DF45FE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{37ADE90B-C7EF-4E10-8EEF-80449DD4FB33}</c15:txfldGUID>
                      <c15:f>Diagramm!$K$50</c15:f>
                      <c15:dlblFieldTableCache>
                        <c:ptCount val="1"/>
                      </c15:dlblFieldTableCache>
                    </c15:dlblFTEntry>
                  </c15:dlblFieldTable>
                  <c15:showDataLabelsRange val="0"/>
                </c:ext>
                <c:ext xmlns:c16="http://schemas.microsoft.com/office/drawing/2014/chart" uri="{C3380CC4-5D6E-409C-BE32-E72D297353CC}">
                  <c16:uniqueId val="{0000001B-F545-45A9-96E3-FFE21DF45FE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{25548BD2-EB47-4582-AD67-2EA8E17D5502}</c15:txfldGUID>
                      <c15:f>Diagramm!$K$51</c15:f>
                      <c15:dlblFieldTableCache>
                        <c:ptCount val="1"/>
                      </c15:dlblFieldTableCache>
                    </c15:dlblFTEntry>
                  </c15:dlblFieldTable>
                  <c15:showDataLabelsRange val="0"/>
                </c:ext>
                <c:ext xmlns:c16="http://schemas.microsoft.com/office/drawing/2014/chart" uri="{C3380CC4-5D6E-409C-BE32-E72D297353CC}">
                  <c16:uniqueId val="{0000001C-F545-45A9-96E3-FFE21DF45FE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{F5388CE4-0B09-48DD-A421-FBEA62E2AA1D}</c15:txfldGUID>
                      <c15:f>Diagramm!$K$52</c15:f>
                      <c15:dlblFieldTableCache>
                        <c:ptCount val="1"/>
                      </c15:dlblFieldTableCache>
                    </c15:dlblFTEntry>
                  </c15:dlblFieldTable>
                  <c15:showDataLabelsRange val="0"/>
                </c:ext>
                <c:ext xmlns:c16="http://schemas.microsoft.com/office/drawing/2014/chart" uri="{C3380CC4-5D6E-409C-BE32-E72D297353CC}">
                  <c16:uniqueId val="{0000001D-F545-45A9-96E3-FFE21DF45FE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{4E1DADFB-415A-4AFA-8415-4E8A575D33E9}</c15:txfldGUID>
                      <c15:f>Diagramm!$K$53</c15:f>
                      <c15:dlblFieldTableCache>
                        <c:ptCount val="1"/>
                      </c15:dlblFieldTableCache>
                    </c15:dlblFTEntry>
                  </c15:dlblFieldTable>
                  <c15:showDataLabelsRange val="0"/>
                </c:ext>
                <c:ext xmlns:c16="http://schemas.microsoft.com/office/drawing/2014/chart" uri="{C3380CC4-5D6E-409C-BE32-E72D297353CC}">
                  <c16:uniqueId val="{0000001E-F545-45A9-96E3-FFE21DF45FE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{D3000CC2-EF8B-44B8-8D30-1B702ED4CE89}</c15:txfldGUID>
                      <c15:f>Diagramm!$K$54</c15:f>
                      <c15:dlblFieldTableCache>
                        <c:ptCount val="1"/>
                      </c15:dlblFieldTableCache>
                    </c15:dlblFTEntry>
                  </c15:dlblFieldTable>
                  <c15:showDataLabelsRange val="0"/>
                </c:ext>
                <c:ext xmlns:c16="http://schemas.microsoft.com/office/drawing/2014/chart" uri="{C3380CC4-5D6E-409C-BE32-E72D297353CC}">
                  <c16:uniqueId val="{0000001F-F545-45A9-96E3-FFE21DF45FE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{467F8474-9293-4042-A927-F164528C1D44}</c15:txfldGUID>
                      <c15:f>Diagramm!$K$55</c15:f>
                      <c15:dlblFieldTableCache>
                        <c:ptCount val="1"/>
                      </c15:dlblFieldTableCache>
                    </c15:dlblFTEntry>
                  </c15:dlblFieldTable>
                  <c15:showDataLabelsRange val="0"/>
                </c:ext>
                <c:ext xmlns:c16="http://schemas.microsoft.com/office/drawing/2014/chart" uri="{C3380CC4-5D6E-409C-BE32-E72D297353CC}">
                  <c16:uniqueId val="{00000020-F545-45A9-96E3-FFE21DF45FE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{80B8DF24-45CB-4644-95A7-8515DDFA68B8}</c15:txfldGUID>
                      <c15:f>Diagramm!$K$56</c15:f>
                      <c15:dlblFieldTableCache>
                        <c:ptCount val="1"/>
                      </c15:dlblFieldTableCache>
                    </c15:dlblFTEntry>
                  </c15:dlblFieldTable>
                  <c15:showDataLabelsRange val="0"/>
                </c:ext>
                <c:ext xmlns:c16="http://schemas.microsoft.com/office/drawing/2014/chart" uri="{C3380CC4-5D6E-409C-BE32-E72D297353CC}">
                  <c16:uniqueId val="{00000021-F545-45A9-96E3-FFE21DF45FE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{977F97A5-5E9D-4A02-9273-2B45C221A289}</c15:txfldGUID>
                      <c15:f>Diagramm!$K$57</c15:f>
                      <c15:dlblFieldTableCache>
                        <c:ptCount val="1"/>
                      </c15:dlblFieldTableCache>
                    </c15:dlblFTEntry>
                  </c15:dlblFieldTable>
                  <c15:showDataLabelsRange val="0"/>
                </c:ext>
                <c:ext xmlns:c16="http://schemas.microsoft.com/office/drawing/2014/chart" uri="{C3380CC4-5D6E-409C-BE32-E72D297353CC}">
                  <c16:uniqueId val="{00000022-F545-45A9-96E3-FFE21DF45FE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{AA74A919-B8B8-4AED-A435-14AD78C82F95}</c15:txfldGUID>
                      <c15:f>Diagramm!$K$58</c15:f>
                      <c15:dlblFieldTableCache>
                        <c:ptCount val="1"/>
                      </c15:dlblFieldTableCache>
                    </c15:dlblFTEntry>
                  </c15:dlblFieldTable>
                  <c15:showDataLabelsRange val="0"/>
                </c:ext>
                <c:ext xmlns:c16="http://schemas.microsoft.com/office/drawing/2014/chart" uri="{C3380CC4-5D6E-409C-BE32-E72D297353CC}">
                  <c16:uniqueId val="{00000023-F545-45A9-96E3-FFE21DF45FE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{089395A1-5C42-4C5D-8216-F1DC3A65C593}</c15:txfldGUID>
                      <c15:f>Diagramm!$K$59</c15:f>
                      <c15:dlblFieldTableCache>
                        <c:ptCount val="1"/>
                      </c15:dlblFieldTableCache>
                    </c15:dlblFTEntry>
                  </c15:dlblFieldTable>
                  <c15:showDataLabelsRange val="0"/>
                </c:ext>
                <c:ext xmlns:c16="http://schemas.microsoft.com/office/drawing/2014/chart" uri="{C3380CC4-5D6E-409C-BE32-E72D297353CC}">
                  <c16:uniqueId val="{00000024-F545-45A9-96E3-FFE21DF45FE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{0821433F-FFE7-49F7-A5CB-870CAA90BA3E}</c15:txfldGUID>
                      <c15:f>Diagramm!$K$60</c15:f>
                      <c15:dlblFieldTableCache>
                        <c:ptCount val="1"/>
                      </c15:dlblFieldTableCache>
                    </c15:dlblFTEntry>
                  </c15:dlblFieldTable>
                  <c15:showDataLabelsRange val="0"/>
                </c:ext>
                <c:ext xmlns:c16="http://schemas.microsoft.com/office/drawing/2014/chart" uri="{C3380CC4-5D6E-409C-BE32-E72D297353CC}">
                  <c16:uniqueId val="{00000025-F545-45A9-96E3-FFE21DF45FE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{E1D1B0BB-B22F-4BB7-8696-4F242DF9BBA9}</c15:txfldGUID>
                      <c15:f>Diagramm!$K$61</c15:f>
                      <c15:dlblFieldTableCache>
                        <c:ptCount val="1"/>
                      </c15:dlblFieldTableCache>
                    </c15:dlblFTEntry>
                  </c15:dlblFieldTable>
                  <c15:showDataLabelsRange val="0"/>
                </c:ext>
                <c:ext xmlns:c16="http://schemas.microsoft.com/office/drawing/2014/chart" uri="{C3380CC4-5D6E-409C-BE32-E72D297353CC}">
                  <c16:uniqueId val="{00000026-F545-45A9-96E3-FFE21DF45FE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{C2C44B24-8891-4A9E-8ED0-8F48C2D57C05}</c15:txfldGUID>
                      <c15:f>Diagramm!$K$62</c15:f>
                      <c15:dlblFieldTableCache>
                        <c:ptCount val="1"/>
                      </c15:dlblFieldTableCache>
                    </c15:dlblFTEntry>
                  </c15:dlblFieldTable>
                  <c15:showDataLabelsRange val="0"/>
                </c:ext>
                <c:ext xmlns:c16="http://schemas.microsoft.com/office/drawing/2014/chart" uri="{C3380CC4-5D6E-409C-BE32-E72D297353CC}">
                  <c16:uniqueId val="{00000027-F545-45A9-96E3-FFE21DF45FE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{A3CFEEFE-D058-4999-BD41-70CDACE8F363}</c15:txfldGUID>
                      <c15:f>Diagramm!$K$63</c15:f>
                      <c15:dlblFieldTableCache>
                        <c:ptCount val="1"/>
                      </c15:dlblFieldTableCache>
                    </c15:dlblFTEntry>
                  </c15:dlblFieldTable>
                  <c15:showDataLabelsRange val="0"/>
                </c:ext>
                <c:ext xmlns:c16="http://schemas.microsoft.com/office/drawing/2014/chart" uri="{C3380CC4-5D6E-409C-BE32-E72D297353CC}">
                  <c16:uniqueId val="{00000028-F545-45A9-96E3-FFE21DF45FE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{C53708E1-F830-447B-ACC3-6AFC77029E19}</c15:txfldGUID>
                      <c15:f>Diagramm!$K$64</c15:f>
                      <c15:dlblFieldTableCache>
                        <c:ptCount val="1"/>
                      </c15:dlblFieldTableCache>
                    </c15:dlblFTEntry>
                  </c15:dlblFieldTable>
                  <c15:showDataLabelsRange val="0"/>
                </c:ext>
                <c:ext xmlns:c16="http://schemas.microsoft.com/office/drawing/2014/chart" uri="{C3380CC4-5D6E-409C-BE32-E72D297353CC}">
                  <c16:uniqueId val="{00000029-F545-45A9-96E3-FFE21DF45FE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{28E20834-EE4E-476C-A4CE-39E3AAB1C32F}</c15:txfldGUID>
                      <c15:f>Diagramm!$K$65</c15:f>
                      <c15:dlblFieldTableCache>
                        <c:ptCount val="1"/>
                      </c15:dlblFieldTableCache>
                    </c15:dlblFTEntry>
                  </c15:dlblFieldTable>
                  <c15:showDataLabelsRange val="0"/>
                </c:ext>
                <c:ext xmlns:c16="http://schemas.microsoft.com/office/drawing/2014/chart" uri="{C3380CC4-5D6E-409C-BE32-E72D297353CC}">
                  <c16:uniqueId val="{0000002A-F545-45A9-96E3-FFE21DF45FE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{055E1461-FBF9-4C9F-949B-19290A17297A}</c15:txfldGUID>
                      <c15:f>Diagramm!$K$66</c15:f>
                      <c15:dlblFieldTableCache>
                        <c:ptCount val="1"/>
                      </c15:dlblFieldTableCache>
                    </c15:dlblFTEntry>
                  </c15:dlblFieldTable>
                  <c15:showDataLabelsRange val="0"/>
                </c:ext>
                <c:ext xmlns:c16="http://schemas.microsoft.com/office/drawing/2014/chart" uri="{C3380CC4-5D6E-409C-BE32-E72D297353CC}">
                  <c16:uniqueId val="{0000002B-F545-45A9-96E3-FFE21DF45FE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{5BD65035-AE95-41B1-BC3E-50E21B2D3E40}</c15:txfldGUID>
                      <c15:f>Diagramm!$K$67</c15:f>
                      <c15:dlblFieldTableCache>
                        <c:ptCount val="1"/>
                      </c15:dlblFieldTableCache>
                    </c15:dlblFTEntry>
                  </c15:dlblFieldTable>
                  <c15:showDataLabelsRange val="0"/>
                </c:ext>
                <c:ext xmlns:c16="http://schemas.microsoft.com/office/drawing/2014/chart" uri="{C3380CC4-5D6E-409C-BE32-E72D297353CC}">
                  <c16:uniqueId val="{0000002C-F545-45A9-96E3-FFE21DF45F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545-45A9-96E3-FFE21DF45FE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{374EDDD7-B920-44C2-B34D-CD6BF5B4C344}</c15:txfldGUID>
                      <c15:f>Diagramm!$J$46</c15:f>
                      <c15:dlblFieldTableCache>
                        <c:ptCount val="1"/>
                      </c15:dlblFieldTableCache>
                    </c15:dlblFTEntry>
                  </c15:dlblFieldTable>
                  <c15:showDataLabelsRange val="0"/>
                </c:ext>
                <c:ext xmlns:c16="http://schemas.microsoft.com/office/drawing/2014/chart" uri="{C3380CC4-5D6E-409C-BE32-E72D297353CC}">
                  <c16:uniqueId val="{0000002E-F545-45A9-96E3-FFE21DF45FE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{4983CCDE-5392-46EA-9EB0-483C404B384E}</c15:txfldGUID>
                      <c15:f>Diagramm!$J$47</c15:f>
                      <c15:dlblFieldTableCache>
                        <c:ptCount val="1"/>
                      </c15:dlblFieldTableCache>
                    </c15:dlblFTEntry>
                  </c15:dlblFieldTable>
                  <c15:showDataLabelsRange val="0"/>
                </c:ext>
                <c:ext xmlns:c16="http://schemas.microsoft.com/office/drawing/2014/chart" uri="{C3380CC4-5D6E-409C-BE32-E72D297353CC}">
                  <c16:uniqueId val="{0000002F-F545-45A9-96E3-FFE21DF45FE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{9B94FD09-21C6-4A91-8AFF-8C1AB6374849}</c15:txfldGUID>
                      <c15:f>Diagramm!$J$48</c15:f>
                      <c15:dlblFieldTableCache>
                        <c:ptCount val="1"/>
                      </c15:dlblFieldTableCache>
                    </c15:dlblFTEntry>
                  </c15:dlblFieldTable>
                  <c15:showDataLabelsRange val="0"/>
                </c:ext>
                <c:ext xmlns:c16="http://schemas.microsoft.com/office/drawing/2014/chart" uri="{C3380CC4-5D6E-409C-BE32-E72D297353CC}">
                  <c16:uniqueId val="{00000030-F545-45A9-96E3-FFE21DF45FE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{B31FD21F-B790-4D64-BA69-0977B898AFF1}</c15:txfldGUID>
                      <c15:f>Diagramm!$J$49</c15:f>
                      <c15:dlblFieldTableCache>
                        <c:ptCount val="1"/>
                      </c15:dlblFieldTableCache>
                    </c15:dlblFTEntry>
                  </c15:dlblFieldTable>
                  <c15:showDataLabelsRange val="0"/>
                </c:ext>
                <c:ext xmlns:c16="http://schemas.microsoft.com/office/drawing/2014/chart" uri="{C3380CC4-5D6E-409C-BE32-E72D297353CC}">
                  <c16:uniqueId val="{00000031-F545-45A9-96E3-FFE21DF45FE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{0B9C2CAC-CB89-4FAE-B87D-F8C9226125E0}</c15:txfldGUID>
                      <c15:f>Diagramm!$J$50</c15:f>
                      <c15:dlblFieldTableCache>
                        <c:ptCount val="1"/>
                      </c15:dlblFieldTableCache>
                    </c15:dlblFTEntry>
                  </c15:dlblFieldTable>
                  <c15:showDataLabelsRange val="0"/>
                </c:ext>
                <c:ext xmlns:c16="http://schemas.microsoft.com/office/drawing/2014/chart" uri="{C3380CC4-5D6E-409C-BE32-E72D297353CC}">
                  <c16:uniqueId val="{00000032-F545-45A9-96E3-FFE21DF45FE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{EBCB5841-1AAD-44BA-926E-C528AEBA0835}</c15:txfldGUID>
                      <c15:f>Diagramm!$J$51</c15:f>
                      <c15:dlblFieldTableCache>
                        <c:ptCount val="1"/>
                      </c15:dlblFieldTableCache>
                    </c15:dlblFTEntry>
                  </c15:dlblFieldTable>
                  <c15:showDataLabelsRange val="0"/>
                </c:ext>
                <c:ext xmlns:c16="http://schemas.microsoft.com/office/drawing/2014/chart" uri="{C3380CC4-5D6E-409C-BE32-E72D297353CC}">
                  <c16:uniqueId val="{00000033-F545-45A9-96E3-FFE21DF45FE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{D2584C3A-D97D-45D0-859A-655DEE5A9113}</c15:txfldGUID>
                      <c15:f>Diagramm!$J$52</c15:f>
                      <c15:dlblFieldTableCache>
                        <c:ptCount val="1"/>
                      </c15:dlblFieldTableCache>
                    </c15:dlblFTEntry>
                  </c15:dlblFieldTable>
                  <c15:showDataLabelsRange val="0"/>
                </c:ext>
                <c:ext xmlns:c16="http://schemas.microsoft.com/office/drawing/2014/chart" uri="{C3380CC4-5D6E-409C-BE32-E72D297353CC}">
                  <c16:uniqueId val="{00000034-F545-45A9-96E3-FFE21DF45FE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{C305FE0D-81AA-4B61-BDA5-D1322989D880}</c15:txfldGUID>
                      <c15:f>Diagramm!$J$53</c15:f>
                      <c15:dlblFieldTableCache>
                        <c:ptCount val="1"/>
                      </c15:dlblFieldTableCache>
                    </c15:dlblFTEntry>
                  </c15:dlblFieldTable>
                  <c15:showDataLabelsRange val="0"/>
                </c:ext>
                <c:ext xmlns:c16="http://schemas.microsoft.com/office/drawing/2014/chart" uri="{C3380CC4-5D6E-409C-BE32-E72D297353CC}">
                  <c16:uniqueId val="{00000035-F545-45A9-96E3-FFE21DF45FE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{7FA76C0B-8504-480C-B1F5-FA9CDD914A49}</c15:txfldGUID>
                      <c15:f>Diagramm!$J$54</c15:f>
                      <c15:dlblFieldTableCache>
                        <c:ptCount val="1"/>
                      </c15:dlblFieldTableCache>
                    </c15:dlblFTEntry>
                  </c15:dlblFieldTable>
                  <c15:showDataLabelsRange val="0"/>
                </c:ext>
                <c:ext xmlns:c16="http://schemas.microsoft.com/office/drawing/2014/chart" uri="{C3380CC4-5D6E-409C-BE32-E72D297353CC}">
                  <c16:uniqueId val="{00000036-F545-45A9-96E3-FFE21DF45FE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{ED75F0AF-0E4B-4478-B274-57F0C6B03BFD}</c15:txfldGUID>
                      <c15:f>Diagramm!$J$55</c15:f>
                      <c15:dlblFieldTableCache>
                        <c:ptCount val="1"/>
                      </c15:dlblFieldTableCache>
                    </c15:dlblFTEntry>
                  </c15:dlblFieldTable>
                  <c15:showDataLabelsRange val="0"/>
                </c:ext>
                <c:ext xmlns:c16="http://schemas.microsoft.com/office/drawing/2014/chart" uri="{C3380CC4-5D6E-409C-BE32-E72D297353CC}">
                  <c16:uniqueId val="{00000037-F545-45A9-96E3-FFE21DF45FE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{9930F4ED-34AC-4A8C-9446-A8B2D85392F0}</c15:txfldGUID>
                      <c15:f>Diagramm!$J$56</c15:f>
                      <c15:dlblFieldTableCache>
                        <c:ptCount val="1"/>
                      </c15:dlblFieldTableCache>
                    </c15:dlblFTEntry>
                  </c15:dlblFieldTable>
                  <c15:showDataLabelsRange val="0"/>
                </c:ext>
                <c:ext xmlns:c16="http://schemas.microsoft.com/office/drawing/2014/chart" uri="{C3380CC4-5D6E-409C-BE32-E72D297353CC}">
                  <c16:uniqueId val="{00000038-F545-45A9-96E3-FFE21DF45FE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{04AE789F-2F74-4CF9-AABF-D96565D1C548}</c15:txfldGUID>
                      <c15:f>Diagramm!$J$57</c15:f>
                      <c15:dlblFieldTableCache>
                        <c:ptCount val="1"/>
                      </c15:dlblFieldTableCache>
                    </c15:dlblFTEntry>
                  </c15:dlblFieldTable>
                  <c15:showDataLabelsRange val="0"/>
                </c:ext>
                <c:ext xmlns:c16="http://schemas.microsoft.com/office/drawing/2014/chart" uri="{C3380CC4-5D6E-409C-BE32-E72D297353CC}">
                  <c16:uniqueId val="{00000039-F545-45A9-96E3-FFE21DF45FE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{201B6786-6917-4E6E-B2D4-F45264A167B7}</c15:txfldGUID>
                      <c15:f>Diagramm!$J$58</c15:f>
                      <c15:dlblFieldTableCache>
                        <c:ptCount val="1"/>
                      </c15:dlblFieldTableCache>
                    </c15:dlblFTEntry>
                  </c15:dlblFieldTable>
                  <c15:showDataLabelsRange val="0"/>
                </c:ext>
                <c:ext xmlns:c16="http://schemas.microsoft.com/office/drawing/2014/chart" uri="{C3380CC4-5D6E-409C-BE32-E72D297353CC}">
                  <c16:uniqueId val="{0000003A-F545-45A9-96E3-FFE21DF45FE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{DF06586B-27DA-4B8D-BA0E-347FD3BDC468}</c15:txfldGUID>
                      <c15:f>Diagramm!$J$59</c15:f>
                      <c15:dlblFieldTableCache>
                        <c:ptCount val="1"/>
                      </c15:dlblFieldTableCache>
                    </c15:dlblFTEntry>
                  </c15:dlblFieldTable>
                  <c15:showDataLabelsRange val="0"/>
                </c:ext>
                <c:ext xmlns:c16="http://schemas.microsoft.com/office/drawing/2014/chart" uri="{C3380CC4-5D6E-409C-BE32-E72D297353CC}">
                  <c16:uniqueId val="{0000003B-F545-45A9-96E3-FFE21DF45FE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{D0037BBE-F3FC-4B11-87CE-63DEE03C6D28}</c15:txfldGUID>
                      <c15:f>Diagramm!$J$60</c15:f>
                      <c15:dlblFieldTableCache>
                        <c:ptCount val="1"/>
                      </c15:dlblFieldTableCache>
                    </c15:dlblFTEntry>
                  </c15:dlblFieldTable>
                  <c15:showDataLabelsRange val="0"/>
                </c:ext>
                <c:ext xmlns:c16="http://schemas.microsoft.com/office/drawing/2014/chart" uri="{C3380CC4-5D6E-409C-BE32-E72D297353CC}">
                  <c16:uniqueId val="{0000003C-F545-45A9-96E3-FFE21DF45FE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{269E6C1E-7B0C-41CE-AB61-922FFB491AB0}</c15:txfldGUID>
                      <c15:f>Diagramm!$J$61</c15:f>
                      <c15:dlblFieldTableCache>
                        <c:ptCount val="1"/>
                      </c15:dlblFieldTableCache>
                    </c15:dlblFTEntry>
                  </c15:dlblFieldTable>
                  <c15:showDataLabelsRange val="0"/>
                </c:ext>
                <c:ext xmlns:c16="http://schemas.microsoft.com/office/drawing/2014/chart" uri="{C3380CC4-5D6E-409C-BE32-E72D297353CC}">
                  <c16:uniqueId val="{0000003D-F545-45A9-96E3-FFE21DF45FE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{E77ADAF2-EC8E-4BA0-A29B-9DDD981E59ED}</c15:txfldGUID>
                      <c15:f>Diagramm!$J$62</c15:f>
                      <c15:dlblFieldTableCache>
                        <c:ptCount val="1"/>
                      </c15:dlblFieldTableCache>
                    </c15:dlblFTEntry>
                  </c15:dlblFieldTable>
                  <c15:showDataLabelsRange val="0"/>
                </c:ext>
                <c:ext xmlns:c16="http://schemas.microsoft.com/office/drawing/2014/chart" uri="{C3380CC4-5D6E-409C-BE32-E72D297353CC}">
                  <c16:uniqueId val="{0000003E-F545-45A9-96E3-FFE21DF45FE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{A81A31D3-9D08-4FBF-BA2D-BCAB01B1CAA6}</c15:txfldGUID>
                      <c15:f>Diagramm!$J$63</c15:f>
                      <c15:dlblFieldTableCache>
                        <c:ptCount val="1"/>
                      </c15:dlblFieldTableCache>
                    </c15:dlblFTEntry>
                  </c15:dlblFieldTable>
                  <c15:showDataLabelsRange val="0"/>
                </c:ext>
                <c:ext xmlns:c16="http://schemas.microsoft.com/office/drawing/2014/chart" uri="{C3380CC4-5D6E-409C-BE32-E72D297353CC}">
                  <c16:uniqueId val="{0000003F-F545-45A9-96E3-FFE21DF45FE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{66C260E4-8C59-4A2C-ABA8-F1A6F9928198}</c15:txfldGUID>
                      <c15:f>Diagramm!$J$64</c15:f>
                      <c15:dlblFieldTableCache>
                        <c:ptCount val="1"/>
                      </c15:dlblFieldTableCache>
                    </c15:dlblFTEntry>
                  </c15:dlblFieldTable>
                  <c15:showDataLabelsRange val="0"/>
                </c:ext>
                <c:ext xmlns:c16="http://schemas.microsoft.com/office/drawing/2014/chart" uri="{C3380CC4-5D6E-409C-BE32-E72D297353CC}">
                  <c16:uniqueId val="{00000040-F545-45A9-96E3-FFE21DF45FE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{33EA3E80-F226-4F35-9786-092513ED7839}</c15:txfldGUID>
                      <c15:f>Diagramm!$J$65</c15:f>
                      <c15:dlblFieldTableCache>
                        <c:ptCount val="1"/>
                      </c15:dlblFieldTableCache>
                    </c15:dlblFTEntry>
                  </c15:dlblFieldTable>
                  <c15:showDataLabelsRange val="0"/>
                </c:ext>
                <c:ext xmlns:c16="http://schemas.microsoft.com/office/drawing/2014/chart" uri="{C3380CC4-5D6E-409C-BE32-E72D297353CC}">
                  <c16:uniqueId val="{00000041-F545-45A9-96E3-FFE21DF45FE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{27EEF5F4-9A82-4C6B-BC30-A0A9675065CF}</c15:txfldGUID>
                      <c15:f>Diagramm!$J$66</c15:f>
                      <c15:dlblFieldTableCache>
                        <c:ptCount val="1"/>
                      </c15:dlblFieldTableCache>
                    </c15:dlblFTEntry>
                  </c15:dlblFieldTable>
                  <c15:showDataLabelsRange val="0"/>
                </c:ext>
                <c:ext xmlns:c16="http://schemas.microsoft.com/office/drawing/2014/chart" uri="{C3380CC4-5D6E-409C-BE32-E72D297353CC}">
                  <c16:uniqueId val="{00000042-F545-45A9-96E3-FFE21DF45FE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{34126876-5DEF-468B-B09F-74F0EF2FECC2}</c15:txfldGUID>
                      <c15:f>Diagramm!$J$67</c15:f>
                      <c15:dlblFieldTableCache>
                        <c:ptCount val="1"/>
                      </c15:dlblFieldTableCache>
                    </c15:dlblFTEntry>
                  </c15:dlblFieldTable>
                  <c15:showDataLabelsRange val="0"/>
                </c:ext>
                <c:ext xmlns:c16="http://schemas.microsoft.com/office/drawing/2014/chart" uri="{C3380CC4-5D6E-409C-BE32-E72D297353CC}">
                  <c16:uniqueId val="{00000043-F545-45A9-96E3-FFE21DF45F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545-45A9-96E3-FFE21DF45FE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69-41CB-8D88-889D57A168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69-41CB-8D88-889D57A168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69-41CB-8D88-889D57A168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69-41CB-8D88-889D57A168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69-41CB-8D88-889D57A168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69-41CB-8D88-889D57A168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69-41CB-8D88-889D57A168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69-41CB-8D88-889D57A168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69-41CB-8D88-889D57A168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69-41CB-8D88-889D57A168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069-41CB-8D88-889D57A168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069-41CB-8D88-889D57A168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069-41CB-8D88-889D57A168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069-41CB-8D88-889D57A168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069-41CB-8D88-889D57A168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069-41CB-8D88-889D57A168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69-41CB-8D88-889D57A168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069-41CB-8D88-889D57A168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069-41CB-8D88-889D57A168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069-41CB-8D88-889D57A168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069-41CB-8D88-889D57A168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069-41CB-8D88-889D57A168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069-41CB-8D88-889D57A1683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069-41CB-8D88-889D57A168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069-41CB-8D88-889D57A168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069-41CB-8D88-889D57A168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069-41CB-8D88-889D57A168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069-41CB-8D88-889D57A168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069-41CB-8D88-889D57A168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069-41CB-8D88-889D57A168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069-41CB-8D88-889D57A168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069-41CB-8D88-889D57A168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069-41CB-8D88-889D57A168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069-41CB-8D88-889D57A168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069-41CB-8D88-889D57A168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069-41CB-8D88-889D57A168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069-41CB-8D88-889D57A168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069-41CB-8D88-889D57A168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069-41CB-8D88-889D57A168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069-41CB-8D88-889D57A168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069-41CB-8D88-889D57A168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069-41CB-8D88-889D57A168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069-41CB-8D88-889D57A168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069-41CB-8D88-889D57A168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069-41CB-8D88-889D57A1683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069-41CB-8D88-889D57A1683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069-41CB-8D88-889D57A168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069-41CB-8D88-889D57A168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069-41CB-8D88-889D57A168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069-41CB-8D88-889D57A168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069-41CB-8D88-889D57A168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069-41CB-8D88-889D57A168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069-41CB-8D88-889D57A168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069-41CB-8D88-889D57A168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069-41CB-8D88-889D57A168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069-41CB-8D88-889D57A168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069-41CB-8D88-889D57A168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069-41CB-8D88-889D57A168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069-41CB-8D88-889D57A168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069-41CB-8D88-889D57A168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069-41CB-8D88-889D57A168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069-41CB-8D88-889D57A168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069-41CB-8D88-889D57A168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069-41CB-8D88-889D57A168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069-41CB-8D88-889D57A168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069-41CB-8D88-889D57A168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069-41CB-8D88-889D57A168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069-41CB-8D88-889D57A168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069-41CB-8D88-889D57A1683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100.13181485316028</c:v>
                </c:pt>
                <c:pt idx="2">
                  <c:v>101.70753263806469</c:v>
                </c:pt>
                <c:pt idx="3">
                  <c:v>101.33582485290775</c:v>
                </c:pt>
                <c:pt idx="4">
                  <c:v>101.43026691245171</c:v>
                </c:pt>
                <c:pt idx="5">
                  <c:v>101.94793060781294</c:v>
                </c:pt>
                <c:pt idx="6">
                  <c:v>103.84990278023282</c:v>
                </c:pt>
                <c:pt idx="7">
                  <c:v>103.78374283477689</c:v>
                </c:pt>
                <c:pt idx="8">
                  <c:v>103.8145501376228</c:v>
                </c:pt>
                <c:pt idx="9">
                  <c:v>104.5503901416631</c:v>
                </c:pt>
                <c:pt idx="10">
                  <c:v>106.67962930229034</c:v>
                </c:pt>
                <c:pt idx="11">
                  <c:v>106.36600085856418</c:v>
                </c:pt>
                <c:pt idx="12">
                  <c:v>106.37206131158304</c:v>
                </c:pt>
                <c:pt idx="13">
                  <c:v>106.65387237696018</c:v>
                </c:pt>
                <c:pt idx="14">
                  <c:v>108.75684957450569</c:v>
                </c:pt>
                <c:pt idx="15">
                  <c:v>108.34170854271356</c:v>
                </c:pt>
                <c:pt idx="16">
                  <c:v>108.3321128254337</c:v>
                </c:pt>
                <c:pt idx="17">
                  <c:v>108.78260649983586</c:v>
                </c:pt>
                <c:pt idx="18">
                  <c:v>110.71538597510164</c:v>
                </c:pt>
                <c:pt idx="19">
                  <c:v>110.19166182672156</c:v>
                </c:pt>
                <c:pt idx="20">
                  <c:v>110.52397666725588</c:v>
                </c:pt>
                <c:pt idx="21">
                  <c:v>110.50731042145401</c:v>
                </c:pt>
                <c:pt idx="22">
                  <c:v>112.4304941794399</c:v>
                </c:pt>
                <c:pt idx="23">
                  <c:v>112.06585692280497</c:v>
                </c:pt>
                <c:pt idx="24">
                  <c:v>112.27797277846518</c:v>
                </c:pt>
              </c:numCache>
            </c:numRef>
          </c:val>
          <c:smooth val="0"/>
          <c:extLst>
            <c:ext xmlns:c16="http://schemas.microsoft.com/office/drawing/2014/chart" uri="{C3380CC4-5D6E-409C-BE32-E72D297353CC}">
              <c16:uniqueId val="{00000000-026E-418F-89BA-A92C4DB180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101.38881874652795</c:v>
                </c:pt>
                <c:pt idx="2">
                  <c:v>103.59072774102319</c:v>
                </c:pt>
                <c:pt idx="3">
                  <c:v>103.38366749154082</c:v>
                </c:pt>
                <c:pt idx="4">
                  <c:v>100.30301499924246</c:v>
                </c:pt>
                <c:pt idx="5">
                  <c:v>101.68678349578303</c:v>
                </c:pt>
                <c:pt idx="6">
                  <c:v>104.98964698752589</c:v>
                </c:pt>
                <c:pt idx="7">
                  <c:v>104.80278773799303</c:v>
                </c:pt>
                <c:pt idx="8">
                  <c:v>103.61597899096004</c:v>
                </c:pt>
                <c:pt idx="9">
                  <c:v>105.58557648603606</c:v>
                </c:pt>
                <c:pt idx="10">
                  <c:v>109.27225897681936</c:v>
                </c:pt>
                <c:pt idx="11">
                  <c:v>108.56017372859957</c:v>
                </c:pt>
                <c:pt idx="12">
                  <c:v>107.66627948083429</c:v>
                </c:pt>
                <c:pt idx="13">
                  <c:v>109.07024897732438</c:v>
                </c:pt>
                <c:pt idx="14">
                  <c:v>112.36806221907985</c:v>
                </c:pt>
                <c:pt idx="15">
                  <c:v>112.31250946921874</c:v>
                </c:pt>
                <c:pt idx="16">
                  <c:v>110.84793697288016</c:v>
                </c:pt>
                <c:pt idx="17">
                  <c:v>112.64077571839806</c:v>
                </c:pt>
                <c:pt idx="18">
                  <c:v>115.16085046209787</c:v>
                </c:pt>
                <c:pt idx="19">
                  <c:v>114.33260946416848</c:v>
                </c:pt>
                <c:pt idx="20">
                  <c:v>114.20635321448411</c:v>
                </c:pt>
                <c:pt idx="21">
                  <c:v>114.110398464724</c:v>
                </c:pt>
                <c:pt idx="22">
                  <c:v>118.47381445381546</c:v>
                </c:pt>
                <c:pt idx="23">
                  <c:v>117.91323670521692</c:v>
                </c:pt>
                <c:pt idx="24">
                  <c:v>113.80738346548154</c:v>
                </c:pt>
              </c:numCache>
            </c:numRef>
          </c:val>
          <c:smooth val="0"/>
          <c:extLst>
            <c:ext xmlns:c16="http://schemas.microsoft.com/office/drawing/2014/chart" uri="{C3380CC4-5D6E-409C-BE32-E72D297353CC}">
              <c16:uniqueId val="{00000001-026E-418F-89BA-A92C4DB180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103.07492032140773</c:v>
                </c:pt>
                <c:pt idx="2">
                  <c:v>100.71374062934866</c:v>
                </c:pt>
                <c:pt idx="3">
                  <c:v>102.19957804013107</c:v>
                </c:pt>
                <c:pt idx="4">
                  <c:v>97.396417830048932</c:v>
                </c:pt>
                <c:pt idx="5">
                  <c:v>99.156080262153793</c:v>
                </c:pt>
                <c:pt idx="6">
                  <c:v>96.705121874579163</c:v>
                </c:pt>
                <c:pt idx="7">
                  <c:v>98.197692687525247</c:v>
                </c:pt>
                <c:pt idx="8">
                  <c:v>96.03851506037617</c:v>
                </c:pt>
                <c:pt idx="9">
                  <c:v>99.073034968801892</c:v>
                </c:pt>
                <c:pt idx="10">
                  <c:v>96.752255689724834</c:v>
                </c:pt>
                <c:pt idx="11">
                  <c:v>97.463751851685601</c:v>
                </c:pt>
                <c:pt idx="12">
                  <c:v>95.14521703999641</c:v>
                </c:pt>
                <c:pt idx="13">
                  <c:v>97.210127036854161</c:v>
                </c:pt>
                <c:pt idx="14">
                  <c:v>94.89159222516497</c:v>
                </c:pt>
                <c:pt idx="15">
                  <c:v>96.633298918166716</c:v>
                </c:pt>
                <c:pt idx="16">
                  <c:v>94.19356286753154</c:v>
                </c:pt>
                <c:pt idx="17">
                  <c:v>97.342550612739601</c:v>
                </c:pt>
                <c:pt idx="18">
                  <c:v>95.131750235669074</c:v>
                </c:pt>
                <c:pt idx="19">
                  <c:v>95.401086322215733</c:v>
                </c:pt>
                <c:pt idx="20">
                  <c:v>93.239664227678773</c:v>
                </c:pt>
                <c:pt idx="21">
                  <c:v>95.066660681420302</c:v>
                </c:pt>
                <c:pt idx="22">
                  <c:v>92.126408403285893</c:v>
                </c:pt>
                <c:pt idx="23">
                  <c:v>93.329442923194321</c:v>
                </c:pt>
                <c:pt idx="24">
                  <c:v>88.440992952372397</c:v>
                </c:pt>
              </c:numCache>
            </c:numRef>
          </c:val>
          <c:smooth val="0"/>
          <c:extLst>
            <c:ext xmlns:c16="http://schemas.microsoft.com/office/drawing/2014/chart" uri="{C3380CC4-5D6E-409C-BE32-E72D297353CC}">
              <c16:uniqueId val="{00000002-026E-418F-89BA-A92C4DB180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26E-418F-89BA-A92C4DB180A6}"/>
                </c:ext>
              </c:extLst>
            </c:dLbl>
            <c:dLbl>
              <c:idx val="1"/>
              <c:delete val="1"/>
              <c:extLst>
                <c:ext xmlns:c15="http://schemas.microsoft.com/office/drawing/2012/chart" uri="{CE6537A1-D6FC-4f65-9D91-7224C49458BB}"/>
                <c:ext xmlns:c16="http://schemas.microsoft.com/office/drawing/2014/chart" uri="{C3380CC4-5D6E-409C-BE32-E72D297353CC}">
                  <c16:uniqueId val="{00000004-026E-418F-89BA-A92C4DB180A6}"/>
                </c:ext>
              </c:extLst>
            </c:dLbl>
            <c:dLbl>
              <c:idx val="2"/>
              <c:delete val="1"/>
              <c:extLst>
                <c:ext xmlns:c15="http://schemas.microsoft.com/office/drawing/2012/chart" uri="{CE6537A1-D6FC-4f65-9D91-7224C49458BB}"/>
                <c:ext xmlns:c16="http://schemas.microsoft.com/office/drawing/2014/chart" uri="{C3380CC4-5D6E-409C-BE32-E72D297353CC}">
                  <c16:uniqueId val="{00000005-026E-418F-89BA-A92C4DB180A6}"/>
                </c:ext>
              </c:extLst>
            </c:dLbl>
            <c:dLbl>
              <c:idx val="3"/>
              <c:delete val="1"/>
              <c:extLst>
                <c:ext xmlns:c15="http://schemas.microsoft.com/office/drawing/2012/chart" uri="{CE6537A1-D6FC-4f65-9D91-7224C49458BB}"/>
                <c:ext xmlns:c16="http://schemas.microsoft.com/office/drawing/2014/chart" uri="{C3380CC4-5D6E-409C-BE32-E72D297353CC}">
                  <c16:uniqueId val="{00000006-026E-418F-89BA-A92C4DB180A6}"/>
                </c:ext>
              </c:extLst>
            </c:dLbl>
            <c:dLbl>
              <c:idx val="4"/>
              <c:delete val="1"/>
              <c:extLst>
                <c:ext xmlns:c15="http://schemas.microsoft.com/office/drawing/2012/chart" uri="{CE6537A1-D6FC-4f65-9D91-7224C49458BB}"/>
                <c:ext xmlns:c16="http://schemas.microsoft.com/office/drawing/2014/chart" uri="{C3380CC4-5D6E-409C-BE32-E72D297353CC}">
                  <c16:uniqueId val="{00000007-026E-418F-89BA-A92C4DB180A6}"/>
                </c:ext>
              </c:extLst>
            </c:dLbl>
            <c:dLbl>
              <c:idx val="5"/>
              <c:delete val="1"/>
              <c:extLst>
                <c:ext xmlns:c15="http://schemas.microsoft.com/office/drawing/2012/chart" uri="{CE6537A1-D6FC-4f65-9D91-7224C49458BB}"/>
                <c:ext xmlns:c16="http://schemas.microsoft.com/office/drawing/2014/chart" uri="{C3380CC4-5D6E-409C-BE32-E72D297353CC}">
                  <c16:uniqueId val="{00000008-026E-418F-89BA-A92C4DB180A6}"/>
                </c:ext>
              </c:extLst>
            </c:dLbl>
            <c:dLbl>
              <c:idx val="6"/>
              <c:delete val="1"/>
              <c:extLst>
                <c:ext xmlns:c15="http://schemas.microsoft.com/office/drawing/2012/chart" uri="{CE6537A1-D6FC-4f65-9D91-7224C49458BB}"/>
                <c:ext xmlns:c16="http://schemas.microsoft.com/office/drawing/2014/chart" uri="{C3380CC4-5D6E-409C-BE32-E72D297353CC}">
                  <c16:uniqueId val="{00000009-026E-418F-89BA-A92C4DB180A6}"/>
                </c:ext>
              </c:extLst>
            </c:dLbl>
            <c:dLbl>
              <c:idx val="7"/>
              <c:delete val="1"/>
              <c:extLst>
                <c:ext xmlns:c15="http://schemas.microsoft.com/office/drawing/2012/chart" uri="{CE6537A1-D6FC-4f65-9D91-7224C49458BB}"/>
                <c:ext xmlns:c16="http://schemas.microsoft.com/office/drawing/2014/chart" uri="{C3380CC4-5D6E-409C-BE32-E72D297353CC}">
                  <c16:uniqueId val="{0000000A-026E-418F-89BA-A92C4DB180A6}"/>
                </c:ext>
              </c:extLst>
            </c:dLbl>
            <c:dLbl>
              <c:idx val="8"/>
              <c:delete val="1"/>
              <c:extLst>
                <c:ext xmlns:c15="http://schemas.microsoft.com/office/drawing/2012/chart" uri="{CE6537A1-D6FC-4f65-9D91-7224C49458BB}"/>
                <c:ext xmlns:c16="http://schemas.microsoft.com/office/drawing/2014/chart" uri="{C3380CC4-5D6E-409C-BE32-E72D297353CC}">
                  <c16:uniqueId val="{0000000B-026E-418F-89BA-A92C4DB180A6}"/>
                </c:ext>
              </c:extLst>
            </c:dLbl>
            <c:dLbl>
              <c:idx val="9"/>
              <c:delete val="1"/>
              <c:extLst>
                <c:ext xmlns:c15="http://schemas.microsoft.com/office/drawing/2012/chart" uri="{CE6537A1-D6FC-4f65-9D91-7224C49458BB}"/>
                <c:ext xmlns:c16="http://schemas.microsoft.com/office/drawing/2014/chart" uri="{C3380CC4-5D6E-409C-BE32-E72D297353CC}">
                  <c16:uniqueId val="{0000000C-026E-418F-89BA-A92C4DB180A6}"/>
                </c:ext>
              </c:extLst>
            </c:dLbl>
            <c:dLbl>
              <c:idx val="10"/>
              <c:delete val="1"/>
              <c:extLst>
                <c:ext xmlns:c15="http://schemas.microsoft.com/office/drawing/2012/chart" uri="{CE6537A1-D6FC-4f65-9D91-7224C49458BB}"/>
                <c:ext xmlns:c16="http://schemas.microsoft.com/office/drawing/2014/chart" uri="{C3380CC4-5D6E-409C-BE32-E72D297353CC}">
                  <c16:uniqueId val="{0000000D-026E-418F-89BA-A92C4DB180A6}"/>
                </c:ext>
              </c:extLst>
            </c:dLbl>
            <c:dLbl>
              <c:idx val="11"/>
              <c:delete val="1"/>
              <c:extLst>
                <c:ext xmlns:c15="http://schemas.microsoft.com/office/drawing/2012/chart" uri="{CE6537A1-D6FC-4f65-9D91-7224C49458BB}"/>
                <c:ext xmlns:c16="http://schemas.microsoft.com/office/drawing/2014/chart" uri="{C3380CC4-5D6E-409C-BE32-E72D297353CC}">
                  <c16:uniqueId val="{0000000E-026E-418F-89BA-A92C4DB180A6}"/>
                </c:ext>
              </c:extLst>
            </c:dLbl>
            <c:dLbl>
              <c:idx val="12"/>
              <c:delete val="1"/>
              <c:extLst>
                <c:ext xmlns:c15="http://schemas.microsoft.com/office/drawing/2012/chart" uri="{CE6537A1-D6FC-4f65-9D91-7224C49458BB}"/>
                <c:ext xmlns:c16="http://schemas.microsoft.com/office/drawing/2014/chart" uri="{C3380CC4-5D6E-409C-BE32-E72D297353CC}">
                  <c16:uniqueId val="{0000000F-026E-418F-89BA-A92C4DB180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6E-418F-89BA-A92C4DB180A6}"/>
                </c:ext>
              </c:extLst>
            </c:dLbl>
            <c:dLbl>
              <c:idx val="14"/>
              <c:delete val="1"/>
              <c:extLst>
                <c:ext xmlns:c15="http://schemas.microsoft.com/office/drawing/2012/chart" uri="{CE6537A1-D6FC-4f65-9D91-7224C49458BB}"/>
                <c:ext xmlns:c16="http://schemas.microsoft.com/office/drawing/2014/chart" uri="{C3380CC4-5D6E-409C-BE32-E72D297353CC}">
                  <c16:uniqueId val="{00000011-026E-418F-89BA-A92C4DB180A6}"/>
                </c:ext>
              </c:extLst>
            </c:dLbl>
            <c:dLbl>
              <c:idx val="15"/>
              <c:delete val="1"/>
              <c:extLst>
                <c:ext xmlns:c15="http://schemas.microsoft.com/office/drawing/2012/chart" uri="{CE6537A1-D6FC-4f65-9D91-7224C49458BB}"/>
                <c:ext xmlns:c16="http://schemas.microsoft.com/office/drawing/2014/chart" uri="{C3380CC4-5D6E-409C-BE32-E72D297353CC}">
                  <c16:uniqueId val="{00000012-026E-418F-89BA-A92C4DB180A6}"/>
                </c:ext>
              </c:extLst>
            </c:dLbl>
            <c:dLbl>
              <c:idx val="16"/>
              <c:delete val="1"/>
              <c:extLst>
                <c:ext xmlns:c15="http://schemas.microsoft.com/office/drawing/2012/chart" uri="{CE6537A1-D6FC-4f65-9D91-7224C49458BB}"/>
                <c:ext xmlns:c16="http://schemas.microsoft.com/office/drawing/2014/chart" uri="{C3380CC4-5D6E-409C-BE32-E72D297353CC}">
                  <c16:uniqueId val="{00000013-026E-418F-89BA-A92C4DB180A6}"/>
                </c:ext>
              </c:extLst>
            </c:dLbl>
            <c:dLbl>
              <c:idx val="17"/>
              <c:delete val="1"/>
              <c:extLst>
                <c:ext xmlns:c15="http://schemas.microsoft.com/office/drawing/2012/chart" uri="{CE6537A1-D6FC-4f65-9D91-7224C49458BB}"/>
                <c:ext xmlns:c16="http://schemas.microsoft.com/office/drawing/2014/chart" uri="{C3380CC4-5D6E-409C-BE32-E72D297353CC}">
                  <c16:uniqueId val="{00000014-026E-418F-89BA-A92C4DB180A6}"/>
                </c:ext>
              </c:extLst>
            </c:dLbl>
            <c:dLbl>
              <c:idx val="18"/>
              <c:delete val="1"/>
              <c:extLst>
                <c:ext xmlns:c15="http://schemas.microsoft.com/office/drawing/2012/chart" uri="{CE6537A1-D6FC-4f65-9D91-7224C49458BB}"/>
                <c:ext xmlns:c16="http://schemas.microsoft.com/office/drawing/2014/chart" uri="{C3380CC4-5D6E-409C-BE32-E72D297353CC}">
                  <c16:uniqueId val="{00000015-026E-418F-89BA-A92C4DB180A6}"/>
                </c:ext>
              </c:extLst>
            </c:dLbl>
            <c:dLbl>
              <c:idx val="19"/>
              <c:delete val="1"/>
              <c:extLst>
                <c:ext xmlns:c15="http://schemas.microsoft.com/office/drawing/2012/chart" uri="{CE6537A1-D6FC-4f65-9D91-7224C49458BB}"/>
                <c:ext xmlns:c16="http://schemas.microsoft.com/office/drawing/2014/chart" uri="{C3380CC4-5D6E-409C-BE32-E72D297353CC}">
                  <c16:uniqueId val="{00000016-026E-418F-89BA-A92C4DB180A6}"/>
                </c:ext>
              </c:extLst>
            </c:dLbl>
            <c:dLbl>
              <c:idx val="20"/>
              <c:delete val="1"/>
              <c:extLst>
                <c:ext xmlns:c15="http://schemas.microsoft.com/office/drawing/2012/chart" uri="{CE6537A1-D6FC-4f65-9D91-7224C49458BB}"/>
                <c:ext xmlns:c16="http://schemas.microsoft.com/office/drawing/2014/chart" uri="{C3380CC4-5D6E-409C-BE32-E72D297353CC}">
                  <c16:uniqueId val="{00000017-026E-418F-89BA-A92C4DB180A6}"/>
                </c:ext>
              </c:extLst>
            </c:dLbl>
            <c:dLbl>
              <c:idx val="21"/>
              <c:delete val="1"/>
              <c:extLst>
                <c:ext xmlns:c15="http://schemas.microsoft.com/office/drawing/2012/chart" uri="{CE6537A1-D6FC-4f65-9D91-7224C49458BB}"/>
                <c:ext xmlns:c16="http://schemas.microsoft.com/office/drawing/2014/chart" uri="{C3380CC4-5D6E-409C-BE32-E72D297353CC}">
                  <c16:uniqueId val="{00000018-026E-418F-89BA-A92C4DB180A6}"/>
                </c:ext>
              </c:extLst>
            </c:dLbl>
            <c:dLbl>
              <c:idx val="22"/>
              <c:delete val="1"/>
              <c:extLst>
                <c:ext xmlns:c15="http://schemas.microsoft.com/office/drawing/2012/chart" uri="{CE6537A1-D6FC-4f65-9D91-7224C49458BB}"/>
                <c:ext xmlns:c16="http://schemas.microsoft.com/office/drawing/2014/chart" uri="{C3380CC4-5D6E-409C-BE32-E72D297353CC}">
                  <c16:uniqueId val="{00000019-026E-418F-89BA-A92C4DB180A6}"/>
                </c:ext>
              </c:extLst>
            </c:dLbl>
            <c:dLbl>
              <c:idx val="23"/>
              <c:delete val="1"/>
              <c:extLst>
                <c:ext xmlns:c15="http://schemas.microsoft.com/office/drawing/2012/chart" uri="{CE6537A1-D6FC-4f65-9D91-7224C49458BB}"/>
                <c:ext xmlns:c16="http://schemas.microsoft.com/office/drawing/2014/chart" uri="{C3380CC4-5D6E-409C-BE32-E72D297353CC}">
                  <c16:uniqueId val="{0000001A-026E-418F-89BA-A92C4DB180A6}"/>
                </c:ext>
              </c:extLst>
            </c:dLbl>
            <c:dLbl>
              <c:idx val="24"/>
              <c:delete val="1"/>
              <c:extLst>
                <c:ext xmlns:c15="http://schemas.microsoft.com/office/drawing/2012/chart" uri="{CE6537A1-D6FC-4f65-9D91-7224C49458BB}"/>
                <c:ext xmlns:c16="http://schemas.microsoft.com/office/drawing/2014/chart" uri="{C3380CC4-5D6E-409C-BE32-E72D297353CC}">
                  <c16:uniqueId val="{0000001B-026E-418F-89BA-A92C4DB180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26E-418F-89BA-A92C4DB180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Gießen (427)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222316</v>
      </c>
      <c r="F11" s="238">
        <v>221896</v>
      </c>
      <c r="G11" s="238">
        <v>222618</v>
      </c>
      <c r="H11" s="238">
        <v>218810</v>
      </c>
      <c r="I11" s="265">
        <v>218843</v>
      </c>
      <c r="J11" s="263">
        <v>3473</v>
      </c>
      <c r="K11" s="266">
        <v>1.5869824486047075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16.656470969250975</v>
      </c>
      <c r="E13" s="115">
        <v>37030</v>
      </c>
      <c r="F13" s="114">
        <v>36178</v>
      </c>
      <c r="G13" s="114">
        <v>36642</v>
      </c>
      <c r="H13" s="114">
        <v>36521</v>
      </c>
      <c r="I13" s="140">
        <v>36112</v>
      </c>
      <c r="J13" s="115">
        <v>918</v>
      </c>
      <c r="K13" s="116">
        <v>2.5420912715994683</v>
      </c>
    </row>
    <row r="14" spans="1:255" ht="14.1" customHeight="1" x14ac:dyDescent="0.2">
      <c r="A14" s="306" t="s">
        <v>230</v>
      </c>
      <c r="B14" s="307"/>
      <c r="C14" s="308"/>
      <c r="D14" s="113">
        <v>59.390237319851025</v>
      </c>
      <c r="E14" s="115">
        <v>132034</v>
      </c>
      <c r="F14" s="114">
        <v>132500</v>
      </c>
      <c r="G14" s="114">
        <v>133152</v>
      </c>
      <c r="H14" s="114">
        <v>130036</v>
      </c>
      <c r="I14" s="140">
        <v>130583</v>
      </c>
      <c r="J14" s="115">
        <v>1451</v>
      </c>
      <c r="K14" s="116">
        <v>1.1111706730585145</v>
      </c>
    </row>
    <row r="15" spans="1:255" ht="14.1" customHeight="1" x14ac:dyDescent="0.2">
      <c r="A15" s="306" t="s">
        <v>231</v>
      </c>
      <c r="B15" s="307"/>
      <c r="C15" s="308"/>
      <c r="D15" s="113">
        <v>11.211068928911999</v>
      </c>
      <c r="E15" s="115">
        <v>24924</v>
      </c>
      <c r="F15" s="114">
        <v>24860</v>
      </c>
      <c r="G15" s="114">
        <v>24767</v>
      </c>
      <c r="H15" s="114">
        <v>24513</v>
      </c>
      <c r="I15" s="140">
        <v>24512</v>
      </c>
      <c r="J15" s="115">
        <v>412</v>
      </c>
      <c r="K15" s="116">
        <v>1.6808093994778068</v>
      </c>
    </row>
    <row r="16" spans="1:255" ht="14.1" customHeight="1" x14ac:dyDescent="0.2">
      <c r="A16" s="306" t="s">
        <v>232</v>
      </c>
      <c r="B16" s="307"/>
      <c r="C16" s="308"/>
      <c r="D16" s="113">
        <v>11.931215027258498</v>
      </c>
      <c r="E16" s="115">
        <v>26525</v>
      </c>
      <c r="F16" s="114">
        <v>26527</v>
      </c>
      <c r="G16" s="114">
        <v>26228</v>
      </c>
      <c r="H16" s="114">
        <v>25980</v>
      </c>
      <c r="I16" s="140">
        <v>25846</v>
      </c>
      <c r="J16" s="115">
        <v>679</v>
      </c>
      <c r="K16" s="116">
        <v>2.6270989708272072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0.72689325104805769</v>
      </c>
      <c r="E18" s="115">
        <v>1616</v>
      </c>
      <c r="F18" s="114">
        <v>1585</v>
      </c>
      <c r="G18" s="114">
        <v>1673</v>
      </c>
      <c r="H18" s="114">
        <v>1640</v>
      </c>
      <c r="I18" s="140">
        <v>1579</v>
      </c>
      <c r="J18" s="115">
        <v>37</v>
      </c>
      <c r="K18" s="116">
        <v>2.3432552248258389</v>
      </c>
    </row>
    <row r="19" spans="1:255" ht="14.1" customHeight="1" x14ac:dyDescent="0.2">
      <c r="A19" s="306" t="s">
        <v>235</v>
      </c>
      <c r="B19" s="307" t="s">
        <v>236</v>
      </c>
      <c r="C19" s="308"/>
      <c r="D19" s="113">
        <v>0.42731967109879632</v>
      </c>
      <c r="E19" s="115">
        <v>950</v>
      </c>
      <c r="F19" s="114">
        <v>921</v>
      </c>
      <c r="G19" s="114">
        <v>995</v>
      </c>
      <c r="H19" s="114">
        <v>985</v>
      </c>
      <c r="I19" s="140">
        <v>921</v>
      </c>
      <c r="J19" s="115">
        <v>29</v>
      </c>
      <c r="K19" s="116">
        <v>3.1487513572204127</v>
      </c>
    </row>
    <row r="20" spans="1:255" ht="14.1" customHeight="1" x14ac:dyDescent="0.2">
      <c r="A20" s="306">
        <v>12</v>
      </c>
      <c r="B20" s="307" t="s">
        <v>237</v>
      </c>
      <c r="C20" s="308"/>
      <c r="D20" s="113">
        <v>1.036362654959607</v>
      </c>
      <c r="E20" s="115">
        <v>2304</v>
      </c>
      <c r="F20" s="114">
        <v>2265</v>
      </c>
      <c r="G20" s="114">
        <v>2358</v>
      </c>
      <c r="H20" s="114">
        <v>2316</v>
      </c>
      <c r="I20" s="140">
        <v>2286</v>
      </c>
      <c r="J20" s="115">
        <v>18</v>
      </c>
      <c r="K20" s="116">
        <v>0.78740157480314965</v>
      </c>
    </row>
    <row r="21" spans="1:255" ht="14.1" customHeight="1" x14ac:dyDescent="0.2">
      <c r="A21" s="306">
        <v>21</v>
      </c>
      <c r="B21" s="307" t="s">
        <v>238</v>
      </c>
      <c r="C21" s="308"/>
      <c r="D21" s="113">
        <v>0.36614548660465285</v>
      </c>
      <c r="E21" s="115">
        <v>814</v>
      </c>
      <c r="F21" s="114">
        <v>833</v>
      </c>
      <c r="G21" s="114">
        <v>860</v>
      </c>
      <c r="H21" s="114">
        <v>848</v>
      </c>
      <c r="I21" s="140">
        <v>833</v>
      </c>
      <c r="J21" s="115">
        <v>-19</v>
      </c>
      <c r="K21" s="116">
        <v>-2.2809123649459786</v>
      </c>
    </row>
    <row r="22" spans="1:255" ht="14.1" customHeight="1" x14ac:dyDescent="0.2">
      <c r="A22" s="306">
        <v>22</v>
      </c>
      <c r="B22" s="307" t="s">
        <v>239</v>
      </c>
      <c r="C22" s="308"/>
      <c r="D22" s="113">
        <v>1.5010165710070351</v>
      </c>
      <c r="E22" s="115">
        <v>3337</v>
      </c>
      <c r="F22" s="114">
        <v>3417</v>
      </c>
      <c r="G22" s="114">
        <v>3464</v>
      </c>
      <c r="H22" s="114">
        <v>3392</v>
      </c>
      <c r="I22" s="140">
        <v>3413</v>
      </c>
      <c r="J22" s="115">
        <v>-76</v>
      </c>
      <c r="K22" s="116">
        <v>-2.226779958980369</v>
      </c>
    </row>
    <row r="23" spans="1:255" ht="14.1" customHeight="1" x14ac:dyDescent="0.2">
      <c r="A23" s="306">
        <v>23</v>
      </c>
      <c r="B23" s="307" t="s">
        <v>240</v>
      </c>
      <c r="C23" s="308"/>
      <c r="D23" s="113">
        <v>0.921211248852984</v>
      </c>
      <c r="E23" s="115">
        <v>2048</v>
      </c>
      <c r="F23" s="114">
        <v>2074</v>
      </c>
      <c r="G23" s="114">
        <v>2099</v>
      </c>
      <c r="H23" s="114">
        <v>2118</v>
      </c>
      <c r="I23" s="140">
        <v>2162</v>
      </c>
      <c r="J23" s="115">
        <v>-114</v>
      </c>
      <c r="K23" s="116">
        <v>-5.272895467160037</v>
      </c>
    </row>
    <row r="24" spans="1:255" ht="14.1" customHeight="1" x14ac:dyDescent="0.2">
      <c r="A24" s="306">
        <v>24</v>
      </c>
      <c r="B24" s="307" t="s">
        <v>241</v>
      </c>
      <c r="C24" s="308"/>
      <c r="D24" s="113">
        <v>3.26652152791522</v>
      </c>
      <c r="E24" s="115">
        <v>7262</v>
      </c>
      <c r="F24" s="114">
        <v>7335</v>
      </c>
      <c r="G24" s="114">
        <v>7548</v>
      </c>
      <c r="H24" s="114">
        <v>7614</v>
      </c>
      <c r="I24" s="140">
        <v>7711</v>
      </c>
      <c r="J24" s="115">
        <v>-449</v>
      </c>
      <c r="K24" s="116">
        <v>-5.8228504733497601</v>
      </c>
    </row>
    <row r="25" spans="1:255" ht="14.1" customHeight="1" x14ac:dyDescent="0.2">
      <c r="A25" s="306">
        <v>25</v>
      </c>
      <c r="B25" s="307" t="s">
        <v>242</v>
      </c>
      <c r="C25" s="308"/>
      <c r="D25" s="113">
        <v>5.2812213246010185</v>
      </c>
      <c r="E25" s="115">
        <v>11741</v>
      </c>
      <c r="F25" s="114">
        <v>11819</v>
      </c>
      <c r="G25" s="114">
        <v>12031</v>
      </c>
      <c r="H25" s="114">
        <v>12081</v>
      </c>
      <c r="I25" s="140">
        <v>12161</v>
      </c>
      <c r="J25" s="115">
        <v>-420</v>
      </c>
      <c r="K25" s="116">
        <v>-3.4536633500534495</v>
      </c>
    </row>
    <row r="26" spans="1:255" ht="14.1" customHeight="1" x14ac:dyDescent="0.2">
      <c r="A26" s="306">
        <v>26</v>
      </c>
      <c r="B26" s="307" t="s">
        <v>243</v>
      </c>
      <c r="C26" s="308"/>
      <c r="D26" s="113">
        <v>3.0618578959679015</v>
      </c>
      <c r="E26" s="115">
        <v>6807</v>
      </c>
      <c r="F26" s="114">
        <v>6859</v>
      </c>
      <c r="G26" s="114">
        <v>6949</v>
      </c>
      <c r="H26" s="114">
        <v>6777</v>
      </c>
      <c r="I26" s="140">
        <v>6824</v>
      </c>
      <c r="J26" s="115">
        <v>-17</v>
      </c>
      <c r="K26" s="116">
        <v>-0.24912075029308323</v>
      </c>
    </row>
    <row r="27" spans="1:255" ht="14.1" customHeight="1" x14ac:dyDescent="0.2">
      <c r="A27" s="306">
        <v>27</v>
      </c>
      <c r="B27" s="307" t="s">
        <v>244</v>
      </c>
      <c r="C27" s="308"/>
      <c r="D27" s="113">
        <v>2.7537379225966641</v>
      </c>
      <c r="E27" s="115">
        <v>6122</v>
      </c>
      <c r="F27" s="114">
        <v>6118</v>
      </c>
      <c r="G27" s="114">
        <v>6158</v>
      </c>
      <c r="H27" s="114">
        <v>6134</v>
      </c>
      <c r="I27" s="140">
        <v>6138</v>
      </c>
      <c r="J27" s="115">
        <v>-16</v>
      </c>
      <c r="K27" s="116">
        <v>-0.26067122841316392</v>
      </c>
    </row>
    <row r="28" spans="1:255" ht="14.1" customHeight="1" x14ac:dyDescent="0.2">
      <c r="A28" s="306">
        <v>28</v>
      </c>
      <c r="B28" s="307" t="s">
        <v>245</v>
      </c>
      <c r="C28" s="308"/>
      <c r="D28" s="113">
        <v>0.25099408049802985</v>
      </c>
      <c r="E28" s="115">
        <v>558</v>
      </c>
      <c r="F28" s="114">
        <v>572</v>
      </c>
      <c r="G28" s="114">
        <v>595</v>
      </c>
      <c r="H28" s="114">
        <v>601</v>
      </c>
      <c r="I28" s="140">
        <v>606</v>
      </c>
      <c r="J28" s="115">
        <v>-48</v>
      </c>
      <c r="K28" s="116">
        <v>-7.9207920792079207</v>
      </c>
    </row>
    <row r="29" spans="1:255" ht="14.1" customHeight="1" x14ac:dyDescent="0.2">
      <c r="A29" s="306">
        <v>29</v>
      </c>
      <c r="B29" s="307" t="s">
        <v>246</v>
      </c>
      <c r="C29" s="308"/>
      <c r="D29" s="113">
        <v>2.3480091401428598</v>
      </c>
      <c r="E29" s="115">
        <v>5220</v>
      </c>
      <c r="F29" s="114">
        <v>5147</v>
      </c>
      <c r="G29" s="114">
        <v>5091</v>
      </c>
      <c r="H29" s="114">
        <v>5097</v>
      </c>
      <c r="I29" s="140">
        <v>5053</v>
      </c>
      <c r="J29" s="115">
        <v>167</v>
      </c>
      <c r="K29" s="116">
        <v>3.3049673461310114</v>
      </c>
    </row>
    <row r="30" spans="1:255" ht="14.1" customHeight="1" x14ac:dyDescent="0.2">
      <c r="A30" s="306" t="s">
        <v>247</v>
      </c>
      <c r="B30" s="307" t="s">
        <v>248</v>
      </c>
      <c r="C30" s="308"/>
      <c r="D30" s="113">
        <v>0.64547760844923441</v>
      </c>
      <c r="E30" s="115">
        <v>1435</v>
      </c>
      <c r="F30" s="114">
        <v>1382</v>
      </c>
      <c r="G30" s="114">
        <v>1378</v>
      </c>
      <c r="H30" s="114">
        <v>1398</v>
      </c>
      <c r="I30" s="140">
        <v>1430</v>
      </c>
      <c r="J30" s="115">
        <v>5</v>
      </c>
      <c r="K30" s="116">
        <v>0.34965034965034963</v>
      </c>
    </row>
    <row r="31" spans="1:255" ht="14.1" customHeight="1" x14ac:dyDescent="0.2">
      <c r="A31" s="306" t="s">
        <v>249</v>
      </c>
      <c r="B31" s="307" t="s">
        <v>250</v>
      </c>
      <c r="C31" s="308"/>
      <c r="D31" s="113">
        <v>1.6139189262131381</v>
      </c>
      <c r="E31" s="115">
        <v>3588</v>
      </c>
      <c r="F31" s="114">
        <v>3567</v>
      </c>
      <c r="G31" s="114">
        <v>3520</v>
      </c>
      <c r="H31" s="114">
        <v>3515</v>
      </c>
      <c r="I31" s="140">
        <v>3442</v>
      </c>
      <c r="J31" s="115">
        <v>146</v>
      </c>
      <c r="K31" s="116">
        <v>4.2417199302730975</v>
      </c>
    </row>
    <row r="32" spans="1:255" ht="14.1" customHeight="1" x14ac:dyDescent="0.2">
      <c r="A32" s="306">
        <v>31</v>
      </c>
      <c r="B32" s="307" t="s">
        <v>251</v>
      </c>
      <c r="C32" s="308"/>
      <c r="D32" s="113">
        <v>0.77592256067939325</v>
      </c>
      <c r="E32" s="115">
        <v>1725</v>
      </c>
      <c r="F32" s="114">
        <v>1712</v>
      </c>
      <c r="G32" s="114">
        <v>1710</v>
      </c>
      <c r="H32" s="114">
        <v>1696</v>
      </c>
      <c r="I32" s="140">
        <v>1681</v>
      </c>
      <c r="J32" s="115">
        <v>44</v>
      </c>
      <c r="K32" s="116">
        <v>2.6174895895300416</v>
      </c>
    </row>
    <row r="33" spans="1:11" ht="14.1" customHeight="1" x14ac:dyDescent="0.2">
      <c r="A33" s="306">
        <v>32</v>
      </c>
      <c r="B33" s="307" t="s">
        <v>252</v>
      </c>
      <c r="C33" s="308"/>
      <c r="D33" s="113">
        <v>2.0070530236240307</v>
      </c>
      <c r="E33" s="115">
        <v>4462</v>
      </c>
      <c r="F33" s="114">
        <v>4307</v>
      </c>
      <c r="G33" s="114">
        <v>4603</v>
      </c>
      <c r="H33" s="114">
        <v>4449</v>
      </c>
      <c r="I33" s="140">
        <v>4209</v>
      </c>
      <c r="J33" s="115">
        <v>253</v>
      </c>
      <c r="K33" s="116">
        <v>6.0109289617486334</v>
      </c>
    </row>
    <row r="34" spans="1:11" ht="14.1" customHeight="1" x14ac:dyDescent="0.2">
      <c r="A34" s="306">
        <v>33</v>
      </c>
      <c r="B34" s="307" t="s">
        <v>253</v>
      </c>
      <c r="C34" s="308"/>
      <c r="D34" s="113">
        <v>1.2387772360064053</v>
      </c>
      <c r="E34" s="115">
        <v>2754</v>
      </c>
      <c r="F34" s="114">
        <v>2665</v>
      </c>
      <c r="G34" s="114">
        <v>2850</v>
      </c>
      <c r="H34" s="114">
        <v>2702</v>
      </c>
      <c r="I34" s="140">
        <v>2616</v>
      </c>
      <c r="J34" s="115">
        <v>138</v>
      </c>
      <c r="K34" s="116">
        <v>5.2752293577981648</v>
      </c>
    </row>
    <row r="35" spans="1:11" ht="14.1" customHeight="1" x14ac:dyDescent="0.2">
      <c r="A35" s="306">
        <v>34</v>
      </c>
      <c r="B35" s="307" t="s">
        <v>254</v>
      </c>
      <c r="C35" s="308"/>
      <c r="D35" s="113">
        <v>2.3916407276129474</v>
      </c>
      <c r="E35" s="115">
        <v>5317</v>
      </c>
      <c r="F35" s="114">
        <v>5324</v>
      </c>
      <c r="G35" s="114">
        <v>5286</v>
      </c>
      <c r="H35" s="114">
        <v>5431</v>
      </c>
      <c r="I35" s="140">
        <v>5487</v>
      </c>
      <c r="J35" s="115">
        <v>-170</v>
      </c>
      <c r="K35" s="116">
        <v>-3.0982321851649353</v>
      </c>
    </row>
    <row r="36" spans="1:11" ht="14.1" customHeight="1" x14ac:dyDescent="0.2">
      <c r="A36" s="306">
        <v>41</v>
      </c>
      <c r="B36" s="307" t="s">
        <v>255</v>
      </c>
      <c r="C36" s="308"/>
      <c r="D36" s="113">
        <v>0.89017434642580828</v>
      </c>
      <c r="E36" s="115">
        <v>1979</v>
      </c>
      <c r="F36" s="114">
        <v>1987</v>
      </c>
      <c r="G36" s="114">
        <v>1962</v>
      </c>
      <c r="H36" s="114">
        <v>1951</v>
      </c>
      <c r="I36" s="140">
        <v>1957</v>
      </c>
      <c r="J36" s="115">
        <v>22</v>
      </c>
      <c r="K36" s="116">
        <v>1.1241696474195197</v>
      </c>
    </row>
    <row r="37" spans="1:11" ht="14.1" customHeight="1" x14ac:dyDescent="0.2">
      <c r="A37" s="306">
        <v>42</v>
      </c>
      <c r="B37" s="307" t="s">
        <v>256</v>
      </c>
      <c r="C37" s="308"/>
      <c r="D37" s="113">
        <v>0.14618830853379874</v>
      </c>
      <c r="E37" s="115">
        <v>325</v>
      </c>
      <c r="F37" s="114">
        <v>315</v>
      </c>
      <c r="G37" s="114">
        <v>316</v>
      </c>
      <c r="H37" s="114">
        <v>305</v>
      </c>
      <c r="I37" s="140">
        <v>302</v>
      </c>
      <c r="J37" s="115">
        <v>23</v>
      </c>
      <c r="K37" s="116">
        <v>7.6158940397350996</v>
      </c>
    </row>
    <row r="38" spans="1:11" ht="14.1" customHeight="1" x14ac:dyDescent="0.2">
      <c r="A38" s="306">
        <v>43</v>
      </c>
      <c r="B38" s="307" t="s">
        <v>257</v>
      </c>
      <c r="C38" s="308"/>
      <c r="D38" s="113">
        <v>2.0021051116428867</v>
      </c>
      <c r="E38" s="115">
        <v>4451</v>
      </c>
      <c r="F38" s="114">
        <v>4412</v>
      </c>
      <c r="G38" s="114">
        <v>4361</v>
      </c>
      <c r="H38" s="114">
        <v>4215</v>
      </c>
      <c r="I38" s="140">
        <v>4193</v>
      </c>
      <c r="J38" s="115">
        <v>258</v>
      </c>
      <c r="K38" s="116">
        <v>6.1531123300739328</v>
      </c>
    </row>
    <row r="39" spans="1:11" ht="14.1" customHeight="1" x14ac:dyDescent="0.2">
      <c r="A39" s="306">
        <v>51</v>
      </c>
      <c r="B39" s="307" t="s">
        <v>258</v>
      </c>
      <c r="C39" s="308"/>
      <c r="D39" s="113">
        <v>6.2217744111984743</v>
      </c>
      <c r="E39" s="115">
        <v>13832</v>
      </c>
      <c r="F39" s="114">
        <v>13681</v>
      </c>
      <c r="G39" s="114">
        <v>13555</v>
      </c>
      <c r="H39" s="114">
        <v>12815</v>
      </c>
      <c r="I39" s="140">
        <v>12811</v>
      </c>
      <c r="J39" s="115">
        <v>1021</v>
      </c>
      <c r="K39" s="116">
        <v>7.9697135274373583</v>
      </c>
    </row>
    <row r="40" spans="1:11" ht="14.1" customHeight="1" x14ac:dyDescent="0.2">
      <c r="A40" s="306" t="s">
        <v>259</v>
      </c>
      <c r="B40" s="307" t="s">
        <v>260</v>
      </c>
      <c r="C40" s="308"/>
      <c r="D40" s="113">
        <v>5.4391046978175206</v>
      </c>
      <c r="E40" s="115">
        <v>12092</v>
      </c>
      <c r="F40" s="114">
        <v>11964</v>
      </c>
      <c r="G40" s="114">
        <v>11865</v>
      </c>
      <c r="H40" s="114">
        <v>11522</v>
      </c>
      <c r="I40" s="140">
        <v>11544</v>
      </c>
      <c r="J40" s="115">
        <v>548</v>
      </c>
      <c r="K40" s="116">
        <v>4.7470547470547473</v>
      </c>
    </row>
    <row r="41" spans="1:11" ht="14.1" customHeight="1" x14ac:dyDescent="0.2">
      <c r="A41" s="306"/>
      <c r="B41" s="307" t="s">
        <v>261</v>
      </c>
      <c r="C41" s="308"/>
      <c r="D41" s="113">
        <v>4.4045412835783297</v>
      </c>
      <c r="E41" s="115">
        <v>9792</v>
      </c>
      <c r="F41" s="114">
        <v>9657</v>
      </c>
      <c r="G41" s="114">
        <v>9656</v>
      </c>
      <c r="H41" s="114">
        <v>9423</v>
      </c>
      <c r="I41" s="140">
        <v>9443</v>
      </c>
      <c r="J41" s="115">
        <v>349</v>
      </c>
      <c r="K41" s="116">
        <v>3.6958593667266757</v>
      </c>
    </row>
    <row r="42" spans="1:11" ht="14.1" customHeight="1" x14ac:dyDescent="0.2">
      <c r="A42" s="306">
        <v>52</v>
      </c>
      <c r="B42" s="307" t="s">
        <v>262</v>
      </c>
      <c r="C42" s="308"/>
      <c r="D42" s="113">
        <v>3.5143669371525217</v>
      </c>
      <c r="E42" s="115">
        <v>7813</v>
      </c>
      <c r="F42" s="114">
        <v>7826</v>
      </c>
      <c r="G42" s="114">
        <v>7844</v>
      </c>
      <c r="H42" s="114">
        <v>7741</v>
      </c>
      <c r="I42" s="140">
        <v>7819</v>
      </c>
      <c r="J42" s="115">
        <v>-6</v>
      </c>
      <c r="K42" s="116">
        <v>-7.6736155518608518E-2</v>
      </c>
    </row>
    <row r="43" spans="1:11" ht="14.1" customHeight="1" x14ac:dyDescent="0.2">
      <c r="A43" s="306" t="s">
        <v>263</v>
      </c>
      <c r="B43" s="307" t="s">
        <v>264</v>
      </c>
      <c r="C43" s="308"/>
      <c r="D43" s="113">
        <v>2.9898882671512621</v>
      </c>
      <c r="E43" s="115">
        <v>6647</v>
      </c>
      <c r="F43" s="114">
        <v>6688</v>
      </c>
      <c r="G43" s="114">
        <v>6694</v>
      </c>
      <c r="H43" s="114">
        <v>6613</v>
      </c>
      <c r="I43" s="140">
        <v>6685</v>
      </c>
      <c r="J43" s="115">
        <v>-38</v>
      </c>
      <c r="K43" s="116">
        <v>-0.5684367988032909</v>
      </c>
    </row>
    <row r="44" spans="1:11" ht="14.1" customHeight="1" x14ac:dyDescent="0.2">
      <c r="A44" s="306">
        <v>53</v>
      </c>
      <c r="B44" s="307" t="s">
        <v>265</v>
      </c>
      <c r="C44" s="308"/>
      <c r="D44" s="113">
        <v>0.75703053311502544</v>
      </c>
      <c r="E44" s="115">
        <v>1683</v>
      </c>
      <c r="F44" s="114">
        <v>1673</v>
      </c>
      <c r="G44" s="114">
        <v>1633</v>
      </c>
      <c r="H44" s="114">
        <v>1650</v>
      </c>
      <c r="I44" s="140">
        <v>1617</v>
      </c>
      <c r="J44" s="115">
        <v>66</v>
      </c>
      <c r="K44" s="116">
        <v>4.0816326530612246</v>
      </c>
    </row>
    <row r="45" spans="1:11" ht="14.1" customHeight="1" x14ac:dyDescent="0.2">
      <c r="A45" s="306" t="s">
        <v>266</v>
      </c>
      <c r="B45" s="307" t="s">
        <v>267</v>
      </c>
      <c r="C45" s="308"/>
      <c r="D45" s="113">
        <v>0.68596052465859403</v>
      </c>
      <c r="E45" s="115">
        <v>1525</v>
      </c>
      <c r="F45" s="114">
        <v>1506</v>
      </c>
      <c r="G45" s="114">
        <v>1468</v>
      </c>
      <c r="H45" s="114">
        <v>1492</v>
      </c>
      <c r="I45" s="140">
        <v>1457</v>
      </c>
      <c r="J45" s="115">
        <v>68</v>
      </c>
      <c r="K45" s="116">
        <v>4.667124227865477</v>
      </c>
    </row>
    <row r="46" spans="1:11" ht="14.1" customHeight="1" x14ac:dyDescent="0.2">
      <c r="A46" s="306">
        <v>54</v>
      </c>
      <c r="B46" s="307" t="s">
        <v>268</v>
      </c>
      <c r="C46" s="308"/>
      <c r="D46" s="113">
        <v>3.0794004929919572</v>
      </c>
      <c r="E46" s="115">
        <v>6846</v>
      </c>
      <c r="F46" s="114">
        <v>6442</v>
      </c>
      <c r="G46" s="114">
        <v>6410</v>
      </c>
      <c r="H46" s="114">
        <v>6368</v>
      </c>
      <c r="I46" s="140">
        <v>6338</v>
      </c>
      <c r="J46" s="115">
        <v>508</v>
      </c>
      <c r="K46" s="116">
        <v>8.0151467339854836</v>
      </c>
    </row>
    <row r="47" spans="1:11" ht="14.1" customHeight="1" x14ac:dyDescent="0.2">
      <c r="A47" s="306">
        <v>61</v>
      </c>
      <c r="B47" s="307" t="s">
        <v>269</v>
      </c>
      <c r="C47" s="308"/>
      <c r="D47" s="113">
        <v>3.4095611651882907</v>
      </c>
      <c r="E47" s="115">
        <v>7580</v>
      </c>
      <c r="F47" s="114">
        <v>7569</v>
      </c>
      <c r="G47" s="114">
        <v>7560</v>
      </c>
      <c r="H47" s="114">
        <v>7394</v>
      </c>
      <c r="I47" s="140">
        <v>7406</v>
      </c>
      <c r="J47" s="115">
        <v>174</v>
      </c>
      <c r="K47" s="116">
        <v>2.3494463948150148</v>
      </c>
    </row>
    <row r="48" spans="1:11" ht="14.1" customHeight="1" x14ac:dyDescent="0.2">
      <c r="A48" s="306">
        <v>62</v>
      </c>
      <c r="B48" s="307" t="s">
        <v>270</v>
      </c>
      <c r="C48" s="308"/>
      <c r="D48" s="113">
        <v>7.0737148923154427</v>
      </c>
      <c r="E48" s="115">
        <v>15726</v>
      </c>
      <c r="F48" s="114">
        <v>15784</v>
      </c>
      <c r="G48" s="114">
        <v>15882</v>
      </c>
      <c r="H48" s="114">
        <v>15469</v>
      </c>
      <c r="I48" s="140">
        <v>15557</v>
      </c>
      <c r="J48" s="115">
        <v>169</v>
      </c>
      <c r="K48" s="116">
        <v>1.0863276981423153</v>
      </c>
    </row>
    <row r="49" spans="1:11" ht="14.1" customHeight="1" x14ac:dyDescent="0.2">
      <c r="A49" s="306">
        <v>63</v>
      </c>
      <c r="B49" s="307" t="s">
        <v>271</v>
      </c>
      <c r="C49" s="308"/>
      <c r="D49" s="113">
        <v>1.7915939473542166</v>
      </c>
      <c r="E49" s="115">
        <v>3983</v>
      </c>
      <c r="F49" s="114">
        <v>3996</v>
      </c>
      <c r="G49" s="114">
        <v>4107</v>
      </c>
      <c r="H49" s="114">
        <v>4059</v>
      </c>
      <c r="I49" s="140">
        <v>4012</v>
      </c>
      <c r="J49" s="115">
        <v>-29</v>
      </c>
      <c r="K49" s="116">
        <v>-0.72283150548354935</v>
      </c>
    </row>
    <row r="50" spans="1:11" ht="14.1" customHeight="1" x14ac:dyDescent="0.2">
      <c r="A50" s="306" t="s">
        <v>272</v>
      </c>
      <c r="B50" s="307" t="s">
        <v>273</v>
      </c>
      <c r="C50" s="308"/>
      <c r="D50" s="113">
        <v>0.29912376976915739</v>
      </c>
      <c r="E50" s="115">
        <v>665</v>
      </c>
      <c r="F50" s="114">
        <v>677</v>
      </c>
      <c r="G50" s="114">
        <v>681</v>
      </c>
      <c r="H50" s="114">
        <v>661</v>
      </c>
      <c r="I50" s="140">
        <v>675</v>
      </c>
      <c r="J50" s="115">
        <v>-10</v>
      </c>
      <c r="K50" s="116">
        <v>-1.4814814814814814</v>
      </c>
    </row>
    <row r="51" spans="1:11" ht="14.1" customHeight="1" x14ac:dyDescent="0.2">
      <c r="A51" s="306" t="s">
        <v>274</v>
      </c>
      <c r="B51" s="307" t="s">
        <v>275</v>
      </c>
      <c r="C51" s="308"/>
      <c r="D51" s="113">
        <v>1.1951456485363177</v>
      </c>
      <c r="E51" s="115">
        <v>2657</v>
      </c>
      <c r="F51" s="114">
        <v>2636</v>
      </c>
      <c r="G51" s="114">
        <v>2739</v>
      </c>
      <c r="H51" s="114">
        <v>2742</v>
      </c>
      <c r="I51" s="140">
        <v>2676</v>
      </c>
      <c r="J51" s="115">
        <v>-19</v>
      </c>
      <c r="K51" s="116">
        <v>-0.71001494768310913</v>
      </c>
    </row>
    <row r="52" spans="1:11" ht="14.1" customHeight="1" x14ac:dyDescent="0.2">
      <c r="A52" s="306">
        <v>71</v>
      </c>
      <c r="B52" s="307" t="s">
        <v>276</v>
      </c>
      <c r="C52" s="308"/>
      <c r="D52" s="113">
        <v>11.756688677378147</v>
      </c>
      <c r="E52" s="115">
        <v>26137</v>
      </c>
      <c r="F52" s="114">
        <v>26187</v>
      </c>
      <c r="G52" s="114">
        <v>26197</v>
      </c>
      <c r="H52" s="114">
        <v>25772</v>
      </c>
      <c r="I52" s="140">
        <v>25816</v>
      </c>
      <c r="J52" s="115">
        <v>321</v>
      </c>
      <c r="K52" s="116">
        <v>1.2434149364735048</v>
      </c>
    </row>
    <row r="53" spans="1:11" ht="14.1" customHeight="1" x14ac:dyDescent="0.2">
      <c r="A53" s="306" t="s">
        <v>277</v>
      </c>
      <c r="B53" s="307" t="s">
        <v>278</v>
      </c>
      <c r="C53" s="308"/>
      <c r="D53" s="113">
        <v>4.3424674787239788</v>
      </c>
      <c r="E53" s="115">
        <v>9654</v>
      </c>
      <c r="F53" s="114">
        <v>9697</v>
      </c>
      <c r="G53" s="114">
        <v>9654</v>
      </c>
      <c r="H53" s="114">
        <v>9424</v>
      </c>
      <c r="I53" s="140">
        <v>9453</v>
      </c>
      <c r="J53" s="115">
        <v>201</v>
      </c>
      <c r="K53" s="116">
        <v>2.1263091082196128</v>
      </c>
    </row>
    <row r="54" spans="1:11" ht="14.1" customHeight="1" x14ac:dyDescent="0.2">
      <c r="A54" s="306" t="s">
        <v>279</v>
      </c>
      <c r="B54" s="307" t="s">
        <v>280</v>
      </c>
      <c r="C54" s="308"/>
      <c r="D54" s="113">
        <v>6.2901455585742818</v>
      </c>
      <c r="E54" s="115">
        <v>13984</v>
      </c>
      <c r="F54" s="114">
        <v>14017</v>
      </c>
      <c r="G54" s="114">
        <v>14085</v>
      </c>
      <c r="H54" s="114">
        <v>13920</v>
      </c>
      <c r="I54" s="140">
        <v>13946</v>
      </c>
      <c r="J54" s="115">
        <v>38</v>
      </c>
      <c r="K54" s="116">
        <v>0.27247956403269757</v>
      </c>
    </row>
    <row r="55" spans="1:11" ht="14.1" customHeight="1" x14ac:dyDescent="0.2">
      <c r="A55" s="306">
        <v>72</v>
      </c>
      <c r="B55" s="307" t="s">
        <v>281</v>
      </c>
      <c r="C55" s="308"/>
      <c r="D55" s="113">
        <v>3.6074776444340486</v>
      </c>
      <c r="E55" s="115">
        <v>8020</v>
      </c>
      <c r="F55" s="114">
        <v>8049</v>
      </c>
      <c r="G55" s="114">
        <v>8056</v>
      </c>
      <c r="H55" s="114">
        <v>7875</v>
      </c>
      <c r="I55" s="140">
        <v>7934</v>
      </c>
      <c r="J55" s="115">
        <v>86</v>
      </c>
      <c r="K55" s="116">
        <v>1.0839425258381647</v>
      </c>
    </row>
    <row r="56" spans="1:11" ht="14.1" customHeight="1" x14ac:dyDescent="0.2">
      <c r="A56" s="306" t="s">
        <v>282</v>
      </c>
      <c r="B56" s="307" t="s">
        <v>283</v>
      </c>
      <c r="C56" s="308"/>
      <c r="D56" s="113">
        <v>1.7691034383490167</v>
      </c>
      <c r="E56" s="115">
        <v>3933</v>
      </c>
      <c r="F56" s="114">
        <v>3978</v>
      </c>
      <c r="G56" s="114">
        <v>3989</v>
      </c>
      <c r="H56" s="114">
        <v>3876</v>
      </c>
      <c r="I56" s="140">
        <v>3926</v>
      </c>
      <c r="J56" s="115">
        <v>7</v>
      </c>
      <c r="K56" s="116">
        <v>0.17829852266938359</v>
      </c>
    </row>
    <row r="57" spans="1:11" ht="14.1" customHeight="1" x14ac:dyDescent="0.2">
      <c r="A57" s="306" t="s">
        <v>284</v>
      </c>
      <c r="B57" s="307" t="s">
        <v>285</v>
      </c>
      <c r="C57" s="308"/>
      <c r="D57" s="113">
        <v>1.1578114035876861</v>
      </c>
      <c r="E57" s="115">
        <v>2574</v>
      </c>
      <c r="F57" s="114">
        <v>2555</v>
      </c>
      <c r="G57" s="114">
        <v>2548</v>
      </c>
      <c r="H57" s="114">
        <v>2518</v>
      </c>
      <c r="I57" s="140">
        <v>2512</v>
      </c>
      <c r="J57" s="115">
        <v>62</v>
      </c>
      <c r="K57" s="116">
        <v>2.468152866242038</v>
      </c>
    </row>
    <row r="58" spans="1:11" ht="14.1" customHeight="1" x14ac:dyDescent="0.2">
      <c r="A58" s="306">
        <v>73</v>
      </c>
      <c r="B58" s="307" t="s">
        <v>286</v>
      </c>
      <c r="C58" s="308"/>
      <c r="D58" s="113">
        <v>3.6870940463124562</v>
      </c>
      <c r="E58" s="115">
        <v>8197</v>
      </c>
      <c r="F58" s="114">
        <v>8207</v>
      </c>
      <c r="G58" s="114">
        <v>8215</v>
      </c>
      <c r="H58" s="114">
        <v>8010</v>
      </c>
      <c r="I58" s="140">
        <v>8001</v>
      </c>
      <c r="J58" s="115">
        <v>196</v>
      </c>
      <c r="K58" s="116">
        <v>2.4496937882764653</v>
      </c>
    </row>
    <row r="59" spans="1:11" ht="14.1" customHeight="1" x14ac:dyDescent="0.2">
      <c r="A59" s="306" t="s">
        <v>287</v>
      </c>
      <c r="B59" s="307" t="s">
        <v>288</v>
      </c>
      <c r="C59" s="308"/>
      <c r="D59" s="113">
        <v>3.1162849277604852</v>
      </c>
      <c r="E59" s="115">
        <v>6928</v>
      </c>
      <c r="F59" s="114">
        <v>6902</v>
      </c>
      <c r="G59" s="114">
        <v>6884</v>
      </c>
      <c r="H59" s="114">
        <v>6692</v>
      </c>
      <c r="I59" s="140">
        <v>6695</v>
      </c>
      <c r="J59" s="115">
        <v>233</v>
      </c>
      <c r="K59" s="116">
        <v>3.4802091112770723</v>
      </c>
    </row>
    <row r="60" spans="1:11" ht="14.1" customHeight="1" x14ac:dyDescent="0.2">
      <c r="A60" s="306">
        <v>81</v>
      </c>
      <c r="B60" s="307" t="s">
        <v>289</v>
      </c>
      <c r="C60" s="308"/>
      <c r="D60" s="113">
        <v>9.3650479497651986</v>
      </c>
      <c r="E60" s="115">
        <v>20820</v>
      </c>
      <c r="F60" s="114">
        <v>20818</v>
      </c>
      <c r="G60" s="114">
        <v>20723</v>
      </c>
      <c r="H60" s="114">
        <v>20348</v>
      </c>
      <c r="I60" s="140">
        <v>20369</v>
      </c>
      <c r="J60" s="115">
        <v>451</v>
      </c>
      <c r="K60" s="116">
        <v>2.2141489518385784</v>
      </c>
    </row>
    <row r="61" spans="1:11" ht="14.1" customHeight="1" x14ac:dyDescent="0.2">
      <c r="A61" s="306" t="s">
        <v>290</v>
      </c>
      <c r="B61" s="307" t="s">
        <v>291</v>
      </c>
      <c r="C61" s="308"/>
      <c r="D61" s="113">
        <v>2.412781806077835</v>
      </c>
      <c r="E61" s="115">
        <v>5364</v>
      </c>
      <c r="F61" s="114">
        <v>5369</v>
      </c>
      <c r="G61" s="114">
        <v>5406</v>
      </c>
      <c r="H61" s="114">
        <v>5211</v>
      </c>
      <c r="I61" s="140">
        <v>5284</v>
      </c>
      <c r="J61" s="115">
        <v>80</v>
      </c>
      <c r="K61" s="116">
        <v>1.5140045420136261</v>
      </c>
    </row>
    <row r="62" spans="1:11" ht="14.1" customHeight="1" x14ac:dyDescent="0.2">
      <c r="A62" s="306" t="s">
        <v>292</v>
      </c>
      <c r="B62" s="307" t="s">
        <v>293</v>
      </c>
      <c r="C62" s="308"/>
      <c r="D62" s="113">
        <v>3.8391298871876067</v>
      </c>
      <c r="E62" s="115">
        <v>8535</v>
      </c>
      <c r="F62" s="114">
        <v>8542</v>
      </c>
      <c r="G62" s="114">
        <v>8498</v>
      </c>
      <c r="H62" s="114">
        <v>8369</v>
      </c>
      <c r="I62" s="140">
        <v>8350</v>
      </c>
      <c r="J62" s="115">
        <v>185</v>
      </c>
      <c r="K62" s="116">
        <v>2.215568862275449</v>
      </c>
    </row>
    <row r="63" spans="1:11" ht="14.1" customHeight="1" x14ac:dyDescent="0.2">
      <c r="A63" s="306"/>
      <c r="B63" s="307" t="s">
        <v>294</v>
      </c>
      <c r="C63" s="308"/>
      <c r="D63" s="113">
        <v>3.339390777092067</v>
      </c>
      <c r="E63" s="115">
        <v>7424</v>
      </c>
      <c r="F63" s="114">
        <v>7442</v>
      </c>
      <c r="G63" s="114">
        <v>7387</v>
      </c>
      <c r="H63" s="114">
        <v>7280</v>
      </c>
      <c r="I63" s="140">
        <v>7278</v>
      </c>
      <c r="J63" s="115">
        <v>146</v>
      </c>
      <c r="K63" s="116">
        <v>2.0060456169277274</v>
      </c>
    </row>
    <row r="64" spans="1:11" ht="14.1" customHeight="1" x14ac:dyDescent="0.2">
      <c r="A64" s="306" t="s">
        <v>295</v>
      </c>
      <c r="B64" s="307" t="s">
        <v>296</v>
      </c>
      <c r="C64" s="308"/>
      <c r="D64" s="113">
        <v>1.1191277280987424</v>
      </c>
      <c r="E64" s="115">
        <v>2488</v>
      </c>
      <c r="F64" s="114">
        <v>2448</v>
      </c>
      <c r="G64" s="114">
        <v>2425</v>
      </c>
      <c r="H64" s="114">
        <v>2412</v>
      </c>
      <c r="I64" s="140">
        <v>2401</v>
      </c>
      <c r="J64" s="115">
        <v>87</v>
      </c>
      <c r="K64" s="116">
        <v>3.6234902124114954</v>
      </c>
    </row>
    <row r="65" spans="1:11" ht="14.1" customHeight="1" x14ac:dyDescent="0.2">
      <c r="A65" s="306" t="s">
        <v>297</v>
      </c>
      <c r="B65" s="307" t="s">
        <v>298</v>
      </c>
      <c r="C65" s="308"/>
      <c r="D65" s="113">
        <v>0.82675111103114485</v>
      </c>
      <c r="E65" s="115">
        <v>1838</v>
      </c>
      <c r="F65" s="114">
        <v>1852</v>
      </c>
      <c r="G65" s="114">
        <v>1821</v>
      </c>
      <c r="H65" s="114">
        <v>1812</v>
      </c>
      <c r="I65" s="140">
        <v>1789</v>
      </c>
      <c r="J65" s="115">
        <v>49</v>
      </c>
      <c r="K65" s="116">
        <v>2.7389603130240356</v>
      </c>
    </row>
    <row r="66" spans="1:11" ht="14.1" customHeight="1" x14ac:dyDescent="0.2">
      <c r="A66" s="306">
        <v>82</v>
      </c>
      <c r="B66" s="307" t="s">
        <v>299</v>
      </c>
      <c r="C66" s="308"/>
      <c r="D66" s="113">
        <v>3.1522697421688046</v>
      </c>
      <c r="E66" s="115">
        <v>7008</v>
      </c>
      <c r="F66" s="114">
        <v>7050</v>
      </c>
      <c r="G66" s="114">
        <v>6991</v>
      </c>
      <c r="H66" s="114">
        <v>6833</v>
      </c>
      <c r="I66" s="140">
        <v>6845</v>
      </c>
      <c r="J66" s="115">
        <v>163</v>
      </c>
      <c r="K66" s="116">
        <v>2.381300219138057</v>
      </c>
    </row>
    <row r="67" spans="1:11" ht="14.1" customHeight="1" x14ac:dyDescent="0.2">
      <c r="A67" s="306" t="s">
        <v>300</v>
      </c>
      <c r="B67" s="307" t="s">
        <v>301</v>
      </c>
      <c r="C67" s="308"/>
      <c r="D67" s="113">
        <v>2.062379675776822</v>
      </c>
      <c r="E67" s="115">
        <v>4585</v>
      </c>
      <c r="F67" s="114">
        <v>4607</v>
      </c>
      <c r="G67" s="114">
        <v>4534</v>
      </c>
      <c r="H67" s="114">
        <v>4449</v>
      </c>
      <c r="I67" s="140">
        <v>4441</v>
      </c>
      <c r="J67" s="115">
        <v>144</v>
      </c>
      <c r="K67" s="116">
        <v>3.2425129475343391</v>
      </c>
    </row>
    <row r="68" spans="1:11" ht="14.1" customHeight="1" x14ac:dyDescent="0.2">
      <c r="A68" s="306" t="s">
        <v>302</v>
      </c>
      <c r="B68" s="307" t="s">
        <v>303</v>
      </c>
      <c r="C68" s="308"/>
      <c r="D68" s="113">
        <v>0.59779772935821085</v>
      </c>
      <c r="E68" s="115">
        <v>1329</v>
      </c>
      <c r="F68" s="114">
        <v>1347</v>
      </c>
      <c r="G68" s="114">
        <v>1358</v>
      </c>
      <c r="H68" s="114">
        <v>1304</v>
      </c>
      <c r="I68" s="140">
        <v>1324</v>
      </c>
      <c r="J68" s="115">
        <v>5</v>
      </c>
      <c r="K68" s="116">
        <v>0.37764350453172207</v>
      </c>
    </row>
    <row r="69" spans="1:11" ht="14.1" customHeight="1" x14ac:dyDescent="0.2">
      <c r="A69" s="306">
        <v>83</v>
      </c>
      <c r="B69" s="307" t="s">
        <v>304</v>
      </c>
      <c r="C69" s="308"/>
      <c r="D69" s="113">
        <v>6.6072617355475991</v>
      </c>
      <c r="E69" s="115">
        <v>14689</v>
      </c>
      <c r="F69" s="114">
        <v>14529</v>
      </c>
      <c r="G69" s="114">
        <v>14400</v>
      </c>
      <c r="H69" s="114">
        <v>14108</v>
      </c>
      <c r="I69" s="140">
        <v>14109</v>
      </c>
      <c r="J69" s="115">
        <v>580</v>
      </c>
      <c r="K69" s="116">
        <v>4.1108512297115318</v>
      </c>
    </row>
    <row r="70" spans="1:11" ht="14.1" customHeight="1" x14ac:dyDescent="0.2">
      <c r="A70" s="306" t="s">
        <v>305</v>
      </c>
      <c r="B70" s="307" t="s">
        <v>306</v>
      </c>
      <c r="C70" s="308"/>
      <c r="D70" s="113">
        <v>5.5448100901419597</v>
      </c>
      <c r="E70" s="115">
        <v>12327</v>
      </c>
      <c r="F70" s="114">
        <v>12314</v>
      </c>
      <c r="G70" s="114">
        <v>12205</v>
      </c>
      <c r="H70" s="114">
        <v>11963</v>
      </c>
      <c r="I70" s="140">
        <v>11957</v>
      </c>
      <c r="J70" s="115">
        <v>370</v>
      </c>
      <c r="K70" s="116">
        <v>3.0944216776783473</v>
      </c>
    </row>
    <row r="71" spans="1:11" ht="14.1" customHeight="1" x14ac:dyDescent="0.2">
      <c r="A71" s="306"/>
      <c r="B71" s="307" t="s">
        <v>307</v>
      </c>
      <c r="C71" s="308"/>
      <c r="D71" s="113">
        <v>3.0452149193040539</v>
      </c>
      <c r="E71" s="115">
        <v>6770</v>
      </c>
      <c r="F71" s="114">
        <v>6774</v>
      </c>
      <c r="G71" s="114">
        <v>6716</v>
      </c>
      <c r="H71" s="114">
        <v>6568</v>
      </c>
      <c r="I71" s="140">
        <v>6546</v>
      </c>
      <c r="J71" s="115">
        <v>224</v>
      </c>
      <c r="K71" s="116">
        <v>3.4219370608004889</v>
      </c>
    </row>
    <row r="72" spans="1:11" ht="14.1" customHeight="1" x14ac:dyDescent="0.2">
      <c r="A72" s="306">
        <v>84</v>
      </c>
      <c r="B72" s="307" t="s">
        <v>308</v>
      </c>
      <c r="C72" s="308"/>
      <c r="D72" s="113">
        <v>2.4541643426474029</v>
      </c>
      <c r="E72" s="115">
        <v>5456</v>
      </c>
      <c r="F72" s="114">
        <v>5587</v>
      </c>
      <c r="G72" s="114">
        <v>5374</v>
      </c>
      <c r="H72" s="114">
        <v>5329</v>
      </c>
      <c r="I72" s="140">
        <v>5315</v>
      </c>
      <c r="J72" s="115">
        <v>141</v>
      </c>
      <c r="K72" s="116">
        <v>2.6528692380056444</v>
      </c>
    </row>
    <row r="73" spans="1:11" ht="14.1" customHeight="1" x14ac:dyDescent="0.2">
      <c r="A73" s="306" t="s">
        <v>309</v>
      </c>
      <c r="B73" s="307" t="s">
        <v>310</v>
      </c>
      <c r="C73" s="308"/>
      <c r="D73" s="113">
        <v>0.53887259576458735</v>
      </c>
      <c r="E73" s="115">
        <v>1198</v>
      </c>
      <c r="F73" s="114">
        <v>1182</v>
      </c>
      <c r="G73" s="114">
        <v>1145</v>
      </c>
      <c r="H73" s="114">
        <v>1071</v>
      </c>
      <c r="I73" s="140">
        <v>1175</v>
      </c>
      <c r="J73" s="115">
        <v>23</v>
      </c>
      <c r="K73" s="116">
        <v>1.9574468085106382</v>
      </c>
    </row>
    <row r="74" spans="1:11" ht="14.1" customHeight="1" x14ac:dyDescent="0.2">
      <c r="A74" s="306" t="s">
        <v>311</v>
      </c>
      <c r="B74" s="307" t="s">
        <v>312</v>
      </c>
      <c r="C74" s="308"/>
      <c r="D74" s="113">
        <v>0.23704996491480596</v>
      </c>
      <c r="E74" s="115">
        <v>527</v>
      </c>
      <c r="F74" s="114">
        <v>526</v>
      </c>
      <c r="G74" s="114">
        <v>522</v>
      </c>
      <c r="H74" s="114">
        <v>504</v>
      </c>
      <c r="I74" s="140">
        <v>517</v>
      </c>
      <c r="J74" s="115">
        <v>10</v>
      </c>
      <c r="K74" s="116">
        <v>1.9342359767891684</v>
      </c>
    </row>
    <row r="75" spans="1:11" ht="14.1" customHeight="1" x14ac:dyDescent="0.2">
      <c r="A75" s="306" t="s">
        <v>313</v>
      </c>
      <c r="B75" s="307" t="s">
        <v>314</v>
      </c>
      <c r="C75" s="308"/>
      <c r="D75" s="113">
        <v>1.2117886252001655</v>
      </c>
      <c r="E75" s="115">
        <v>2694</v>
      </c>
      <c r="F75" s="114">
        <v>2847</v>
      </c>
      <c r="G75" s="114">
        <v>2683</v>
      </c>
      <c r="H75" s="114">
        <v>2780</v>
      </c>
      <c r="I75" s="140">
        <v>2648</v>
      </c>
      <c r="J75" s="115">
        <v>46</v>
      </c>
      <c r="K75" s="116">
        <v>1.7371601208459215</v>
      </c>
    </row>
    <row r="76" spans="1:11" ht="14.1" customHeight="1" x14ac:dyDescent="0.2">
      <c r="A76" s="306">
        <v>91</v>
      </c>
      <c r="B76" s="307" t="s">
        <v>315</v>
      </c>
      <c r="C76" s="308"/>
      <c r="D76" s="113">
        <v>0.3139675057125893</v>
      </c>
      <c r="E76" s="115">
        <v>698</v>
      </c>
      <c r="F76" s="114">
        <v>697</v>
      </c>
      <c r="G76" s="114">
        <v>688</v>
      </c>
      <c r="H76" s="114">
        <v>677</v>
      </c>
      <c r="I76" s="140">
        <v>671</v>
      </c>
      <c r="J76" s="115">
        <v>27</v>
      </c>
      <c r="K76" s="116">
        <v>4.0238450074515653</v>
      </c>
    </row>
    <row r="77" spans="1:11" ht="14.1" customHeight="1" x14ac:dyDescent="0.2">
      <c r="A77" s="306">
        <v>92</v>
      </c>
      <c r="B77" s="307" t="s">
        <v>316</v>
      </c>
      <c r="C77" s="308"/>
      <c r="D77" s="113">
        <v>1.0354630345993991</v>
      </c>
      <c r="E77" s="115">
        <v>2302</v>
      </c>
      <c r="F77" s="114">
        <v>2311</v>
      </c>
      <c r="G77" s="114">
        <v>2323</v>
      </c>
      <c r="H77" s="114">
        <v>2339</v>
      </c>
      <c r="I77" s="140">
        <v>2332</v>
      </c>
      <c r="J77" s="115">
        <v>-30</v>
      </c>
      <c r="K77" s="116">
        <v>-1.2864493996569468</v>
      </c>
    </row>
    <row r="78" spans="1:11" ht="14.1" customHeight="1" x14ac:dyDescent="0.2">
      <c r="A78" s="306">
        <v>93</v>
      </c>
      <c r="B78" s="307" t="s">
        <v>317</v>
      </c>
      <c r="C78" s="308"/>
      <c r="D78" s="113">
        <v>0.17092786843951852</v>
      </c>
      <c r="E78" s="115">
        <v>380</v>
      </c>
      <c r="F78" s="114">
        <v>382</v>
      </c>
      <c r="G78" s="114">
        <v>382</v>
      </c>
      <c r="H78" s="114">
        <v>372</v>
      </c>
      <c r="I78" s="140">
        <v>379</v>
      </c>
      <c r="J78" s="115">
        <v>1</v>
      </c>
      <c r="K78" s="116">
        <v>0.26385224274406333</v>
      </c>
    </row>
    <row r="79" spans="1:11" ht="14.1" customHeight="1" x14ac:dyDescent="0.2">
      <c r="A79" s="306">
        <v>94</v>
      </c>
      <c r="B79" s="307" t="s">
        <v>318</v>
      </c>
      <c r="C79" s="308"/>
      <c r="D79" s="113">
        <v>0.22175641879127009</v>
      </c>
      <c r="E79" s="115">
        <v>493</v>
      </c>
      <c r="F79" s="114">
        <v>523</v>
      </c>
      <c r="G79" s="114">
        <v>526</v>
      </c>
      <c r="H79" s="114">
        <v>513</v>
      </c>
      <c r="I79" s="140">
        <v>500</v>
      </c>
      <c r="J79" s="115">
        <v>-7</v>
      </c>
      <c r="K79" s="116">
        <v>-1.4</v>
      </c>
    </row>
    <row r="80" spans="1:11" ht="14.1" customHeight="1" x14ac:dyDescent="0.2">
      <c r="A80" s="306" t="s">
        <v>319</v>
      </c>
      <c r="B80" s="307" t="s">
        <v>320</v>
      </c>
      <c r="C80" s="308"/>
      <c r="D80" s="113">
        <v>3.5984814408319687E-3</v>
      </c>
      <c r="E80" s="115">
        <v>8</v>
      </c>
      <c r="F80" s="114">
        <v>8</v>
      </c>
      <c r="G80" s="114">
        <v>9</v>
      </c>
      <c r="H80" s="114">
        <v>11</v>
      </c>
      <c r="I80" s="140">
        <v>11</v>
      </c>
      <c r="J80" s="115">
        <v>-3</v>
      </c>
      <c r="K80" s="116">
        <v>-27.272727272727273</v>
      </c>
    </row>
    <row r="81" spans="1:11" ht="14.1" customHeight="1" x14ac:dyDescent="0.2">
      <c r="A81" s="310" t="s">
        <v>321</v>
      </c>
      <c r="B81" s="311" t="s">
        <v>224</v>
      </c>
      <c r="C81" s="312"/>
      <c r="D81" s="125">
        <v>0.81100775472750497</v>
      </c>
      <c r="E81" s="143">
        <v>1803</v>
      </c>
      <c r="F81" s="144">
        <v>1831</v>
      </c>
      <c r="G81" s="144">
        <v>1829</v>
      </c>
      <c r="H81" s="144">
        <v>1760</v>
      </c>
      <c r="I81" s="145">
        <v>1790</v>
      </c>
      <c r="J81" s="143">
        <v>13</v>
      </c>
      <c r="K81" s="146">
        <v>0.72625698324022347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61939</v>
      </c>
      <c r="E12" s="114">
        <v>64930</v>
      </c>
      <c r="F12" s="114">
        <v>64505</v>
      </c>
      <c r="G12" s="114">
        <v>64951</v>
      </c>
      <c r="H12" s="140">
        <v>64156</v>
      </c>
      <c r="I12" s="115">
        <v>-2217</v>
      </c>
      <c r="J12" s="116">
        <v>-3.4556393790136544</v>
      </c>
      <c r="K12"/>
      <c r="L12"/>
      <c r="M12"/>
      <c r="N12"/>
      <c r="O12"/>
      <c r="P12"/>
    </row>
    <row r="13" spans="1:16" s="110" customFormat="1" ht="14.45" customHeight="1" x14ac:dyDescent="0.2">
      <c r="A13" s="120" t="s">
        <v>105</v>
      </c>
      <c r="B13" s="119" t="s">
        <v>106</v>
      </c>
      <c r="C13" s="113">
        <v>41.718464941313229</v>
      </c>
      <c r="D13" s="115">
        <v>25840</v>
      </c>
      <c r="E13" s="114">
        <v>26914</v>
      </c>
      <c r="F13" s="114">
        <v>26669</v>
      </c>
      <c r="G13" s="114">
        <v>26833</v>
      </c>
      <c r="H13" s="140">
        <v>26443</v>
      </c>
      <c r="I13" s="115">
        <v>-603</v>
      </c>
      <c r="J13" s="116">
        <v>-2.2803766592292858</v>
      </c>
      <c r="K13"/>
      <c r="L13"/>
      <c r="M13"/>
      <c r="N13"/>
      <c r="O13"/>
      <c r="P13"/>
    </row>
    <row r="14" spans="1:16" s="110" customFormat="1" ht="14.45" customHeight="1" x14ac:dyDescent="0.2">
      <c r="A14" s="120"/>
      <c r="B14" s="119" t="s">
        <v>107</v>
      </c>
      <c r="C14" s="113">
        <v>58.281535058686771</v>
      </c>
      <c r="D14" s="115">
        <v>36099</v>
      </c>
      <c r="E14" s="114">
        <v>38016</v>
      </c>
      <c r="F14" s="114">
        <v>37836</v>
      </c>
      <c r="G14" s="114">
        <v>38118</v>
      </c>
      <c r="H14" s="140">
        <v>37713</v>
      </c>
      <c r="I14" s="115">
        <v>-1614</v>
      </c>
      <c r="J14" s="116">
        <v>-4.2796913531143108</v>
      </c>
      <c r="K14"/>
      <c r="L14"/>
      <c r="M14"/>
      <c r="N14"/>
      <c r="O14"/>
      <c r="P14"/>
    </row>
    <row r="15" spans="1:16" s="110" customFormat="1" ht="14.45" customHeight="1" x14ac:dyDescent="0.2">
      <c r="A15" s="118" t="s">
        <v>105</v>
      </c>
      <c r="B15" s="121" t="s">
        <v>108</v>
      </c>
      <c r="C15" s="113">
        <v>20.701012286281664</v>
      </c>
      <c r="D15" s="115">
        <v>12822</v>
      </c>
      <c r="E15" s="114">
        <v>13886</v>
      </c>
      <c r="F15" s="114">
        <v>13488</v>
      </c>
      <c r="G15" s="114">
        <v>14007</v>
      </c>
      <c r="H15" s="140">
        <v>13292</v>
      </c>
      <c r="I15" s="115">
        <v>-470</v>
      </c>
      <c r="J15" s="116">
        <v>-3.5359614805898283</v>
      </c>
      <c r="K15"/>
      <c r="L15"/>
      <c r="M15"/>
      <c r="N15"/>
      <c r="O15"/>
      <c r="P15"/>
    </row>
    <row r="16" spans="1:16" s="110" customFormat="1" ht="14.45" customHeight="1" x14ac:dyDescent="0.2">
      <c r="A16" s="118"/>
      <c r="B16" s="121" t="s">
        <v>109</v>
      </c>
      <c r="C16" s="113">
        <v>45.585172508435718</v>
      </c>
      <c r="D16" s="115">
        <v>28235</v>
      </c>
      <c r="E16" s="114">
        <v>29543</v>
      </c>
      <c r="F16" s="114">
        <v>29646</v>
      </c>
      <c r="G16" s="114">
        <v>29751</v>
      </c>
      <c r="H16" s="140">
        <v>29920</v>
      </c>
      <c r="I16" s="115">
        <v>-1685</v>
      </c>
      <c r="J16" s="116">
        <v>-5.6316844919786098</v>
      </c>
      <c r="K16"/>
      <c r="L16"/>
      <c r="M16"/>
      <c r="N16"/>
      <c r="O16"/>
      <c r="P16"/>
    </row>
    <row r="17" spans="1:16" s="110" customFormat="1" ht="14.45" customHeight="1" x14ac:dyDescent="0.2">
      <c r="A17" s="118"/>
      <c r="B17" s="121" t="s">
        <v>110</v>
      </c>
      <c r="C17" s="113">
        <v>18.006425676875637</v>
      </c>
      <c r="D17" s="115">
        <v>11153</v>
      </c>
      <c r="E17" s="114">
        <v>11434</v>
      </c>
      <c r="F17" s="114">
        <v>11432</v>
      </c>
      <c r="G17" s="114">
        <v>11358</v>
      </c>
      <c r="H17" s="140">
        <v>11266</v>
      </c>
      <c r="I17" s="115">
        <v>-113</v>
      </c>
      <c r="J17" s="116">
        <v>-1.0030179300550328</v>
      </c>
      <c r="K17"/>
      <c r="L17"/>
      <c r="M17"/>
      <c r="N17"/>
      <c r="O17"/>
      <c r="P17"/>
    </row>
    <row r="18" spans="1:16" s="110" customFormat="1" ht="14.45" customHeight="1" x14ac:dyDescent="0.2">
      <c r="A18" s="120"/>
      <c r="B18" s="121" t="s">
        <v>111</v>
      </c>
      <c r="C18" s="113">
        <v>15.707389528406981</v>
      </c>
      <c r="D18" s="115">
        <v>9729</v>
      </c>
      <c r="E18" s="114">
        <v>10067</v>
      </c>
      <c r="F18" s="114">
        <v>9939</v>
      </c>
      <c r="G18" s="114">
        <v>9835</v>
      </c>
      <c r="H18" s="140">
        <v>9678</v>
      </c>
      <c r="I18" s="115">
        <v>51</v>
      </c>
      <c r="J18" s="116">
        <v>0.52696838189708617</v>
      </c>
      <c r="K18"/>
      <c r="L18"/>
      <c r="M18"/>
      <c r="N18"/>
      <c r="O18"/>
      <c r="P18"/>
    </row>
    <row r="19" spans="1:16" s="110" customFormat="1" ht="14.45" customHeight="1" x14ac:dyDescent="0.2">
      <c r="A19" s="120"/>
      <c r="B19" s="121" t="s">
        <v>112</v>
      </c>
      <c r="C19" s="113">
        <v>1.4982482765301346</v>
      </c>
      <c r="D19" s="115">
        <v>928</v>
      </c>
      <c r="E19" s="114">
        <v>929</v>
      </c>
      <c r="F19" s="114">
        <v>989</v>
      </c>
      <c r="G19" s="114">
        <v>833</v>
      </c>
      <c r="H19" s="140">
        <v>813</v>
      </c>
      <c r="I19" s="115">
        <v>115</v>
      </c>
      <c r="J19" s="116">
        <v>14.145141451414514</v>
      </c>
      <c r="K19"/>
      <c r="L19"/>
      <c r="M19"/>
      <c r="N19"/>
      <c r="O19"/>
      <c r="P19"/>
    </row>
    <row r="20" spans="1:16" s="110" customFormat="1" ht="14.45" customHeight="1" x14ac:dyDescent="0.2">
      <c r="A20" s="120" t="s">
        <v>113</v>
      </c>
      <c r="B20" s="119" t="s">
        <v>116</v>
      </c>
      <c r="C20" s="113">
        <v>88.579085874812321</v>
      </c>
      <c r="D20" s="115">
        <v>54865</v>
      </c>
      <c r="E20" s="114">
        <v>57654</v>
      </c>
      <c r="F20" s="114">
        <v>57271</v>
      </c>
      <c r="G20" s="114">
        <v>57651</v>
      </c>
      <c r="H20" s="140">
        <v>56981</v>
      </c>
      <c r="I20" s="115">
        <v>-2116</v>
      </c>
      <c r="J20" s="116">
        <v>-3.713518541268142</v>
      </c>
      <c r="K20"/>
      <c r="L20"/>
      <c r="M20"/>
      <c r="N20"/>
      <c r="O20"/>
      <c r="P20"/>
    </row>
    <row r="21" spans="1:16" s="110" customFormat="1" ht="14.45" customHeight="1" x14ac:dyDescent="0.2">
      <c r="A21" s="123"/>
      <c r="B21" s="124" t="s">
        <v>117</v>
      </c>
      <c r="C21" s="125">
        <v>11.160980965143125</v>
      </c>
      <c r="D21" s="143">
        <v>6913</v>
      </c>
      <c r="E21" s="144">
        <v>7106</v>
      </c>
      <c r="F21" s="144">
        <v>7072</v>
      </c>
      <c r="G21" s="144">
        <v>7119</v>
      </c>
      <c r="H21" s="145">
        <v>7001</v>
      </c>
      <c r="I21" s="143">
        <v>-88</v>
      </c>
      <c r="J21" s="146">
        <v>-1.2569632909584345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65733</v>
      </c>
      <c r="E56" s="114">
        <v>68605</v>
      </c>
      <c r="F56" s="114">
        <v>67990</v>
      </c>
      <c r="G56" s="114">
        <v>68562</v>
      </c>
      <c r="H56" s="140">
        <v>67464</v>
      </c>
      <c r="I56" s="115">
        <v>-1731</v>
      </c>
      <c r="J56" s="116">
        <v>-2.5658128779793667</v>
      </c>
      <c r="K56"/>
      <c r="L56"/>
      <c r="M56"/>
      <c r="N56"/>
      <c r="O56"/>
      <c r="P56"/>
    </row>
    <row r="57" spans="1:16" s="110" customFormat="1" ht="14.45" customHeight="1" x14ac:dyDescent="0.2">
      <c r="A57" s="120" t="s">
        <v>105</v>
      </c>
      <c r="B57" s="119" t="s">
        <v>106</v>
      </c>
      <c r="C57" s="113">
        <v>41.338444921120292</v>
      </c>
      <c r="D57" s="115">
        <v>27173</v>
      </c>
      <c r="E57" s="114">
        <v>28125</v>
      </c>
      <c r="F57" s="114">
        <v>27839</v>
      </c>
      <c r="G57" s="114">
        <v>28072</v>
      </c>
      <c r="H57" s="140">
        <v>27510</v>
      </c>
      <c r="I57" s="115">
        <v>-337</v>
      </c>
      <c r="J57" s="116">
        <v>-1.2250090876045074</v>
      </c>
    </row>
    <row r="58" spans="1:16" s="110" customFormat="1" ht="14.45" customHeight="1" x14ac:dyDescent="0.2">
      <c r="A58" s="120"/>
      <c r="B58" s="119" t="s">
        <v>107</v>
      </c>
      <c r="C58" s="113">
        <v>58.661555078879708</v>
      </c>
      <c r="D58" s="115">
        <v>38560</v>
      </c>
      <c r="E58" s="114">
        <v>40480</v>
      </c>
      <c r="F58" s="114">
        <v>40151</v>
      </c>
      <c r="G58" s="114">
        <v>40490</v>
      </c>
      <c r="H58" s="140">
        <v>39954</v>
      </c>
      <c r="I58" s="115">
        <v>-1394</v>
      </c>
      <c r="J58" s="116">
        <v>-3.4890123642188517</v>
      </c>
    </row>
    <row r="59" spans="1:16" s="110" customFormat="1" ht="14.45" customHeight="1" x14ac:dyDescent="0.2">
      <c r="A59" s="118" t="s">
        <v>105</v>
      </c>
      <c r="B59" s="121" t="s">
        <v>108</v>
      </c>
      <c r="C59" s="113">
        <v>20.747569713842363</v>
      </c>
      <c r="D59" s="115">
        <v>13638</v>
      </c>
      <c r="E59" s="114">
        <v>14661</v>
      </c>
      <c r="F59" s="114">
        <v>14156</v>
      </c>
      <c r="G59" s="114">
        <v>14731</v>
      </c>
      <c r="H59" s="140">
        <v>14000</v>
      </c>
      <c r="I59" s="115">
        <v>-362</v>
      </c>
      <c r="J59" s="116">
        <v>-2.5857142857142859</v>
      </c>
    </row>
    <row r="60" spans="1:16" s="110" customFormat="1" ht="14.45" customHeight="1" x14ac:dyDescent="0.2">
      <c r="A60" s="118"/>
      <c r="B60" s="121" t="s">
        <v>109</v>
      </c>
      <c r="C60" s="113">
        <v>45.987555717828187</v>
      </c>
      <c r="D60" s="115">
        <v>30229</v>
      </c>
      <c r="E60" s="114">
        <v>31434</v>
      </c>
      <c r="F60" s="114">
        <v>31479</v>
      </c>
      <c r="G60" s="114">
        <v>31635</v>
      </c>
      <c r="H60" s="140">
        <v>31547</v>
      </c>
      <c r="I60" s="115">
        <v>-1318</v>
      </c>
      <c r="J60" s="116">
        <v>-4.1778933020572477</v>
      </c>
    </row>
    <row r="61" spans="1:16" s="110" customFormat="1" ht="14.45" customHeight="1" x14ac:dyDescent="0.2">
      <c r="A61" s="118"/>
      <c r="B61" s="121" t="s">
        <v>110</v>
      </c>
      <c r="C61" s="113">
        <v>17.825141101121204</v>
      </c>
      <c r="D61" s="115">
        <v>11717</v>
      </c>
      <c r="E61" s="114">
        <v>12018</v>
      </c>
      <c r="F61" s="114">
        <v>11969</v>
      </c>
      <c r="G61" s="114">
        <v>11906</v>
      </c>
      <c r="H61" s="140">
        <v>11814</v>
      </c>
      <c r="I61" s="115">
        <v>-97</v>
      </c>
      <c r="J61" s="116">
        <v>-0.82105975960724564</v>
      </c>
    </row>
    <row r="62" spans="1:16" s="110" customFormat="1" ht="14.45" customHeight="1" x14ac:dyDescent="0.2">
      <c r="A62" s="120"/>
      <c r="B62" s="121" t="s">
        <v>111</v>
      </c>
      <c r="C62" s="113">
        <v>15.439733467208251</v>
      </c>
      <c r="D62" s="115">
        <v>10149</v>
      </c>
      <c r="E62" s="114">
        <v>10492</v>
      </c>
      <c r="F62" s="114">
        <v>10386</v>
      </c>
      <c r="G62" s="114">
        <v>10290</v>
      </c>
      <c r="H62" s="140">
        <v>10103</v>
      </c>
      <c r="I62" s="115">
        <v>46</v>
      </c>
      <c r="J62" s="116">
        <v>0.4553103038701376</v>
      </c>
    </row>
    <row r="63" spans="1:16" s="110" customFormat="1" ht="14.45" customHeight="1" x14ac:dyDescent="0.2">
      <c r="A63" s="120"/>
      <c r="B63" s="121" t="s">
        <v>112</v>
      </c>
      <c r="C63" s="113">
        <v>1.454368429860192</v>
      </c>
      <c r="D63" s="115">
        <v>956</v>
      </c>
      <c r="E63" s="114">
        <v>978</v>
      </c>
      <c r="F63" s="114">
        <v>1046</v>
      </c>
      <c r="G63" s="114">
        <v>887</v>
      </c>
      <c r="H63" s="140">
        <v>853</v>
      </c>
      <c r="I63" s="115">
        <v>103</v>
      </c>
      <c r="J63" s="116">
        <v>12.075029308323565</v>
      </c>
    </row>
    <row r="64" spans="1:16" s="110" customFormat="1" ht="14.45" customHeight="1" x14ac:dyDescent="0.2">
      <c r="A64" s="120" t="s">
        <v>113</v>
      </c>
      <c r="B64" s="119" t="s">
        <v>116</v>
      </c>
      <c r="C64" s="113">
        <v>88.494363561681354</v>
      </c>
      <c r="D64" s="115">
        <v>58170</v>
      </c>
      <c r="E64" s="114">
        <v>60808</v>
      </c>
      <c r="F64" s="114">
        <v>60329</v>
      </c>
      <c r="G64" s="114">
        <v>60918</v>
      </c>
      <c r="H64" s="140">
        <v>60036</v>
      </c>
      <c r="I64" s="115">
        <v>-1866</v>
      </c>
      <c r="J64" s="116">
        <v>-3.1081351189286428</v>
      </c>
    </row>
    <row r="65" spans="1:10" s="110" customFormat="1" ht="14.45" customHeight="1" x14ac:dyDescent="0.2">
      <c r="A65" s="123"/>
      <c r="B65" s="124" t="s">
        <v>117</v>
      </c>
      <c r="C65" s="125">
        <v>11.259184884304688</v>
      </c>
      <c r="D65" s="143">
        <v>7401</v>
      </c>
      <c r="E65" s="144">
        <v>7629</v>
      </c>
      <c r="F65" s="144">
        <v>7508</v>
      </c>
      <c r="G65" s="144">
        <v>7476</v>
      </c>
      <c r="H65" s="145">
        <v>7269</v>
      </c>
      <c r="I65" s="143">
        <v>132</v>
      </c>
      <c r="J65" s="146">
        <v>1.8159306644655386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61939</v>
      </c>
      <c r="G11" s="114">
        <v>64930</v>
      </c>
      <c r="H11" s="114">
        <v>64505</v>
      </c>
      <c r="I11" s="114">
        <v>64951</v>
      </c>
      <c r="J11" s="140">
        <v>64156</v>
      </c>
      <c r="K11" s="114">
        <v>-2217</v>
      </c>
      <c r="L11" s="116">
        <v>-3.4556393790136544</v>
      </c>
    </row>
    <row r="12" spans="1:17" s="110" customFormat="1" ht="24" customHeight="1" x14ac:dyDescent="0.2">
      <c r="A12" s="604" t="s">
        <v>185</v>
      </c>
      <c r="B12" s="605"/>
      <c r="C12" s="605"/>
      <c r="D12" s="606"/>
      <c r="E12" s="113">
        <v>41.718464941313229</v>
      </c>
      <c r="F12" s="115">
        <v>25840</v>
      </c>
      <c r="G12" s="114">
        <v>26914</v>
      </c>
      <c r="H12" s="114">
        <v>26669</v>
      </c>
      <c r="I12" s="114">
        <v>26833</v>
      </c>
      <c r="J12" s="140">
        <v>26443</v>
      </c>
      <c r="K12" s="114">
        <v>-603</v>
      </c>
      <c r="L12" s="116">
        <v>-2.2803766592292858</v>
      </c>
    </row>
    <row r="13" spans="1:17" s="110" customFormat="1" ht="15" customHeight="1" x14ac:dyDescent="0.2">
      <c r="A13" s="120"/>
      <c r="B13" s="612" t="s">
        <v>107</v>
      </c>
      <c r="C13" s="612"/>
      <c r="E13" s="113">
        <v>58.281535058686771</v>
      </c>
      <c r="F13" s="115">
        <v>36099</v>
      </c>
      <c r="G13" s="114">
        <v>38016</v>
      </c>
      <c r="H13" s="114">
        <v>37836</v>
      </c>
      <c r="I13" s="114">
        <v>38118</v>
      </c>
      <c r="J13" s="140">
        <v>37713</v>
      </c>
      <c r="K13" s="114">
        <v>-1614</v>
      </c>
      <c r="L13" s="116">
        <v>-4.2796913531143108</v>
      </c>
    </row>
    <row r="14" spans="1:17" s="110" customFormat="1" ht="22.5" customHeight="1" x14ac:dyDescent="0.2">
      <c r="A14" s="604" t="s">
        <v>186</v>
      </c>
      <c r="B14" s="605"/>
      <c r="C14" s="605"/>
      <c r="D14" s="606"/>
      <c r="E14" s="113">
        <v>20.701012286281664</v>
      </c>
      <c r="F14" s="115">
        <v>12822</v>
      </c>
      <c r="G14" s="114">
        <v>13886</v>
      </c>
      <c r="H14" s="114">
        <v>13488</v>
      </c>
      <c r="I14" s="114">
        <v>14007</v>
      </c>
      <c r="J14" s="140">
        <v>13292</v>
      </c>
      <c r="K14" s="114">
        <v>-470</v>
      </c>
      <c r="L14" s="116">
        <v>-3.5359614805898283</v>
      </c>
    </row>
    <row r="15" spans="1:17" s="110" customFormat="1" ht="15" customHeight="1" x14ac:dyDescent="0.2">
      <c r="A15" s="120"/>
      <c r="B15" s="119"/>
      <c r="C15" s="258" t="s">
        <v>106</v>
      </c>
      <c r="E15" s="113">
        <v>47.78505693339573</v>
      </c>
      <c r="F15" s="115">
        <v>6127</v>
      </c>
      <c r="G15" s="114">
        <v>6485</v>
      </c>
      <c r="H15" s="114">
        <v>6276</v>
      </c>
      <c r="I15" s="114">
        <v>6534</v>
      </c>
      <c r="J15" s="140">
        <v>6266</v>
      </c>
      <c r="K15" s="114">
        <v>-139</v>
      </c>
      <c r="L15" s="116">
        <v>-2.2183210979891479</v>
      </c>
    </row>
    <row r="16" spans="1:17" s="110" customFormat="1" ht="15" customHeight="1" x14ac:dyDescent="0.2">
      <c r="A16" s="120"/>
      <c r="B16" s="119"/>
      <c r="C16" s="258" t="s">
        <v>107</v>
      </c>
      <c r="E16" s="113">
        <v>52.21494306660427</v>
      </c>
      <c r="F16" s="115">
        <v>6695</v>
      </c>
      <c r="G16" s="114">
        <v>7401</v>
      </c>
      <c r="H16" s="114">
        <v>7212</v>
      </c>
      <c r="I16" s="114">
        <v>7473</v>
      </c>
      <c r="J16" s="140">
        <v>7026</v>
      </c>
      <c r="K16" s="114">
        <v>-331</v>
      </c>
      <c r="L16" s="116">
        <v>-4.7110731568460009</v>
      </c>
    </row>
    <row r="17" spans="1:12" s="110" customFormat="1" ht="15" customHeight="1" x14ac:dyDescent="0.2">
      <c r="A17" s="120"/>
      <c r="B17" s="121" t="s">
        <v>109</v>
      </c>
      <c r="C17" s="258"/>
      <c r="E17" s="113">
        <v>45.585172508435718</v>
      </c>
      <c r="F17" s="115">
        <v>28235</v>
      </c>
      <c r="G17" s="114">
        <v>29543</v>
      </c>
      <c r="H17" s="114">
        <v>29646</v>
      </c>
      <c r="I17" s="114">
        <v>29751</v>
      </c>
      <c r="J17" s="140">
        <v>29920</v>
      </c>
      <c r="K17" s="114">
        <v>-1685</v>
      </c>
      <c r="L17" s="116">
        <v>-5.6316844919786098</v>
      </c>
    </row>
    <row r="18" spans="1:12" s="110" customFormat="1" ht="15" customHeight="1" x14ac:dyDescent="0.2">
      <c r="A18" s="120"/>
      <c r="B18" s="119"/>
      <c r="C18" s="258" t="s">
        <v>106</v>
      </c>
      <c r="E18" s="113">
        <v>37.882061271471578</v>
      </c>
      <c r="F18" s="115">
        <v>10696</v>
      </c>
      <c r="G18" s="114">
        <v>11152</v>
      </c>
      <c r="H18" s="114">
        <v>11122</v>
      </c>
      <c r="I18" s="114">
        <v>11106</v>
      </c>
      <c r="J18" s="140">
        <v>11073</v>
      </c>
      <c r="K18" s="114">
        <v>-377</v>
      </c>
      <c r="L18" s="116">
        <v>-3.4046780456967398</v>
      </c>
    </row>
    <row r="19" spans="1:12" s="110" customFormat="1" ht="15" customHeight="1" x14ac:dyDescent="0.2">
      <c r="A19" s="120"/>
      <c r="B19" s="119"/>
      <c r="C19" s="258" t="s">
        <v>107</v>
      </c>
      <c r="E19" s="113">
        <v>62.117938728528422</v>
      </c>
      <c r="F19" s="115">
        <v>17539</v>
      </c>
      <c r="G19" s="114">
        <v>18391</v>
      </c>
      <c r="H19" s="114">
        <v>18524</v>
      </c>
      <c r="I19" s="114">
        <v>18645</v>
      </c>
      <c r="J19" s="140">
        <v>18847</v>
      </c>
      <c r="K19" s="114">
        <v>-1308</v>
      </c>
      <c r="L19" s="116">
        <v>-6.9400965670929065</v>
      </c>
    </row>
    <row r="20" spans="1:12" s="110" customFormat="1" ht="15" customHeight="1" x14ac:dyDescent="0.2">
      <c r="A20" s="120"/>
      <c r="B20" s="121" t="s">
        <v>110</v>
      </c>
      <c r="C20" s="258"/>
      <c r="E20" s="113">
        <v>18.006425676875637</v>
      </c>
      <c r="F20" s="115">
        <v>11153</v>
      </c>
      <c r="G20" s="114">
        <v>11434</v>
      </c>
      <c r="H20" s="114">
        <v>11432</v>
      </c>
      <c r="I20" s="114">
        <v>11358</v>
      </c>
      <c r="J20" s="140">
        <v>11266</v>
      </c>
      <c r="K20" s="114">
        <v>-113</v>
      </c>
      <c r="L20" s="116">
        <v>-1.0030179300550328</v>
      </c>
    </row>
    <row r="21" spans="1:12" s="110" customFormat="1" ht="15" customHeight="1" x14ac:dyDescent="0.2">
      <c r="A21" s="120"/>
      <c r="B21" s="119"/>
      <c r="C21" s="258" t="s">
        <v>106</v>
      </c>
      <c r="E21" s="113">
        <v>35.147493947816734</v>
      </c>
      <c r="F21" s="115">
        <v>3920</v>
      </c>
      <c r="G21" s="114">
        <v>4013</v>
      </c>
      <c r="H21" s="114">
        <v>4024</v>
      </c>
      <c r="I21" s="114">
        <v>4019</v>
      </c>
      <c r="J21" s="140">
        <v>3989</v>
      </c>
      <c r="K21" s="114">
        <v>-69</v>
      </c>
      <c r="L21" s="116">
        <v>-1.7297568312860365</v>
      </c>
    </row>
    <row r="22" spans="1:12" s="110" customFormat="1" ht="15" customHeight="1" x14ac:dyDescent="0.2">
      <c r="A22" s="120"/>
      <c r="B22" s="119"/>
      <c r="C22" s="258" t="s">
        <v>107</v>
      </c>
      <c r="E22" s="113">
        <v>64.852506052183273</v>
      </c>
      <c r="F22" s="115">
        <v>7233</v>
      </c>
      <c r="G22" s="114">
        <v>7421</v>
      </c>
      <c r="H22" s="114">
        <v>7408</v>
      </c>
      <c r="I22" s="114">
        <v>7339</v>
      </c>
      <c r="J22" s="140">
        <v>7277</v>
      </c>
      <c r="K22" s="114">
        <v>-44</v>
      </c>
      <c r="L22" s="116">
        <v>-0.60464477119692184</v>
      </c>
    </row>
    <row r="23" spans="1:12" s="110" customFormat="1" ht="15" customHeight="1" x14ac:dyDescent="0.2">
      <c r="A23" s="120"/>
      <c r="B23" s="121" t="s">
        <v>111</v>
      </c>
      <c r="C23" s="258"/>
      <c r="E23" s="113">
        <v>15.707389528406981</v>
      </c>
      <c r="F23" s="115">
        <v>9729</v>
      </c>
      <c r="G23" s="114">
        <v>10067</v>
      </c>
      <c r="H23" s="114">
        <v>9939</v>
      </c>
      <c r="I23" s="114">
        <v>9835</v>
      </c>
      <c r="J23" s="140">
        <v>9678</v>
      </c>
      <c r="K23" s="114">
        <v>51</v>
      </c>
      <c r="L23" s="116">
        <v>0.52696838189708617</v>
      </c>
    </row>
    <row r="24" spans="1:12" s="110" customFormat="1" ht="15" customHeight="1" x14ac:dyDescent="0.2">
      <c r="A24" s="120"/>
      <c r="B24" s="119"/>
      <c r="C24" s="258" t="s">
        <v>106</v>
      </c>
      <c r="E24" s="113">
        <v>52.38976256552575</v>
      </c>
      <c r="F24" s="115">
        <v>5097</v>
      </c>
      <c r="G24" s="114">
        <v>5264</v>
      </c>
      <c r="H24" s="114">
        <v>5247</v>
      </c>
      <c r="I24" s="114">
        <v>5174</v>
      </c>
      <c r="J24" s="140">
        <v>5115</v>
      </c>
      <c r="K24" s="114">
        <v>-18</v>
      </c>
      <c r="L24" s="116">
        <v>-0.35190615835777128</v>
      </c>
    </row>
    <row r="25" spans="1:12" s="110" customFormat="1" ht="15" customHeight="1" x14ac:dyDescent="0.2">
      <c r="A25" s="120"/>
      <c r="B25" s="119"/>
      <c r="C25" s="258" t="s">
        <v>107</v>
      </c>
      <c r="E25" s="113">
        <v>47.61023743447425</v>
      </c>
      <c r="F25" s="115">
        <v>4632</v>
      </c>
      <c r="G25" s="114">
        <v>4803</v>
      </c>
      <c r="H25" s="114">
        <v>4692</v>
      </c>
      <c r="I25" s="114">
        <v>4661</v>
      </c>
      <c r="J25" s="140">
        <v>4563</v>
      </c>
      <c r="K25" s="114">
        <v>69</v>
      </c>
      <c r="L25" s="116">
        <v>1.5121630506245891</v>
      </c>
    </row>
    <row r="26" spans="1:12" s="110" customFormat="1" ht="15" customHeight="1" x14ac:dyDescent="0.2">
      <c r="A26" s="120"/>
      <c r="C26" s="121" t="s">
        <v>187</v>
      </c>
      <c r="D26" s="110" t="s">
        <v>188</v>
      </c>
      <c r="E26" s="113">
        <v>1.4982482765301346</v>
      </c>
      <c r="F26" s="115">
        <v>928</v>
      </c>
      <c r="G26" s="114">
        <v>929</v>
      </c>
      <c r="H26" s="114">
        <v>989</v>
      </c>
      <c r="I26" s="114">
        <v>833</v>
      </c>
      <c r="J26" s="140">
        <v>813</v>
      </c>
      <c r="K26" s="114">
        <v>115</v>
      </c>
      <c r="L26" s="116">
        <v>14.145141451414514</v>
      </c>
    </row>
    <row r="27" spans="1:12" s="110" customFormat="1" ht="15" customHeight="1" x14ac:dyDescent="0.2">
      <c r="A27" s="120"/>
      <c r="B27" s="119"/>
      <c r="D27" s="259" t="s">
        <v>106</v>
      </c>
      <c r="E27" s="113">
        <v>45.150862068965516</v>
      </c>
      <c r="F27" s="115">
        <v>419</v>
      </c>
      <c r="G27" s="114">
        <v>444</v>
      </c>
      <c r="H27" s="114">
        <v>488</v>
      </c>
      <c r="I27" s="114">
        <v>418</v>
      </c>
      <c r="J27" s="140">
        <v>385</v>
      </c>
      <c r="K27" s="114">
        <v>34</v>
      </c>
      <c r="L27" s="116">
        <v>8.8311688311688314</v>
      </c>
    </row>
    <row r="28" spans="1:12" s="110" customFormat="1" ht="15" customHeight="1" x14ac:dyDescent="0.2">
      <c r="A28" s="120"/>
      <c r="B28" s="119"/>
      <c r="D28" s="259" t="s">
        <v>107</v>
      </c>
      <c r="E28" s="113">
        <v>54.849137931034484</v>
      </c>
      <c r="F28" s="115">
        <v>509</v>
      </c>
      <c r="G28" s="114">
        <v>485</v>
      </c>
      <c r="H28" s="114">
        <v>501</v>
      </c>
      <c r="I28" s="114">
        <v>415</v>
      </c>
      <c r="J28" s="140">
        <v>428</v>
      </c>
      <c r="K28" s="114">
        <v>81</v>
      </c>
      <c r="L28" s="116">
        <v>18.925233644859812</v>
      </c>
    </row>
    <row r="29" spans="1:12" s="110" customFormat="1" ht="24" customHeight="1" x14ac:dyDescent="0.2">
      <c r="A29" s="604" t="s">
        <v>189</v>
      </c>
      <c r="B29" s="605"/>
      <c r="C29" s="605"/>
      <c r="D29" s="606"/>
      <c r="E29" s="113">
        <v>88.579085874812321</v>
      </c>
      <c r="F29" s="115">
        <v>54865</v>
      </c>
      <c r="G29" s="114">
        <v>57654</v>
      </c>
      <c r="H29" s="114">
        <v>57271</v>
      </c>
      <c r="I29" s="114">
        <v>57651</v>
      </c>
      <c r="J29" s="140">
        <v>56981</v>
      </c>
      <c r="K29" s="114">
        <v>-2116</v>
      </c>
      <c r="L29" s="116">
        <v>-3.713518541268142</v>
      </c>
    </row>
    <row r="30" spans="1:12" s="110" customFormat="1" ht="15" customHeight="1" x14ac:dyDescent="0.2">
      <c r="A30" s="120"/>
      <c r="B30" s="119"/>
      <c r="C30" s="258" t="s">
        <v>106</v>
      </c>
      <c r="E30" s="113">
        <v>41.250341747926733</v>
      </c>
      <c r="F30" s="115">
        <v>22632</v>
      </c>
      <c r="G30" s="114">
        <v>23623</v>
      </c>
      <c r="H30" s="114">
        <v>23456</v>
      </c>
      <c r="I30" s="114">
        <v>23524</v>
      </c>
      <c r="J30" s="140">
        <v>23172</v>
      </c>
      <c r="K30" s="114">
        <v>-540</v>
      </c>
      <c r="L30" s="116">
        <v>-2.3303987571206628</v>
      </c>
    </row>
    <row r="31" spans="1:12" s="110" customFormat="1" ht="15" customHeight="1" x14ac:dyDescent="0.2">
      <c r="A31" s="120"/>
      <c r="B31" s="119"/>
      <c r="C31" s="258" t="s">
        <v>107</v>
      </c>
      <c r="E31" s="113">
        <v>58.749658252073267</v>
      </c>
      <c r="F31" s="115">
        <v>32233</v>
      </c>
      <c r="G31" s="114">
        <v>34031</v>
      </c>
      <c r="H31" s="114">
        <v>33815</v>
      </c>
      <c r="I31" s="114">
        <v>34127</v>
      </c>
      <c r="J31" s="140">
        <v>33809</v>
      </c>
      <c r="K31" s="114">
        <v>-1576</v>
      </c>
      <c r="L31" s="116">
        <v>-4.6614806708272942</v>
      </c>
    </row>
    <row r="32" spans="1:12" s="110" customFormat="1" ht="15" customHeight="1" x14ac:dyDescent="0.2">
      <c r="A32" s="120"/>
      <c r="B32" s="119" t="s">
        <v>117</v>
      </c>
      <c r="C32" s="258"/>
      <c r="E32" s="113">
        <v>11.160980965143125</v>
      </c>
      <c r="F32" s="114">
        <v>6913</v>
      </c>
      <c r="G32" s="114">
        <v>7106</v>
      </c>
      <c r="H32" s="114">
        <v>7072</v>
      </c>
      <c r="I32" s="114">
        <v>7119</v>
      </c>
      <c r="J32" s="140">
        <v>7001</v>
      </c>
      <c r="K32" s="114">
        <v>-88</v>
      </c>
      <c r="L32" s="116">
        <v>-1.2569632909584345</v>
      </c>
    </row>
    <row r="33" spans="1:12" s="110" customFormat="1" ht="15" customHeight="1" x14ac:dyDescent="0.2">
      <c r="A33" s="120"/>
      <c r="B33" s="119"/>
      <c r="C33" s="258" t="s">
        <v>106</v>
      </c>
      <c r="E33" s="113">
        <v>45.248083321278749</v>
      </c>
      <c r="F33" s="114">
        <v>3128</v>
      </c>
      <c r="G33" s="114">
        <v>3209</v>
      </c>
      <c r="H33" s="114">
        <v>3136</v>
      </c>
      <c r="I33" s="114">
        <v>3221</v>
      </c>
      <c r="J33" s="140">
        <v>3187</v>
      </c>
      <c r="K33" s="114">
        <v>-59</v>
      </c>
      <c r="L33" s="116">
        <v>-1.8512707875745216</v>
      </c>
    </row>
    <row r="34" spans="1:12" s="110" customFormat="1" ht="15" customHeight="1" x14ac:dyDescent="0.2">
      <c r="A34" s="120"/>
      <c r="B34" s="119"/>
      <c r="C34" s="258" t="s">
        <v>107</v>
      </c>
      <c r="E34" s="113">
        <v>54.751916678721251</v>
      </c>
      <c r="F34" s="114">
        <v>3785</v>
      </c>
      <c r="G34" s="114">
        <v>3897</v>
      </c>
      <c r="H34" s="114">
        <v>3936</v>
      </c>
      <c r="I34" s="114">
        <v>3898</v>
      </c>
      <c r="J34" s="140">
        <v>3814</v>
      </c>
      <c r="K34" s="114">
        <v>-29</v>
      </c>
      <c r="L34" s="116">
        <v>-0.76035658101730463</v>
      </c>
    </row>
    <row r="35" spans="1:12" s="110" customFormat="1" ht="24" customHeight="1" x14ac:dyDescent="0.2">
      <c r="A35" s="604" t="s">
        <v>192</v>
      </c>
      <c r="B35" s="605"/>
      <c r="C35" s="605"/>
      <c r="D35" s="606"/>
      <c r="E35" s="113">
        <v>22.389770580732655</v>
      </c>
      <c r="F35" s="114">
        <v>13868</v>
      </c>
      <c r="G35" s="114">
        <v>14650</v>
      </c>
      <c r="H35" s="114">
        <v>14497</v>
      </c>
      <c r="I35" s="114">
        <v>15030</v>
      </c>
      <c r="J35" s="114">
        <v>14337</v>
      </c>
      <c r="K35" s="318">
        <v>-469</v>
      </c>
      <c r="L35" s="319">
        <v>-3.271256190276906</v>
      </c>
    </row>
    <row r="36" spans="1:12" s="110" customFormat="1" ht="15" customHeight="1" x14ac:dyDescent="0.2">
      <c r="A36" s="120"/>
      <c r="B36" s="119"/>
      <c r="C36" s="258" t="s">
        <v>106</v>
      </c>
      <c r="E36" s="113">
        <v>42.500721084511106</v>
      </c>
      <c r="F36" s="114">
        <v>5894</v>
      </c>
      <c r="G36" s="114">
        <v>6098</v>
      </c>
      <c r="H36" s="114">
        <v>5964</v>
      </c>
      <c r="I36" s="114">
        <v>6302</v>
      </c>
      <c r="J36" s="114">
        <v>5994</v>
      </c>
      <c r="K36" s="318">
        <v>-100</v>
      </c>
      <c r="L36" s="116">
        <v>-1.6683350016683349</v>
      </c>
    </row>
    <row r="37" spans="1:12" s="110" customFormat="1" ht="15" customHeight="1" x14ac:dyDescent="0.2">
      <c r="A37" s="120"/>
      <c r="B37" s="119"/>
      <c r="C37" s="258" t="s">
        <v>107</v>
      </c>
      <c r="E37" s="113">
        <v>57.499278915488894</v>
      </c>
      <c r="F37" s="114">
        <v>7974</v>
      </c>
      <c r="G37" s="114">
        <v>8552</v>
      </c>
      <c r="H37" s="114">
        <v>8533</v>
      </c>
      <c r="I37" s="114">
        <v>8728</v>
      </c>
      <c r="J37" s="140">
        <v>8343</v>
      </c>
      <c r="K37" s="114">
        <v>-369</v>
      </c>
      <c r="L37" s="116">
        <v>-4.4228694714131604</v>
      </c>
    </row>
    <row r="38" spans="1:12" s="110" customFormat="1" ht="15" customHeight="1" x14ac:dyDescent="0.2">
      <c r="A38" s="120"/>
      <c r="B38" s="119" t="s">
        <v>329</v>
      </c>
      <c r="C38" s="258"/>
      <c r="E38" s="113">
        <v>49.839358078109107</v>
      </c>
      <c r="F38" s="114">
        <v>30870</v>
      </c>
      <c r="G38" s="114">
        <v>31911</v>
      </c>
      <c r="H38" s="114">
        <v>31829</v>
      </c>
      <c r="I38" s="114">
        <v>31842</v>
      </c>
      <c r="J38" s="140">
        <v>31789</v>
      </c>
      <c r="K38" s="114">
        <v>-919</v>
      </c>
      <c r="L38" s="116">
        <v>-2.8909371166126649</v>
      </c>
    </row>
    <row r="39" spans="1:12" s="110" customFormat="1" ht="15" customHeight="1" x14ac:dyDescent="0.2">
      <c r="A39" s="120"/>
      <c r="B39" s="119"/>
      <c r="C39" s="258" t="s">
        <v>106</v>
      </c>
      <c r="E39" s="113">
        <v>41.302235179786202</v>
      </c>
      <c r="F39" s="115">
        <v>12750</v>
      </c>
      <c r="G39" s="114">
        <v>13160</v>
      </c>
      <c r="H39" s="114">
        <v>13139</v>
      </c>
      <c r="I39" s="114">
        <v>13052</v>
      </c>
      <c r="J39" s="140">
        <v>12955</v>
      </c>
      <c r="K39" s="114">
        <v>-205</v>
      </c>
      <c r="L39" s="116">
        <v>-1.5824006175221923</v>
      </c>
    </row>
    <row r="40" spans="1:12" s="110" customFormat="1" ht="15" customHeight="1" x14ac:dyDescent="0.2">
      <c r="A40" s="120"/>
      <c r="B40" s="119"/>
      <c r="C40" s="258" t="s">
        <v>107</v>
      </c>
      <c r="E40" s="113">
        <v>58.697764820213798</v>
      </c>
      <c r="F40" s="115">
        <v>18120</v>
      </c>
      <c r="G40" s="114">
        <v>18751</v>
      </c>
      <c r="H40" s="114">
        <v>18690</v>
      </c>
      <c r="I40" s="114">
        <v>18790</v>
      </c>
      <c r="J40" s="140">
        <v>18834</v>
      </c>
      <c r="K40" s="114">
        <v>-714</v>
      </c>
      <c r="L40" s="116">
        <v>-3.7910162472124882</v>
      </c>
    </row>
    <row r="41" spans="1:12" s="110" customFormat="1" ht="15" customHeight="1" x14ac:dyDescent="0.2">
      <c r="A41" s="120"/>
      <c r="B41" s="320" t="s">
        <v>516</v>
      </c>
      <c r="C41" s="258"/>
      <c r="E41" s="113">
        <v>8.5955536899207292</v>
      </c>
      <c r="F41" s="115">
        <v>5324</v>
      </c>
      <c r="G41" s="114">
        <v>5657</v>
      </c>
      <c r="H41" s="114">
        <v>5478</v>
      </c>
      <c r="I41" s="114">
        <v>5430</v>
      </c>
      <c r="J41" s="140">
        <v>5247</v>
      </c>
      <c r="K41" s="114">
        <v>77</v>
      </c>
      <c r="L41" s="116">
        <v>1.4675052410901468</v>
      </c>
    </row>
    <row r="42" spans="1:12" s="110" customFormat="1" ht="15" customHeight="1" x14ac:dyDescent="0.2">
      <c r="A42" s="120"/>
      <c r="B42" s="119"/>
      <c r="C42" s="268" t="s">
        <v>106</v>
      </c>
      <c r="D42" s="182"/>
      <c r="E42" s="113">
        <v>43.67017280240421</v>
      </c>
      <c r="F42" s="115">
        <v>2325</v>
      </c>
      <c r="G42" s="114">
        <v>2445</v>
      </c>
      <c r="H42" s="114">
        <v>2401</v>
      </c>
      <c r="I42" s="114">
        <v>2359</v>
      </c>
      <c r="J42" s="140">
        <v>2303</v>
      </c>
      <c r="K42" s="114">
        <v>22</v>
      </c>
      <c r="L42" s="116">
        <v>0.95527572731220145</v>
      </c>
    </row>
    <row r="43" spans="1:12" s="110" customFormat="1" ht="15" customHeight="1" x14ac:dyDescent="0.2">
      <c r="A43" s="120"/>
      <c r="B43" s="119"/>
      <c r="C43" s="268" t="s">
        <v>107</v>
      </c>
      <c r="D43" s="182"/>
      <c r="E43" s="113">
        <v>56.32982719759579</v>
      </c>
      <c r="F43" s="115">
        <v>2999</v>
      </c>
      <c r="G43" s="114">
        <v>3212</v>
      </c>
      <c r="H43" s="114">
        <v>3077</v>
      </c>
      <c r="I43" s="114">
        <v>3071</v>
      </c>
      <c r="J43" s="140">
        <v>2944</v>
      </c>
      <c r="K43" s="114">
        <v>55</v>
      </c>
      <c r="L43" s="116">
        <v>1.8682065217391304</v>
      </c>
    </row>
    <row r="44" spans="1:12" s="110" customFormat="1" ht="15" customHeight="1" x14ac:dyDescent="0.2">
      <c r="A44" s="120"/>
      <c r="B44" s="119" t="s">
        <v>205</v>
      </c>
      <c r="C44" s="268"/>
      <c r="D44" s="182"/>
      <c r="E44" s="113">
        <v>19.175317651237506</v>
      </c>
      <c r="F44" s="115">
        <v>11877</v>
      </c>
      <c r="G44" s="114">
        <v>12712</v>
      </c>
      <c r="H44" s="114">
        <v>12701</v>
      </c>
      <c r="I44" s="114">
        <v>12649</v>
      </c>
      <c r="J44" s="140">
        <v>12783</v>
      </c>
      <c r="K44" s="114">
        <v>-906</v>
      </c>
      <c r="L44" s="116">
        <v>-7.0875381365876553</v>
      </c>
    </row>
    <row r="45" spans="1:12" s="110" customFormat="1" ht="15" customHeight="1" x14ac:dyDescent="0.2">
      <c r="A45" s="120"/>
      <c r="B45" s="119"/>
      <c r="C45" s="268" t="s">
        <v>106</v>
      </c>
      <c r="D45" s="182"/>
      <c r="E45" s="113">
        <v>41.01204007746064</v>
      </c>
      <c r="F45" s="115">
        <v>4871</v>
      </c>
      <c r="G45" s="114">
        <v>5211</v>
      </c>
      <c r="H45" s="114">
        <v>5165</v>
      </c>
      <c r="I45" s="114">
        <v>5120</v>
      </c>
      <c r="J45" s="140">
        <v>5191</v>
      </c>
      <c r="K45" s="114">
        <v>-320</v>
      </c>
      <c r="L45" s="116">
        <v>-6.1645155076093241</v>
      </c>
    </row>
    <row r="46" spans="1:12" s="110" customFormat="1" ht="15" customHeight="1" x14ac:dyDescent="0.2">
      <c r="A46" s="123"/>
      <c r="B46" s="124"/>
      <c r="C46" s="260" t="s">
        <v>107</v>
      </c>
      <c r="D46" s="261"/>
      <c r="E46" s="125">
        <v>58.98795992253936</v>
      </c>
      <c r="F46" s="143">
        <v>7006</v>
      </c>
      <c r="G46" s="144">
        <v>7501</v>
      </c>
      <c r="H46" s="144">
        <v>7536</v>
      </c>
      <c r="I46" s="144">
        <v>7529</v>
      </c>
      <c r="J46" s="145">
        <v>7592</v>
      </c>
      <c r="K46" s="144">
        <v>-586</v>
      </c>
      <c r="L46" s="146">
        <v>-7.7186512118018964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61939</v>
      </c>
      <c r="E11" s="114">
        <v>64930</v>
      </c>
      <c r="F11" s="114">
        <v>64505</v>
      </c>
      <c r="G11" s="114">
        <v>64951</v>
      </c>
      <c r="H11" s="140">
        <v>64156</v>
      </c>
      <c r="I11" s="115">
        <v>-2217</v>
      </c>
      <c r="J11" s="116">
        <v>-3.4556393790136544</v>
      </c>
    </row>
    <row r="12" spans="1:15" s="110" customFormat="1" ht="24.95" customHeight="1" x14ac:dyDescent="0.2">
      <c r="A12" s="193" t="s">
        <v>132</v>
      </c>
      <c r="B12" s="194" t="s">
        <v>133</v>
      </c>
      <c r="C12" s="113">
        <v>1.4546570012431586</v>
      </c>
      <c r="D12" s="115">
        <v>901</v>
      </c>
      <c r="E12" s="114">
        <v>869</v>
      </c>
      <c r="F12" s="114">
        <v>914</v>
      </c>
      <c r="G12" s="114">
        <v>912</v>
      </c>
      <c r="H12" s="140">
        <v>838</v>
      </c>
      <c r="I12" s="115">
        <v>63</v>
      </c>
      <c r="J12" s="116">
        <v>7.5178997613365155</v>
      </c>
    </row>
    <row r="13" spans="1:15" s="110" customFormat="1" ht="24.95" customHeight="1" x14ac:dyDescent="0.2">
      <c r="A13" s="193" t="s">
        <v>134</v>
      </c>
      <c r="B13" s="199" t="s">
        <v>214</v>
      </c>
      <c r="C13" s="113">
        <v>0.79271541355204311</v>
      </c>
      <c r="D13" s="115">
        <v>491</v>
      </c>
      <c r="E13" s="114">
        <v>506</v>
      </c>
      <c r="F13" s="114">
        <v>530</v>
      </c>
      <c r="G13" s="114">
        <v>552</v>
      </c>
      <c r="H13" s="140">
        <v>574</v>
      </c>
      <c r="I13" s="115">
        <v>-83</v>
      </c>
      <c r="J13" s="116">
        <v>-14.459930313588851</v>
      </c>
    </row>
    <row r="14" spans="1:15" s="287" customFormat="1" ht="24.95" customHeight="1" x14ac:dyDescent="0.2">
      <c r="A14" s="193" t="s">
        <v>215</v>
      </c>
      <c r="B14" s="199" t="s">
        <v>137</v>
      </c>
      <c r="C14" s="113">
        <v>7.0246532879123009</v>
      </c>
      <c r="D14" s="115">
        <v>4351</v>
      </c>
      <c r="E14" s="114">
        <v>4444</v>
      </c>
      <c r="F14" s="114">
        <v>4541</v>
      </c>
      <c r="G14" s="114">
        <v>4612</v>
      </c>
      <c r="H14" s="140">
        <v>4572</v>
      </c>
      <c r="I14" s="115">
        <v>-221</v>
      </c>
      <c r="J14" s="116">
        <v>-4.833770778652668</v>
      </c>
      <c r="K14" s="110"/>
      <c r="L14" s="110"/>
      <c r="M14" s="110"/>
      <c r="N14" s="110"/>
      <c r="O14" s="110"/>
    </row>
    <row r="15" spans="1:15" s="110" customFormat="1" ht="24.95" customHeight="1" x14ac:dyDescent="0.2">
      <c r="A15" s="193" t="s">
        <v>216</v>
      </c>
      <c r="B15" s="199" t="s">
        <v>217</v>
      </c>
      <c r="C15" s="113">
        <v>2.8560357771355687</v>
      </c>
      <c r="D15" s="115">
        <v>1769</v>
      </c>
      <c r="E15" s="114">
        <v>1777</v>
      </c>
      <c r="F15" s="114">
        <v>1794</v>
      </c>
      <c r="G15" s="114">
        <v>1822</v>
      </c>
      <c r="H15" s="140">
        <v>1804</v>
      </c>
      <c r="I15" s="115">
        <v>-35</v>
      </c>
      <c r="J15" s="116">
        <v>-1.9401330376940134</v>
      </c>
    </row>
    <row r="16" spans="1:15" s="287" customFormat="1" ht="24.95" customHeight="1" x14ac:dyDescent="0.2">
      <c r="A16" s="193" t="s">
        <v>218</v>
      </c>
      <c r="B16" s="199" t="s">
        <v>141</v>
      </c>
      <c r="C16" s="113">
        <v>3.0207139282197</v>
      </c>
      <c r="D16" s="115">
        <v>1871</v>
      </c>
      <c r="E16" s="114">
        <v>1949</v>
      </c>
      <c r="F16" s="114">
        <v>1993</v>
      </c>
      <c r="G16" s="114">
        <v>2023</v>
      </c>
      <c r="H16" s="140">
        <v>1984</v>
      </c>
      <c r="I16" s="115">
        <v>-113</v>
      </c>
      <c r="J16" s="116">
        <v>-5.695564516129032</v>
      </c>
      <c r="K16" s="110"/>
      <c r="L16" s="110"/>
      <c r="M16" s="110"/>
      <c r="N16" s="110"/>
      <c r="O16" s="110"/>
    </row>
    <row r="17" spans="1:15" s="110" customFormat="1" ht="24.95" customHeight="1" x14ac:dyDescent="0.2">
      <c r="A17" s="193" t="s">
        <v>142</v>
      </c>
      <c r="B17" s="199" t="s">
        <v>220</v>
      </c>
      <c r="C17" s="113">
        <v>1.1479035825570318</v>
      </c>
      <c r="D17" s="115">
        <v>711</v>
      </c>
      <c r="E17" s="114">
        <v>718</v>
      </c>
      <c r="F17" s="114">
        <v>754</v>
      </c>
      <c r="G17" s="114">
        <v>767</v>
      </c>
      <c r="H17" s="140">
        <v>784</v>
      </c>
      <c r="I17" s="115">
        <v>-73</v>
      </c>
      <c r="J17" s="116">
        <v>-9.3112244897959187</v>
      </c>
    </row>
    <row r="18" spans="1:15" s="287" customFormat="1" ht="24.95" customHeight="1" x14ac:dyDescent="0.2">
      <c r="A18" s="201" t="s">
        <v>144</v>
      </c>
      <c r="B18" s="202" t="s">
        <v>145</v>
      </c>
      <c r="C18" s="113">
        <v>4.100808860330325</v>
      </c>
      <c r="D18" s="115">
        <v>2540</v>
      </c>
      <c r="E18" s="114">
        <v>2542</v>
      </c>
      <c r="F18" s="114">
        <v>2557</v>
      </c>
      <c r="G18" s="114">
        <v>2578</v>
      </c>
      <c r="H18" s="140">
        <v>2553</v>
      </c>
      <c r="I18" s="115">
        <v>-13</v>
      </c>
      <c r="J18" s="116">
        <v>-0.50920485703094398</v>
      </c>
      <c r="K18" s="110"/>
      <c r="L18" s="110"/>
      <c r="M18" s="110"/>
      <c r="N18" s="110"/>
      <c r="O18" s="110"/>
    </row>
    <row r="19" spans="1:15" s="110" customFormat="1" ht="24.95" customHeight="1" x14ac:dyDescent="0.2">
      <c r="A19" s="193" t="s">
        <v>146</v>
      </c>
      <c r="B19" s="199" t="s">
        <v>147</v>
      </c>
      <c r="C19" s="113">
        <v>18.061318393903679</v>
      </c>
      <c r="D19" s="115">
        <v>11187</v>
      </c>
      <c r="E19" s="114">
        <v>11552</v>
      </c>
      <c r="F19" s="114">
        <v>11395</v>
      </c>
      <c r="G19" s="114">
        <v>11581</v>
      </c>
      <c r="H19" s="140">
        <v>11394</v>
      </c>
      <c r="I19" s="115">
        <v>-207</v>
      </c>
      <c r="J19" s="116">
        <v>-1.8167456556082149</v>
      </c>
    </row>
    <row r="20" spans="1:15" s="287" customFormat="1" ht="24.95" customHeight="1" x14ac:dyDescent="0.2">
      <c r="A20" s="193" t="s">
        <v>148</v>
      </c>
      <c r="B20" s="199" t="s">
        <v>149</v>
      </c>
      <c r="C20" s="113">
        <v>9.8387122814381893</v>
      </c>
      <c r="D20" s="115">
        <v>6094</v>
      </c>
      <c r="E20" s="114">
        <v>6284</v>
      </c>
      <c r="F20" s="114">
        <v>6304</v>
      </c>
      <c r="G20" s="114">
        <v>6084</v>
      </c>
      <c r="H20" s="140">
        <v>6256</v>
      </c>
      <c r="I20" s="115">
        <v>-162</v>
      </c>
      <c r="J20" s="116">
        <v>-2.5895140664961636</v>
      </c>
      <c r="K20" s="110"/>
      <c r="L20" s="110"/>
      <c r="M20" s="110"/>
      <c r="N20" s="110"/>
      <c r="O20" s="110"/>
    </row>
    <row r="21" spans="1:15" s="110" customFormat="1" ht="24.95" customHeight="1" x14ac:dyDescent="0.2">
      <c r="A21" s="201" t="s">
        <v>150</v>
      </c>
      <c r="B21" s="202" t="s">
        <v>151</v>
      </c>
      <c r="C21" s="113">
        <v>9.5255008960428817</v>
      </c>
      <c r="D21" s="115">
        <v>5900</v>
      </c>
      <c r="E21" s="114">
        <v>6656</v>
      </c>
      <c r="F21" s="114">
        <v>6725</v>
      </c>
      <c r="G21" s="114">
        <v>6746</v>
      </c>
      <c r="H21" s="140">
        <v>6423</v>
      </c>
      <c r="I21" s="115">
        <v>-523</v>
      </c>
      <c r="J21" s="116">
        <v>-8.1426124863770823</v>
      </c>
    </row>
    <row r="22" spans="1:15" s="110" customFormat="1" ht="24.95" customHeight="1" x14ac:dyDescent="0.2">
      <c r="A22" s="201" t="s">
        <v>152</v>
      </c>
      <c r="B22" s="199" t="s">
        <v>153</v>
      </c>
      <c r="C22" s="113">
        <v>2.1359724890618188</v>
      </c>
      <c r="D22" s="115">
        <v>1323</v>
      </c>
      <c r="E22" s="114">
        <v>1529</v>
      </c>
      <c r="F22" s="114">
        <v>1576</v>
      </c>
      <c r="G22" s="114">
        <v>1612</v>
      </c>
      <c r="H22" s="140">
        <v>1666</v>
      </c>
      <c r="I22" s="115">
        <v>-343</v>
      </c>
      <c r="J22" s="116">
        <v>-20.588235294117649</v>
      </c>
    </row>
    <row r="23" spans="1:15" s="110" customFormat="1" ht="24.95" customHeight="1" x14ac:dyDescent="0.2">
      <c r="A23" s="193" t="s">
        <v>154</v>
      </c>
      <c r="B23" s="199" t="s">
        <v>155</v>
      </c>
      <c r="C23" s="113">
        <v>1.0574920486284893</v>
      </c>
      <c r="D23" s="115">
        <v>655</v>
      </c>
      <c r="E23" s="114">
        <v>666</v>
      </c>
      <c r="F23" s="114">
        <v>642</v>
      </c>
      <c r="G23" s="114">
        <v>625</v>
      </c>
      <c r="H23" s="140">
        <v>629</v>
      </c>
      <c r="I23" s="115">
        <v>26</v>
      </c>
      <c r="J23" s="116">
        <v>4.1335453100158981</v>
      </c>
    </row>
    <row r="24" spans="1:15" s="110" customFormat="1" ht="24.95" customHeight="1" x14ac:dyDescent="0.2">
      <c r="A24" s="193" t="s">
        <v>156</v>
      </c>
      <c r="B24" s="199" t="s">
        <v>221</v>
      </c>
      <c r="C24" s="113">
        <v>7.7124267424401429</v>
      </c>
      <c r="D24" s="115">
        <v>4777</v>
      </c>
      <c r="E24" s="114">
        <v>4919</v>
      </c>
      <c r="F24" s="114">
        <v>4886</v>
      </c>
      <c r="G24" s="114">
        <v>4912</v>
      </c>
      <c r="H24" s="140">
        <v>4905</v>
      </c>
      <c r="I24" s="115">
        <v>-128</v>
      </c>
      <c r="J24" s="116">
        <v>-2.6095820591233436</v>
      </c>
    </row>
    <row r="25" spans="1:15" s="110" customFormat="1" ht="24.95" customHeight="1" x14ac:dyDescent="0.2">
      <c r="A25" s="193" t="s">
        <v>222</v>
      </c>
      <c r="B25" s="204" t="s">
        <v>159</v>
      </c>
      <c r="C25" s="113">
        <v>8.5180580894105482</v>
      </c>
      <c r="D25" s="115">
        <v>5276</v>
      </c>
      <c r="E25" s="114">
        <v>5253</v>
      </c>
      <c r="F25" s="114">
        <v>5356</v>
      </c>
      <c r="G25" s="114">
        <v>5226</v>
      </c>
      <c r="H25" s="140">
        <v>5476</v>
      </c>
      <c r="I25" s="115">
        <v>-200</v>
      </c>
      <c r="J25" s="116">
        <v>-3.652300949598247</v>
      </c>
    </row>
    <row r="26" spans="1:15" s="110" customFormat="1" ht="24.95" customHeight="1" x14ac:dyDescent="0.2">
      <c r="A26" s="201">
        <v>782.78300000000002</v>
      </c>
      <c r="B26" s="203" t="s">
        <v>160</v>
      </c>
      <c r="C26" s="113">
        <v>0.41815334441950952</v>
      </c>
      <c r="D26" s="115">
        <v>259</v>
      </c>
      <c r="E26" s="114">
        <v>293</v>
      </c>
      <c r="F26" s="114">
        <v>272</v>
      </c>
      <c r="G26" s="114">
        <v>282</v>
      </c>
      <c r="H26" s="140">
        <v>260</v>
      </c>
      <c r="I26" s="115">
        <v>-1</v>
      </c>
      <c r="J26" s="116">
        <v>-0.38461538461538464</v>
      </c>
    </row>
    <row r="27" spans="1:15" s="110" customFormat="1" ht="24.95" customHeight="1" x14ac:dyDescent="0.2">
      <c r="A27" s="193" t="s">
        <v>161</v>
      </c>
      <c r="B27" s="199" t="s">
        <v>162</v>
      </c>
      <c r="C27" s="113">
        <v>2.4879316747122169</v>
      </c>
      <c r="D27" s="115">
        <v>1541</v>
      </c>
      <c r="E27" s="114">
        <v>1707</v>
      </c>
      <c r="F27" s="114">
        <v>1675</v>
      </c>
      <c r="G27" s="114">
        <v>1688</v>
      </c>
      <c r="H27" s="140">
        <v>1595</v>
      </c>
      <c r="I27" s="115">
        <v>-54</v>
      </c>
      <c r="J27" s="116">
        <v>-3.3855799373040751</v>
      </c>
    </row>
    <row r="28" spans="1:15" s="110" customFormat="1" ht="24.95" customHeight="1" x14ac:dyDescent="0.2">
      <c r="A28" s="193" t="s">
        <v>163</v>
      </c>
      <c r="B28" s="199" t="s">
        <v>164</v>
      </c>
      <c r="C28" s="113">
        <v>4.2009073443226397</v>
      </c>
      <c r="D28" s="115">
        <v>2602</v>
      </c>
      <c r="E28" s="114">
        <v>3199</v>
      </c>
      <c r="F28" s="114">
        <v>2663</v>
      </c>
      <c r="G28" s="114">
        <v>3117</v>
      </c>
      <c r="H28" s="140">
        <v>2731</v>
      </c>
      <c r="I28" s="115">
        <v>-129</v>
      </c>
      <c r="J28" s="116">
        <v>-4.7235444891980958</v>
      </c>
    </row>
    <row r="29" spans="1:15" s="110" customFormat="1" ht="24.95" customHeight="1" x14ac:dyDescent="0.2">
      <c r="A29" s="193">
        <v>86</v>
      </c>
      <c r="B29" s="199" t="s">
        <v>165</v>
      </c>
      <c r="C29" s="113">
        <v>6.2852160997110058</v>
      </c>
      <c r="D29" s="115">
        <v>3893</v>
      </c>
      <c r="E29" s="114">
        <v>3937</v>
      </c>
      <c r="F29" s="114">
        <v>3922</v>
      </c>
      <c r="G29" s="114">
        <v>3957</v>
      </c>
      <c r="H29" s="140">
        <v>3941</v>
      </c>
      <c r="I29" s="115">
        <v>-48</v>
      </c>
      <c r="J29" s="116">
        <v>-1.2179649835067241</v>
      </c>
    </row>
    <row r="30" spans="1:15" s="110" customFormat="1" ht="24.95" customHeight="1" x14ac:dyDescent="0.2">
      <c r="A30" s="193">
        <v>87.88</v>
      </c>
      <c r="B30" s="204" t="s">
        <v>166</v>
      </c>
      <c r="C30" s="113">
        <v>4.5641679717141059</v>
      </c>
      <c r="D30" s="115">
        <v>2827</v>
      </c>
      <c r="E30" s="114">
        <v>2949</v>
      </c>
      <c r="F30" s="114">
        <v>2937</v>
      </c>
      <c r="G30" s="114">
        <v>2852</v>
      </c>
      <c r="H30" s="140">
        <v>2807</v>
      </c>
      <c r="I30" s="115">
        <v>20</v>
      </c>
      <c r="J30" s="116">
        <v>0.71250445315283217</v>
      </c>
    </row>
    <row r="31" spans="1:15" s="110" customFormat="1" ht="24.95" customHeight="1" x14ac:dyDescent="0.2">
      <c r="A31" s="193" t="s">
        <v>167</v>
      </c>
      <c r="B31" s="199" t="s">
        <v>168</v>
      </c>
      <c r="C31" s="113">
        <v>11.818079077802354</v>
      </c>
      <c r="D31" s="115">
        <v>7320</v>
      </c>
      <c r="E31" s="114">
        <v>7623</v>
      </c>
      <c r="F31" s="114">
        <v>7608</v>
      </c>
      <c r="G31" s="114">
        <v>7613</v>
      </c>
      <c r="H31" s="140">
        <v>7534</v>
      </c>
      <c r="I31" s="115">
        <v>-214</v>
      </c>
      <c r="J31" s="116">
        <v>-2.8404565967613484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1.4546570012431586</v>
      </c>
      <c r="D34" s="115">
        <v>901</v>
      </c>
      <c r="E34" s="114">
        <v>869</v>
      </c>
      <c r="F34" s="114">
        <v>914</v>
      </c>
      <c r="G34" s="114">
        <v>912</v>
      </c>
      <c r="H34" s="140">
        <v>838</v>
      </c>
      <c r="I34" s="115">
        <v>63</v>
      </c>
      <c r="J34" s="116">
        <v>7.5178997613365155</v>
      </c>
    </row>
    <row r="35" spans="1:10" s="110" customFormat="1" ht="24.95" customHeight="1" x14ac:dyDescent="0.2">
      <c r="A35" s="292" t="s">
        <v>171</v>
      </c>
      <c r="B35" s="293" t="s">
        <v>172</v>
      </c>
      <c r="C35" s="113">
        <v>11.918177561794669</v>
      </c>
      <c r="D35" s="115">
        <v>7382</v>
      </c>
      <c r="E35" s="114">
        <v>7492</v>
      </c>
      <c r="F35" s="114">
        <v>7628</v>
      </c>
      <c r="G35" s="114">
        <v>7742</v>
      </c>
      <c r="H35" s="140">
        <v>7699</v>
      </c>
      <c r="I35" s="115">
        <v>-317</v>
      </c>
      <c r="J35" s="116">
        <v>-4.1174178464735682</v>
      </c>
    </row>
    <row r="36" spans="1:10" s="110" customFormat="1" ht="24.95" customHeight="1" x14ac:dyDescent="0.2">
      <c r="A36" s="294" t="s">
        <v>173</v>
      </c>
      <c r="B36" s="295" t="s">
        <v>174</v>
      </c>
      <c r="C36" s="125">
        <v>86.623936453607584</v>
      </c>
      <c r="D36" s="143">
        <v>53654</v>
      </c>
      <c r="E36" s="144">
        <v>56567</v>
      </c>
      <c r="F36" s="144">
        <v>55961</v>
      </c>
      <c r="G36" s="144">
        <v>56295</v>
      </c>
      <c r="H36" s="145">
        <v>55617</v>
      </c>
      <c r="I36" s="143">
        <v>-1963</v>
      </c>
      <c r="J36" s="146">
        <v>-3.52949637700703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61939</v>
      </c>
      <c r="F11" s="264">
        <v>64930</v>
      </c>
      <c r="G11" s="264">
        <v>64505</v>
      </c>
      <c r="H11" s="264">
        <v>64951</v>
      </c>
      <c r="I11" s="265">
        <v>64156</v>
      </c>
      <c r="J11" s="263">
        <v>-2217</v>
      </c>
      <c r="K11" s="266">
        <v>-3.4556393790136544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44.537367409871003</v>
      </c>
      <c r="E13" s="115">
        <v>27586</v>
      </c>
      <c r="F13" s="114">
        <v>28552</v>
      </c>
      <c r="G13" s="114">
        <v>28793</v>
      </c>
      <c r="H13" s="114">
        <v>29066</v>
      </c>
      <c r="I13" s="140">
        <v>29095</v>
      </c>
      <c r="J13" s="115">
        <v>-1509</v>
      </c>
      <c r="K13" s="116">
        <v>-5.1864581543220485</v>
      </c>
    </row>
    <row r="14" spans="1:15" ht="15.95" customHeight="1" x14ac:dyDescent="0.2">
      <c r="A14" s="306" t="s">
        <v>230</v>
      </c>
      <c r="B14" s="307"/>
      <c r="C14" s="308"/>
      <c r="D14" s="113">
        <v>41.61836645732091</v>
      </c>
      <c r="E14" s="115">
        <v>25778</v>
      </c>
      <c r="F14" s="114">
        <v>26947</v>
      </c>
      <c r="G14" s="114">
        <v>27003</v>
      </c>
      <c r="H14" s="114">
        <v>26835</v>
      </c>
      <c r="I14" s="140">
        <v>26478</v>
      </c>
      <c r="J14" s="115">
        <v>-700</v>
      </c>
      <c r="K14" s="116">
        <v>-2.6437042072664099</v>
      </c>
    </row>
    <row r="15" spans="1:15" ht="15.95" customHeight="1" x14ac:dyDescent="0.2">
      <c r="A15" s="306" t="s">
        <v>231</v>
      </c>
      <c r="B15" s="307"/>
      <c r="C15" s="308"/>
      <c r="D15" s="113">
        <v>4.9112836823326171</v>
      </c>
      <c r="E15" s="115">
        <v>3042</v>
      </c>
      <c r="F15" s="114">
        <v>3206</v>
      </c>
      <c r="G15" s="114">
        <v>3078</v>
      </c>
      <c r="H15" s="114">
        <v>2974</v>
      </c>
      <c r="I15" s="140">
        <v>2968</v>
      </c>
      <c r="J15" s="115">
        <v>74</v>
      </c>
      <c r="K15" s="116">
        <v>2.4932614555256065</v>
      </c>
    </row>
    <row r="16" spans="1:15" ht="15.95" customHeight="1" x14ac:dyDescent="0.2">
      <c r="A16" s="306" t="s">
        <v>232</v>
      </c>
      <c r="B16" s="307"/>
      <c r="C16" s="308"/>
      <c r="D16" s="113">
        <v>5.2713153263694927</v>
      </c>
      <c r="E16" s="115">
        <v>3265</v>
      </c>
      <c r="F16" s="114">
        <v>3857</v>
      </c>
      <c r="G16" s="114">
        <v>3302</v>
      </c>
      <c r="H16" s="114">
        <v>3705</v>
      </c>
      <c r="I16" s="140">
        <v>3326</v>
      </c>
      <c r="J16" s="115">
        <v>-61</v>
      </c>
      <c r="K16" s="116">
        <v>-1.8340348767288033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1.3513295338962528</v>
      </c>
      <c r="E18" s="115">
        <v>837</v>
      </c>
      <c r="F18" s="114">
        <v>815</v>
      </c>
      <c r="G18" s="114">
        <v>818</v>
      </c>
      <c r="H18" s="114">
        <v>804</v>
      </c>
      <c r="I18" s="140">
        <v>789</v>
      </c>
      <c r="J18" s="115">
        <v>48</v>
      </c>
      <c r="K18" s="116">
        <v>6.083650190114068</v>
      </c>
    </row>
    <row r="19" spans="1:11" ht="14.1" customHeight="1" x14ac:dyDescent="0.2">
      <c r="A19" s="306" t="s">
        <v>235</v>
      </c>
      <c r="B19" s="307" t="s">
        <v>236</v>
      </c>
      <c r="C19" s="308"/>
      <c r="D19" s="113">
        <v>0.96708051469994671</v>
      </c>
      <c r="E19" s="115">
        <v>599</v>
      </c>
      <c r="F19" s="114">
        <v>591</v>
      </c>
      <c r="G19" s="114">
        <v>582</v>
      </c>
      <c r="H19" s="114">
        <v>559</v>
      </c>
      <c r="I19" s="140">
        <v>546</v>
      </c>
      <c r="J19" s="115">
        <v>53</v>
      </c>
      <c r="K19" s="116">
        <v>9.7069597069597062</v>
      </c>
    </row>
    <row r="20" spans="1:11" ht="14.1" customHeight="1" x14ac:dyDescent="0.2">
      <c r="A20" s="306">
        <v>12</v>
      </c>
      <c r="B20" s="307" t="s">
        <v>237</v>
      </c>
      <c r="C20" s="308"/>
      <c r="D20" s="113">
        <v>1.0171297566961042</v>
      </c>
      <c r="E20" s="115">
        <v>630</v>
      </c>
      <c r="F20" s="114">
        <v>656</v>
      </c>
      <c r="G20" s="114">
        <v>722</v>
      </c>
      <c r="H20" s="114">
        <v>721</v>
      </c>
      <c r="I20" s="140">
        <v>628</v>
      </c>
      <c r="J20" s="115">
        <v>2</v>
      </c>
      <c r="K20" s="116">
        <v>0.31847133757961782</v>
      </c>
    </row>
    <row r="21" spans="1:11" ht="14.1" customHeight="1" x14ac:dyDescent="0.2">
      <c r="A21" s="306">
        <v>21</v>
      </c>
      <c r="B21" s="307" t="s">
        <v>238</v>
      </c>
      <c r="C21" s="308"/>
      <c r="D21" s="113">
        <v>9.5255008960428808E-2</v>
      </c>
      <c r="E21" s="115">
        <v>59</v>
      </c>
      <c r="F21" s="114">
        <v>60</v>
      </c>
      <c r="G21" s="114">
        <v>66</v>
      </c>
      <c r="H21" s="114">
        <v>64</v>
      </c>
      <c r="I21" s="140">
        <v>60</v>
      </c>
      <c r="J21" s="115">
        <v>-1</v>
      </c>
      <c r="K21" s="116">
        <v>-1.6666666666666667</v>
      </c>
    </row>
    <row r="22" spans="1:11" ht="14.1" customHeight="1" x14ac:dyDescent="0.2">
      <c r="A22" s="306">
        <v>22</v>
      </c>
      <c r="B22" s="307" t="s">
        <v>239</v>
      </c>
      <c r="C22" s="308"/>
      <c r="D22" s="113">
        <v>0.55861412034420965</v>
      </c>
      <c r="E22" s="115">
        <v>346</v>
      </c>
      <c r="F22" s="114">
        <v>340</v>
      </c>
      <c r="G22" s="114">
        <v>353</v>
      </c>
      <c r="H22" s="114">
        <v>365</v>
      </c>
      <c r="I22" s="140">
        <v>351</v>
      </c>
      <c r="J22" s="115">
        <v>-5</v>
      </c>
      <c r="K22" s="116">
        <v>-1.4245014245014245</v>
      </c>
    </row>
    <row r="23" spans="1:11" ht="14.1" customHeight="1" x14ac:dyDescent="0.2">
      <c r="A23" s="306">
        <v>23</v>
      </c>
      <c r="B23" s="307" t="s">
        <v>240</v>
      </c>
      <c r="C23" s="308"/>
      <c r="D23" s="113">
        <v>0.48596199486591646</v>
      </c>
      <c r="E23" s="115">
        <v>301</v>
      </c>
      <c r="F23" s="114">
        <v>314</v>
      </c>
      <c r="G23" s="114">
        <v>312</v>
      </c>
      <c r="H23" s="114">
        <v>315</v>
      </c>
      <c r="I23" s="140">
        <v>321</v>
      </c>
      <c r="J23" s="115">
        <v>-20</v>
      </c>
      <c r="K23" s="116">
        <v>-6.2305295950155761</v>
      </c>
    </row>
    <row r="24" spans="1:11" ht="14.1" customHeight="1" x14ac:dyDescent="0.2">
      <c r="A24" s="306">
        <v>24</v>
      </c>
      <c r="B24" s="307" t="s">
        <v>241</v>
      </c>
      <c r="C24" s="308"/>
      <c r="D24" s="113">
        <v>0.83146321380713284</v>
      </c>
      <c r="E24" s="115">
        <v>515</v>
      </c>
      <c r="F24" s="114">
        <v>518</v>
      </c>
      <c r="G24" s="114">
        <v>517</v>
      </c>
      <c r="H24" s="114">
        <v>527</v>
      </c>
      <c r="I24" s="140">
        <v>551</v>
      </c>
      <c r="J24" s="115">
        <v>-36</v>
      </c>
      <c r="K24" s="116">
        <v>-6.5335753176043561</v>
      </c>
    </row>
    <row r="25" spans="1:11" ht="14.1" customHeight="1" x14ac:dyDescent="0.2">
      <c r="A25" s="306">
        <v>25</v>
      </c>
      <c r="B25" s="307" t="s">
        <v>242</v>
      </c>
      <c r="C25" s="308"/>
      <c r="D25" s="113">
        <v>1.6387090524548347</v>
      </c>
      <c r="E25" s="115">
        <v>1015</v>
      </c>
      <c r="F25" s="114">
        <v>1060</v>
      </c>
      <c r="G25" s="114">
        <v>1059</v>
      </c>
      <c r="H25" s="114">
        <v>1074</v>
      </c>
      <c r="I25" s="140">
        <v>1080</v>
      </c>
      <c r="J25" s="115">
        <v>-65</v>
      </c>
      <c r="K25" s="116">
        <v>-6.0185185185185182</v>
      </c>
    </row>
    <row r="26" spans="1:11" ht="14.1" customHeight="1" x14ac:dyDescent="0.2">
      <c r="A26" s="306">
        <v>26</v>
      </c>
      <c r="B26" s="307" t="s">
        <v>243</v>
      </c>
      <c r="C26" s="308"/>
      <c r="D26" s="113">
        <v>0.72167777975104541</v>
      </c>
      <c r="E26" s="115">
        <v>447</v>
      </c>
      <c r="F26" s="114">
        <v>466</v>
      </c>
      <c r="G26" s="114">
        <v>464</v>
      </c>
      <c r="H26" s="114">
        <v>499</v>
      </c>
      <c r="I26" s="140">
        <v>496</v>
      </c>
      <c r="J26" s="115">
        <v>-49</v>
      </c>
      <c r="K26" s="116">
        <v>-9.879032258064516</v>
      </c>
    </row>
    <row r="27" spans="1:11" ht="14.1" customHeight="1" x14ac:dyDescent="0.2">
      <c r="A27" s="306">
        <v>27</v>
      </c>
      <c r="B27" s="307" t="s">
        <v>244</v>
      </c>
      <c r="C27" s="308"/>
      <c r="D27" s="113">
        <v>0.36971859410064739</v>
      </c>
      <c r="E27" s="115">
        <v>229</v>
      </c>
      <c r="F27" s="114">
        <v>237</v>
      </c>
      <c r="G27" s="114">
        <v>232</v>
      </c>
      <c r="H27" s="114">
        <v>227</v>
      </c>
      <c r="I27" s="140">
        <v>231</v>
      </c>
      <c r="J27" s="115">
        <v>-2</v>
      </c>
      <c r="K27" s="116">
        <v>-0.86580086580086579</v>
      </c>
    </row>
    <row r="28" spans="1:11" ht="14.1" customHeight="1" x14ac:dyDescent="0.2">
      <c r="A28" s="306">
        <v>28</v>
      </c>
      <c r="B28" s="307" t="s">
        <v>245</v>
      </c>
      <c r="C28" s="308"/>
      <c r="D28" s="113">
        <v>0.21311290140299327</v>
      </c>
      <c r="E28" s="115">
        <v>132</v>
      </c>
      <c r="F28" s="114">
        <v>134</v>
      </c>
      <c r="G28" s="114">
        <v>135</v>
      </c>
      <c r="H28" s="114">
        <v>139</v>
      </c>
      <c r="I28" s="140">
        <v>139</v>
      </c>
      <c r="J28" s="115">
        <v>-7</v>
      </c>
      <c r="K28" s="116">
        <v>-5.0359712230215825</v>
      </c>
    </row>
    <row r="29" spans="1:11" ht="14.1" customHeight="1" x14ac:dyDescent="0.2">
      <c r="A29" s="306">
        <v>29</v>
      </c>
      <c r="B29" s="307" t="s">
        <v>246</v>
      </c>
      <c r="C29" s="308"/>
      <c r="D29" s="113">
        <v>3.1401863123395599</v>
      </c>
      <c r="E29" s="115">
        <v>1945</v>
      </c>
      <c r="F29" s="114">
        <v>2169</v>
      </c>
      <c r="G29" s="114">
        <v>2143</v>
      </c>
      <c r="H29" s="114">
        <v>2184</v>
      </c>
      <c r="I29" s="140">
        <v>2192</v>
      </c>
      <c r="J29" s="115">
        <v>-247</v>
      </c>
      <c r="K29" s="116">
        <v>-11.268248175182482</v>
      </c>
    </row>
    <row r="30" spans="1:11" ht="14.1" customHeight="1" x14ac:dyDescent="0.2">
      <c r="A30" s="306" t="s">
        <v>247</v>
      </c>
      <c r="B30" s="307" t="s">
        <v>248</v>
      </c>
      <c r="C30" s="308"/>
      <c r="D30" s="113">
        <v>0.44559970293353141</v>
      </c>
      <c r="E30" s="115">
        <v>276</v>
      </c>
      <c r="F30" s="114">
        <v>286</v>
      </c>
      <c r="G30" s="114">
        <v>288</v>
      </c>
      <c r="H30" s="114">
        <v>303</v>
      </c>
      <c r="I30" s="140">
        <v>296</v>
      </c>
      <c r="J30" s="115">
        <v>-20</v>
      </c>
      <c r="K30" s="116">
        <v>-6.756756756756757</v>
      </c>
    </row>
    <row r="31" spans="1:11" ht="14.1" customHeight="1" x14ac:dyDescent="0.2">
      <c r="A31" s="306" t="s">
        <v>249</v>
      </c>
      <c r="B31" s="307" t="s">
        <v>250</v>
      </c>
      <c r="C31" s="308"/>
      <c r="D31" s="113">
        <v>2.6865141510195514</v>
      </c>
      <c r="E31" s="115">
        <v>1664</v>
      </c>
      <c r="F31" s="114">
        <v>1879</v>
      </c>
      <c r="G31" s="114">
        <v>1851</v>
      </c>
      <c r="H31" s="114">
        <v>1876</v>
      </c>
      <c r="I31" s="140">
        <v>1891</v>
      </c>
      <c r="J31" s="115">
        <v>-227</v>
      </c>
      <c r="K31" s="116">
        <v>-12.004230565838181</v>
      </c>
    </row>
    <row r="32" spans="1:11" ht="14.1" customHeight="1" x14ac:dyDescent="0.2">
      <c r="A32" s="306">
        <v>31</v>
      </c>
      <c r="B32" s="307" t="s">
        <v>251</v>
      </c>
      <c r="C32" s="308"/>
      <c r="D32" s="113">
        <v>0.15822018437494956</v>
      </c>
      <c r="E32" s="115">
        <v>98</v>
      </c>
      <c r="F32" s="114">
        <v>103</v>
      </c>
      <c r="G32" s="114">
        <v>105</v>
      </c>
      <c r="H32" s="114">
        <v>91</v>
      </c>
      <c r="I32" s="140">
        <v>86</v>
      </c>
      <c r="J32" s="115">
        <v>12</v>
      </c>
      <c r="K32" s="116">
        <v>13.953488372093023</v>
      </c>
    </row>
    <row r="33" spans="1:11" ht="14.1" customHeight="1" x14ac:dyDescent="0.2">
      <c r="A33" s="306">
        <v>32</v>
      </c>
      <c r="B33" s="307" t="s">
        <v>252</v>
      </c>
      <c r="C33" s="308"/>
      <c r="D33" s="113">
        <v>0.90734432264001674</v>
      </c>
      <c r="E33" s="115">
        <v>562</v>
      </c>
      <c r="F33" s="114">
        <v>544</v>
      </c>
      <c r="G33" s="114">
        <v>561</v>
      </c>
      <c r="H33" s="114">
        <v>588</v>
      </c>
      <c r="I33" s="140">
        <v>565</v>
      </c>
      <c r="J33" s="115">
        <v>-3</v>
      </c>
      <c r="K33" s="116">
        <v>-0.53097345132743368</v>
      </c>
    </row>
    <row r="34" spans="1:11" ht="14.1" customHeight="1" x14ac:dyDescent="0.2">
      <c r="A34" s="306">
        <v>33</v>
      </c>
      <c r="B34" s="307" t="s">
        <v>253</v>
      </c>
      <c r="C34" s="308"/>
      <c r="D34" s="113">
        <v>0.4052374110011463</v>
      </c>
      <c r="E34" s="115">
        <v>251</v>
      </c>
      <c r="F34" s="114">
        <v>252</v>
      </c>
      <c r="G34" s="114">
        <v>275</v>
      </c>
      <c r="H34" s="114">
        <v>277</v>
      </c>
      <c r="I34" s="140">
        <v>280</v>
      </c>
      <c r="J34" s="115">
        <v>-29</v>
      </c>
      <c r="K34" s="116">
        <v>-10.357142857142858</v>
      </c>
    </row>
    <row r="35" spans="1:11" ht="14.1" customHeight="1" x14ac:dyDescent="0.2">
      <c r="A35" s="306">
        <v>34</v>
      </c>
      <c r="B35" s="307" t="s">
        <v>254</v>
      </c>
      <c r="C35" s="308"/>
      <c r="D35" s="113">
        <v>4.263872519737161</v>
      </c>
      <c r="E35" s="115">
        <v>2641</v>
      </c>
      <c r="F35" s="114">
        <v>2713</v>
      </c>
      <c r="G35" s="114">
        <v>2693</v>
      </c>
      <c r="H35" s="114">
        <v>2705</v>
      </c>
      <c r="I35" s="140">
        <v>2721</v>
      </c>
      <c r="J35" s="115">
        <v>-80</v>
      </c>
      <c r="K35" s="116">
        <v>-2.940095553105476</v>
      </c>
    </row>
    <row r="36" spans="1:11" ht="14.1" customHeight="1" x14ac:dyDescent="0.2">
      <c r="A36" s="306">
        <v>41</v>
      </c>
      <c r="B36" s="307" t="s">
        <v>255</v>
      </c>
      <c r="C36" s="308"/>
      <c r="D36" s="113">
        <v>0.29060850191317261</v>
      </c>
      <c r="E36" s="115">
        <v>180</v>
      </c>
      <c r="F36" s="114">
        <v>195</v>
      </c>
      <c r="G36" s="114">
        <v>191</v>
      </c>
      <c r="H36" s="114">
        <v>193</v>
      </c>
      <c r="I36" s="140">
        <v>175</v>
      </c>
      <c r="J36" s="115">
        <v>5</v>
      </c>
      <c r="K36" s="116">
        <v>2.8571428571428572</v>
      </c>
    </row>
    <row r="37" spans="1:11" ht="14.1" customHeight="1" x14ac:dyDescent="0.2">
      <c r="A37" s="306">
        <v>42</v>
      </c>
      <c r="B37" s="307" t="s">
        <v>256</v>
      </c>
      <c r="C37" s="308"/>
      <c r="D37" s="113">
        <v>4.8434750318862109E-2</v>
      </c>
      <c r="E37" s="115">
        <v>30</v>
      </c>
      <c r="F37" s="114">
        <v>24</v>
      </c>
      <c r="G37" s="114">
        <v>25</v>
      </c>
      <c r="H37" s="114">
        <v>23</v>
      </c>
      <c r="I37" s="140">
        <v>24</v>
      </c>
      <c r="J37" s="115">
        <v>6</v>
      </c>
      <c r="K37" s="116">
        <v>25</v>
      </c>
    </row>
    <row r="38" spans="1:11" ht="14.1" customHeight="1" x14ac:dyDescent="0.2">
      <c r="A38" s="306">
        <v>43</v>
      </c>
      <c r="B38" s="307" t="s">
        <v>257</v>
      </c>
      <c r="C38" s="308"/>
      <c r="D38" s="113">
        <v>0.4003939359692601</v>
      </c>
      <c r="E38" s="115">
        <v>248</v>
      </c>
      <c r="F38" s="114">
        <v>249</v>
      </c>
      <c r="G38" s="114">
        <v>247</v>
      </c>
      <c r="H38" s="114">
        <v>258</v>
      </c>
      <c r="I38" s="140">
        <v>254</v>
      </c>
      <c r="J38" s="115">
        <v>-6</v>
      </c>
      <c r="K38" s="116">
        <v>-2.3622047244094486</v>
      </c>
    </row>
    <row r="39" spans="1:11" ht="14.1" customHeight="1" x14ac:dyDescent="0.2">
      <c r="A39" s="306">
        <v>51</v>
      </c>
      <c r="B39" s="307" t="s">
        <v>258</v>
      </c>
      <c r="C39" s="308"/>
      <c r="D39" s="113">
        <v>11.0641114645054</v>
      </c>
      <c r="E39" s="115">
        <v>6853</v>
      </c>
      <c r="F39" s="114">
        <v>7158</v>
      </c>
      <c r="G39" s="114">
        <v>7194</v>
      </c>
      <c r="H39" s="114">
        <v>7238</v>
      </c>
      <c r="I39" s="140">
        <v>7594</v>
      </c>
      <c r="J39" s="115">
        <v>-741</v>
      </c>
      <c r="K39" s="116">
        <v>-9.757703450092178</v>
      </c>
    </row>
    <row r="40" spans="1:11" ht="14.1" customHeight="1" x14ac:dyDescent="0.2">
      <c r="A40" s="306" t="s">
        <v>259</v>
      </c>
      <c r="B40" s="307" t="s">
        <v>260</v>
      </c>
      <c r="C40" s="308"/>
      <c r="D40" s="113">
        <v>10.8187087295565</v>
      </c>
      <c r="E40" s="115">
        <v>6701</v>
      </c>
      <c r="F40" s="114">
        <v>6994</v>
      </c>
      <c r="G40" s="114">
        <v>7040</v>
      </c>
      <c r="H40" s="114">
        <v>7094</v>
      </c>
      <c r="I40" s="140">
        <v>7453</v>
      </c>
      <c r="J40" s="115">
        <v>-752</v>
      </c>
      <c r="K40" s="116">
        <v>-10.089896685898296</v>
      </c>
    </row>
    <row r="41" spans="1:11" ht="14.1" customHeight="1" x14ac:dyDescent="0.2">
      <c r="A41" s="306"/>
      <c r="B41" s="307" t="s">
        <v>261</v>
      </c>
      <c r="C41" s="308"/>
      <c r="D41" s="113">
        <v>3.5260498232131612</v>
      </c>
      <c r="E41" s="115">
        <v>2184</v>
      </c>
      <c r="F41" s="114">
        <v>2311</v>
      </c>
      <c r="G41" s="114">
        <v>2278</v>
      </c>
      <c r="H41" s="114">
        <v>2299</v>
      </c>
      <c r="I41" s="140">
        <v>2474</v>
      </c>
      <c r="J41" s="115">
        <v>-290</v>
      </c>
      <c r="K41" s="116">
        <v>-11.721907841552142</v>
      </c>
    </row>
    <row r="42" spans="1:11" ht="14.1" customHeight="1" x14ac:dyDescent="0.2">
      <c r="A42" s="306">
        <v>52</v>
      </c>
      <c r="B42" s="307" t="s">
        <v>262</v>
      </c>
      <c r="C42" s="308"/>
      <c r="D42" s="113">
        <v>5.3294370267521272</v>
      </c>
      <c r="E42" s="115">
        <v>3301</v>
      </c>
      <c r="F42" s="114">
        <v>3428</v>
      </c>
      <c r="G42" s="114">
        <v>3420</v>
      </c>
      <c r="H42" s="114">
        <v>3296</v>
      </c>
      <c r="I42" s="140">
        <v>3256</v>
      </c>
      <c r="J42" s="115">
        <v>45</v>
      </c>
      <c r="K42" s="116">
        <v>1.382063882063882</v>
      </c>
    </row>
    <row r="43" spans="1:11" ht="14.1" customHeight="1" x14ac:dyDescent="0.2">
      <c r="A43" s="306" t="s">
        <v>263</v>
      </c>
      <c r="B43" s="307" t="s">
        <v>264</v>
      </c>
      <c r="C43" s="308"/>
      <c r="D43" s="113">
        <v>5.1679878590225865</v>
      </c>
      <c r="E43" s="115">
        <v>3201</v>
      </c>
      <c r="F43" s="114">
        <v>3339</v>
      </c>
      <c r="G43" s="114">
        <v>3313</v>
      </c>
      <c r="H43" s="114">
        <v>3203</v>
      </c>
      <c r="I43" s="140">
        <v>3178</v>
      </c>
      <c r="J43" s="115">
        <v>23</v>
      </c>
      <c r="K43" s="116">
        <v>0.723725613593455</v>
      </c>
    </row>
    <row r="44" spans="1:11" ht="14.1" customHeight="1" x14ac:dyDescent="0.2">
      <c r="A44" s="306">
        <v>53</v>
      </c>
      <c r="B44" s="307" t="s">
        <v>265</v>
      </c>
      <c r="C44" s="308"/>
      <c r="D44" s="113">
        <v>1.3238831753822309</v>
      </c>
      <c r="E44" s="115">
        <v>820</v>
      </c>
      <c r="F44" s="114">
        <v>902</v>
      </c>
      <c r="G44" s="114">
        <v>880</v>
      </c>
      <c r="H44" s="114">
        <v>869</v>
      </c>
      <c r="I44" s="140">
        <v>822</v>
      </c>
      <c r="J44" s="115">
        <v>-2</v>
      </c>
      <c r="K44" s="116">
        <v>-0.24330900243309003</v>
      </c>
    </row>
    <row r="45" spans="1:11" ht="14.1" customHeight="1" x14ac:dyDescent="0.2">
      <c r="A45" s="306" t="s">
        <v>266</v>
      </c>
      <c r="B45" s="307" t="s">
        <v>267</v>
      </c>
      <c r="C45" s="308"/>
      <c r="D45" s="113">
        <v>1.3028947835773907</v>
      </c>
      <c r="E45" s="115">
        <v>807</v>
      </c>
      <c r="F45" s="114">
        <v>890</v>
      </c>
      <c r="G45" s="114">
        <v>867</v>
      </c>
      <c r="H45" s="114">
        <v>851</v>
      </c>
      <c r="I45" s="140">
        <v>807</v>
      </c>
      <c r="J45" s="115">
        <v>0</v>
      </c>
      <c r="K45" s="116">
        <v>0</v>
      </c>
    </row>
    <row r="46" spans="1:11" ht="14.1" customHeight="1" x14ac:dyDescent="0.2">
      <c r="A46" s="306">
        <v>54</v>
      </c>
      <c r="B46" s="307" t="s">
        <v>268</v>
      </c>
      <c r="C46" s="308"/>
      <c r="D46" s="113">
        <v>12.56397423271283</v>
      </c>
      <c r="E46" s="115">
        <v>7782</v>
      </c>
      <c r="F46" s="114">
        <v>7845</v>
      </c>
      <c r="G46" s="114">
        <v>8012</v>
      </c>
      <c r="H46" s="114">
        <v>7999</v>
      </c>
      <c r="I46" s="140">
        <v>8004</v>
      </c>
      <c r="J46" s="115">
        <v>-222</v>
      </c>
      <c r="K46" s="116">
        <v>-2.7736131934032984</v>
      </c>
    </row>
    <row r="47" spans="1:11" ht="14.1" customHeight="1" x14ac:dyDescent="0.2">
      <c r="A47" s="306">
        <v>61</v>
      </c>
      <c r="B47" s="307" t="s">
        <v>269</v>
      </c>
      <c r="C47" s="308"/>
      <c r="D47" s="113">
        <v>0.69584591291431896</v>
      </c>
      <c r="E47" s="115">
        <v>431</v>
      </c>
      <c r="F47" s="114">
        <v>428</v>
      </c>
      <c r="G47" s="114">
        <v>427</v>
      </c>
      <c r="H47" s="114">
        <v>423</v>
      </c>
      <c r="I47" s="140">
        <v>418</v>
      </c>
      <c r="J47" s="115">
        <v>13</v>
      </c>
      <c r="K47" s="116">
        <v>3.1100478468899522</v>
      </c>
    </row>
    <row r="48" spans="1:11" ht="14.1" customHeight="1" x14ac:dyDescent="0.2">
      <c r="A48" s="306">
        <v>62</v>
      </c>
      <c r="B48" s="307" t="s">
        <v>270</v>
      </c>
      <c r="C48" s="308"/>
      <c r="D48" s="113">
        <v>10.951097047094722</v>
      </c>
      <c r="E48" s="115">
        <v>6783</v>
      </c>
      <c r="F48" s="114">
        <v>7011</v>
      </c>
      <c r="G48" s="114">
        <v>6947</v>
      </c>
      <c r="H48" s="114">
        <v>7063</v>
      </c>
      <c r="I48" s="140">
        <v>6913</v>
      </c>
      <c r="J48" s="115">
        <v>-130</v>
      </c>
      <c r="K48" s="116">
        <v>-1.8805149717922753</v>
      </c>
    </row>
    <row r="49" spans="1:11" ht="14.1" customHeight="1" x14ac:dyDescent="0.2">
      <c r="A49" s="306">
        <v>63</v>
      </c>
      <c r="B49" s="307" t="s">
        <v>271</v>
      </c>
      <c r="C49" s="308"/>
      <c r="D49" s="113">
        <v>8.1903162789195818</v>
      </c>
      <c r="E49" s="115">
        <v>5073</v>
      </c>
      <c r="F49" s="114">
        <v>5706</v>
      </c>
      <c r="G49" s="114">
        <v>5879</v>
      </c>
      <c r="H49" s="114">
        <v>5778</v>
      </c>
      <c r="I49" s="140">
        <v>5505</v>
      </c>
      <c r="J49" s="115">
        <v>-432</v>
      </c>
      <c r="K49" s="116">
        <v>-7.8474114441416898</v>
      </c>
    </row>
    <row r="50" spans="1:11" ht="14.1" customHeight="1" x14ac:dyDescent="0.2">
      <c r="A50" s="306" t="s">
        <v>272</v>
      </c>
      <c r="B50" s="307" t="s">
        <v>273</v>
      </c>
      <c r="C50" s="308"/>
      <c r="D50" s="113">
        <v>0.46497360306107621</v>
      </c>
      <c r="E50" s="115">
        <v>288</v>
      </c>
      <c r="F50" s="114">
        <v>299</v>
      </c>
      <c r="G50" s="114">
        <v>298</v>
      </c>
      <c r="H50" s="114">
        <v>306</v>
      </c>
      <c r="I50" s="140">
        <v>312</v>
      </c>
      <c r="J50" s="115">
        <v>-24</v>
      </c>
      <c r="K50" s="116">
        <v>-7.6923076923076925</v>
      </c>
    </row>
    <row r="51" spans="1:11" ht="14.1" customHeight="1" x14ac:dyDescent="0.2">
      <c r="A51" s="306" t="s">
        <v>274</v>
      </c>
      <c r="B51" s="307" t="s">
        <v>275</v>
      </c>
      <c r="C51" s="308"/>
      <c r="D51" s="113">
        <v>7.350780606725972</v>
      </c>
      <c r="E51" s="115">
        <v>4553</v>
      </c>
      <c r="F51" s="114">
        <v>5124</v>
      </c>
      <c r="G51" s="114">
        <v>5260</v>
      </c>
      <c r="H51" s="114">
        <v>5174</v>
      </c>
      <c r="I51" s="140">
        <v>4940</v>
      </c>
      <c r="J51" s="115">
        <v>-387</v>
      </c>
      <c r="K51" s="116">
        <v>-7.8340080971659916</v>
      </c>
    </row>
    <row r="52" spans="1:11" ht="14.1" customHeight="1" x14ac:dyDescent="0.2">
      <c r="A52" s="306">
        <v>71</v>
      </c>
      <c r="B52" s="307" t="s">
        <v>276</v>
      </c>
      <c r="C52" s="308"/>
      <c r="D52" s="113">
        <v>12.499394565621014</v>
      </c>
      <c r="E52" s="115">
        <v>7742</v>
      </c>
      <c r="F52" s="114">
        <v>7923</v>
      </c>
      <c r="G52" s="114">
        <v>7920</v>
      </c>
      <c r="H52" s="114">
        <v>7901</v>
      </c>
      <c r="I52" s="140">
        <v>7895</v>
      </c>
      <c r="J52" s="115">
        <v>-153</v>
      </c>
      <c r="K52" s="116">
        <v>-1.9379354021532615</v>
      </c>
    </row>
    <row r="53" spans="1:11" ht="14.1" customHeight="1" x14ac:dyDescent="0.2">
      <c r="A53" s="306" t="s">
        <v>277</v>
      </c>
      <c r="B53" s="307" t="s">
        <v>278</v>
      </c>
      <c r="C53" s="308"/>
      <c r="D53" s="113">
        <v>0.90088635593083521</v>
      </c>
      <c r="E53" s="115">
        <v>558</v>
      </c>
      <c r="F53" s="114">
        <v>583</v>
      </c>
      <c r="G53" s="114">
        <v>577</v>
      </c>
      <c r="H53" s="114">
        <v>568</v>
      </c>
      <c r="I53" s="140">
        <v>580</v>
      </c>
      <c r="J53" s="115">
        <v>-22</v>
      </c>
      <c r="K53" s="116">
        <v>-3.7931034482758621</v>
      </c>
    </row>
    <row r="54" spans="1:11" ht="14.1" customHeight="1" x14ac:dyDescent="0.2">
      <c r="A54" s="306" t="s">
        <v>279</v>
      </c>
      <c r="B54" s="307" t="s">
        <v>280</v>
      </c>
      <c r="C54" s="308"/>
      <c r="D54" s="113">
        <v>11.202957748752805</v>
      </c>
      <c r="E54" s="115">
        <v>6939</v>
      </c>
      <c r="F54" s="114">
        <v>7085</v>
      </c>
      <c r="G54" s="114">
        <v>7095</v>
      </c>
      <c r="H54" s="114">
        <v>7094</v>
      </c>
      <c r="I54" s="140">
        <v>7074</v>
      </c>
      <c r="J54" s="115">
        <v>-135</v>
      </c>
      <c r="K54" s="116">
        <v>-1.9083969465648856</v>
      </c>
    </row>
    <row r="55" spans="1:11" ht="14.1" customHeight="1" x14ac:dyDescent="0.2">
      <c r="A55" s="306">
        <v>72</v>
      </c>
      <c r="B55" s="307" t="s">
        <v>281</v>
      </c>
      <c r="C55" s="308"/>
      <c r="D55" s="113">
        <v>1.4304396260837275</v>
      </c>
      <c r="E55" s="115">
        <v>886</v>
      </c>
      <c r="F55" s="114">
        <v>876</v>
      </c>
      <c r="G55" s="114">
        <v>854</v>
      </c>
      <c r="H55" s="114">
        <v>844</v>
      </c>
      <c r="I55" s="140">
        <v>824</v>
      </c>
      <c r="J55" s="115">
        <v>62</v>
      </c>
      <c r="K55" s="116">
        <v>7.5242718446601939</v>
      </c>
    </row>
    <row r="56" spans="1:11" ht="14.1" customHeight="1" x14ac:dyDescent="0.2">
      <c r="A56" s="306" t="s">
        <v>282</v>
      </c>
      <c r="B56" s="307" t="s">
        <v>283</v>
      </c>
      <c r="C56" s="308"/>
      <c r="D56" s="113">
        <v>0.21957086811217488</v>
      </c>
      <c r="E56" s="115">
        <v>136</v>
      </c>
      <c r="F56" s="114">
        <v>138</v>
      </c>
      <c r="G56" s="114">
        <v>131</v>
      </c>
      <c r="H56" s="114">
        <v>119</v>
      </c>
      <c r="I56" s="140">
        <v>116</v>
      </c>
      <c r="J56" s="115">
        <v>20</v>
      </c>
      <c r="K56" s="116">
        <v>17.241379310344829</v>
      </c>
    </row>
    <row r="57" spans="1:11" ht="14.1" customHeight="1" x14ac:dyDescent="0.2">
      <c r="A57" s="306" t="s">
        <v>284</v>
      </c>
      <c r="B57" s="307" t="s">
        <v>285</v>
      </c>
      <c r="C57" s="308"/>
      <c r="D57" s="113">
        <v>0.85245160561197308</v>
      </c>
      <c r="E57" s="115">
        <v>528</v>
      </c>
      <c r="F57" s="114">
        <v>518</v>
      </c>
      <c r="G57" s="114">
        <v>505</v>
      </c>
      <c r="H57" s="114">
        <v>504</v>
      </c>
      <c r="I57" s="140">
        <v>495</v>
      </c>
      <c r="J57" s="115">
        <v>33</v>
      </c>
      <c r="K57" s="116">
        <v>6.666666666666667</v>
      </c>
    </row>
    <row r="58" spans="1:11" ht="14.1" customHeight="1" x14ac:dyDescent="0.2">
      <c r="A58" s="306">
        <v>73</v>
      </c>
      <c r="B58" s="307" t="s">
        <v>286</v>
      </c>
      <c r="C58" s="308"/>
      <c r="D58" s="113">
        <v>0.91703127270378926</v>
      </c>
      <c r="E58" s="115">
        <v>568</v>
      </c>
      <c r="F58" s="114">
        <v>574</v>
      </c>
      <c r="G58" s="114">
        <v>563</v>
      </c>
      <c r="H58" s="114">
        <v>580</v>
      </c>
      <c r="I58" s="140">
        <v>582</v>
      </c>
      <c r="J58" s="115">
        <v>-14</v>
      </c>
      <c r="K58" s="116">
        <v>-2.4054982817869415</v>
      </c>
    </row>
    <row r="59" spans="1:11" ht="14.1" customHeight="1" x14ac:dyDescent="0.2">
      <c r="A59" s="306" t="s">
        <v>287</v>
      </c>
      <c r="B59" s="307" t="s">
        <v>288</v>
      </c>
      <c r="C59" s="308"/>
      <c r="D59" s="113">
        <v>0.60220539563118547</v>
      </c>
      <c r="E59" s="115">
        <v>373</v>
      </c>
      <c r="F59" s="114">
        <v>380</v>
      </c>
      <c r="G59" s="114">
        <v>376</v>
      </c>
      <c r="H59" s="114">
        <v>388</v>
      </c>
      <c r="I59" s="140">
        <v>377</v>
      </c>
      <c r="J59" s="115">
        <v>-4</v>
      </c>
      <c r="K59" s="116">
        <v>-1.0610079575596818</v>
      </c>
    </row>
    <row r="60" spans="1:11" ht="14.1" customHeight="1" x14ac:dyDescent="0.2">
      <c r="A60" s="306">
        <v>81</v>
      </c>
      <c r="B60" s="307" t="s">
        <v>289</v>
      </c>
      <c r="C60" s="308"/>
      <c r="D60" s="113">
        <v>4.1024233520076203</v>
      </c>
      <c r="E60" s="115">
        <v>2541</v>
      </c>
      <c r="F60" s="114">
        <v>2545</v>
      </c>
      <c r="G60" s="114">
        <v>2551</v>
      </c>
      <c r="H60" s="114">
        <v>2539</v>
      </c>
      <c r="I60" s="140">
        <v>2491</v>
      </c>
      <c r="J60" s="115">
        <v>50</v>
      </c>
      <c r="K60" s="116">
        <v>2.0072260136491371</v>
      </c>
    </row>
    <row r="61" spans="1:11" ht="14.1" customHeight="1" x14ac:dyDescent="0.2">
      <c r="A61" s="306" t="s">
        <v>290</v>
      </c>
      <c r="B61" s="307" t="s">
        <v>291</v>
      </c>
      <c r="C61" s="308"/>
      <c r="D61" s="113">
        <v>1.3271121587368218</v>
      </c>
      <c r="E61" s="115">
        <v>822</v>
      </c>
      <c r="F61" s="114">
        <v>834</v>
      </c>
      <c r="G61" s="114">
        <v>851</v>
      </c>
      <c r="H61" s="114">
        <v>869</v>
      </c>
      <c r="I61" s="140">
        <v>842</v>
      </c>
      <c r="J61" s="115">
        <v>-20</v>
      </c>
      <c r="K61" s="116">
        <v>-2.3752969121140142</v>
      </c>
    </row>
    <row r="62" spans="1:11" ht="14.1" customHeight="1" x14ac:dyDescent="0.2">
      <c r="A62" s="306" t="s">
        <v>292</v>
      </c>
      <c r="B62" s="307" t="s">
        <v>293</v>
      </c>
      <c r="C62" s="308"/>
      <c r="D62" s="113">
        <v>1.5612134519446552</v>
      </c>
      <c r="E62" s="115">
        <v>967</v>
      </c>
      <c r="F62" s="114">
        <v>936</v>
      </c>
      <c r="G62" s="114">
        <v>920</v>
      </c>
      <c r="H62" s="114">
        <v>900</v>
      </c>
      <c r="I62" s="140">
        <v>876</v>
      </c>
      <c r="J62" s="115">
        <v>91</v>
      </c>
      <c r="K62" s="116">
        <v>10.388127853881279</v>
      </c>
    </row>
    <row r="63" spans="1:11" ht="14.1" customHeight="1" x14ac:dyDescent="0.2">
      <c r="A63" s="306"/>
      <c r="B63" s="307" t="s">
        <v>294</v>
      </c>
      <c r="C63" s="308"/>
      <c r="D63" s="113">
        <v>1.2447730831947561</v>
      </c>
      <c r="E63" s="115">
        <v>771</v>
      </c>
      <c r="F63" s="114">
        <v>767</v>
      </c>
      <c r="G63" s="114">
        <v>758</v>
      </c>
      <c r="H63" s="114">
        <v>747</v>
      </c>
      <c r="I63" s="140">
        <v>734</v>
      </c>
      <c r="J63" s="115">
        <v>37</v>
      </c>
      <c r="K63" s="116">
        <v>5.0408719346049047</v>
      </c>
    </row>
    <row r="64" spans="1:11" ht="14.1" customHeight="1" x14ac:dyDescent="0.2">
      <c r="A64" s="306" t="s">
        <v>295</v>
      </c>
      <c r="B64" s="307" t="s">
        <v>296</v>
      </c>
      <c r="C64" s="308"/>
      <c r="D64" s="113">
        <v>0.15176221766576795</v>
      </c>
      <c r="E64" s="115">
        <v>94</v>
      </c>
      <c r="F64" s="114">
        <v>100</v>
      </c>
      <c r="G64" s="114">
        <v>108</v>
      </c>
      <c r="H64" s="114">
        <v>108</v>
      </c>
      <c r="I64" s="140">
        <v>104</v>
      </c>
      <c r="J64" s="115">
        <v>-10</v>
      </c>
      <c r="K64" s="116">
        <v>-9.615384615384615</v>
      </c>
    </row>
    <row r="65" spans="1:11" ht="14.1" customHeight="1" x14ac:dyDescent="0.2">
      <c r="A65" s="306" t="s">
        <v>297</v>
      </c>
      <c r="B65" s="307" t="s">
        <v>298</v>
      </c>
      <c r="C65" s="308"/>
      <c r="D65" s="113">
        <v>0.62803726246791203</v>
      </c>
      <c r="E65" s="115">
        <v>389</v>
      </c>
      <c r="F65" s="114">
        <v>399</v>
      </c>
      <c r="G65" s="114">
        <v>401</v>
      </c>
      <c r="H65" s="114">
        <v>396</v>
      </c>
      <c r="I65" s="140">
        <v>408</v>
      </c>
      <c r="J65" s="115">
        <v>-19</v>
      </c>
      <c r="K65" s="116">
        <v>-4.6568627450980395</v>
      </c>
    </row>
    <row r="66" spans="1:11" ht="14.1" customHeight="1" x14ac:dyDescent="0.2">
      <c r="A66" s="306">
        <v>82</v>
      </c>
      <c r="B66" s="307" t="s">
        <v>299</v>
      </c>
      <c r="C66" s="308"/>
      <c r="D66" s="113">
        <v>1.8986422124993945</v>
      </c>
      <c r="E66" s="115">
        <v>1176</v>
      </c>
      <c r="F66" s="114">
        <v>1227</v>
      </c>
      <c r="G66" s="114">
        <v>1210</v>
      </c>
      <c r="H66" s="114">
        <v>1204</v>
      </c>
      <c r="I66" s="140">
        <v>1178</v>
      </c>
      <c r="J66" s="115">
        <v>-2</v>
      </c>
      <c r="K66" s="116">
        <v>-0.1697792869269949</v>
      </c>
    </row>
    <row r="67" spans="1:11" ht="14.1" customHeight="1" x14ac:dyDescent="0.2">
      <c r="A67" s="306" t="s">
        <v>300</v>
      </c>
      <c r="B67" s="307" t="s">
        <v>301</v>
      </c>
      <c r="C67" s="308"/>
      <c r="D67" s="113">
        <v>0.96385153134535595</v>
      </c>
      <c r="E67" s="115">
        <v>597</v>
      </c>
      <c r="F67" s="114">
        <v>609</v>
      </c>
      <c r="G67" s="114">
        <v>594</v>
      </c>
      <c r="H67" s="114">
        <v>588</v>
      </c>
      <c r="I67" s="140">
        <v>584</v>
      </c>
      <c r="J67" s="115">
        <v>13</v>
      </c>
      <c r="K67" s="116">
        <v>2.2260273972602738</v>
      </c>
    </row>
    <row r="68" spans="1:11" ht="14.1" customHeight="1" x14ac:dyDescent="0.2">
      <c r="A68" s="306" t="s">
        <v>302</v>
      </c>
      <c r="B68" s="307" t="s">
        <v>303</v>
      </c>
      <c r="C68" s="308"/>
      <c r="D68" s="113">
        <v>0.6457966709181614</v>
      </c>
      <c r="E68" s="115">
        <v>400</v>
      </c>
      <c r="F68" s="114">
        <v>449</v>
      </c>
      <c r="G68" s="114">
        <v>441</v>
      </c>
      <c r="H68" s="114">
        <v>438</v>
      </c>
      <c r="I68" s="140">
        <v>418</v>
      </c>
      <c r="J68" s="115">
        <v>-18</v>
      </c>
      <c r="K68" s="116">
        <v>-4.3062200956937797</v>
      </c>
    </row>
    <row r="69" spans="1:11" ht="14.1" customHeight="1" x14ac:dyDescent="0.2">
      <c r="A69" s="306">
        <v>83</v>
      </c>
      <c r="B69" s="307" t="s">
        <v>304</v>
      </c>
      <c r="C69" s="308"/>
      <c r="D69" s="113">
        <v>3.3549137054198486</v>
      </c>
      <c r="E69" s="115">
        <v>2078</v>
      </c>
      <c r="F69" s="114">
        <v>2164</v>
      </c>
      <c r="G69" s="114">
        <v>2134</v>
      </c>
      <c r="H69" s="114">
        <v>2130</v>
      </c>
      <c r="I69" s="140">
        <v>2207</v>
      </c>
      <c r="J69" s="115">
        <v>-129</v>
      </c>
      <c r="K69" s="116">
        <v>-5.8450385138196648</v>
      </c>
    </row>
    <row r="70" spans="1:11" ht="14.1" customHeight="1" x14ac:dyDescent="0.2">
      <c r="A70" s="306" t="s">
        <v>305</v>
      </c>
      <c r="B70" s="307" t="s">
        <v>306</v>
      </c>
      <c r="C70" s="308"/>
      <c r="D70" s="113">
        <v>2.0907667220975474</v>
      </c>
      <c r="E70" s="115">
        <v>1295</v>
      </c>
      <c r="F70" s="114">
        <v>1358</v>
      </c>
      <c r="G70" s="114">
        <v>1330</v>
      </c>
      <c r="H70" s="114">
        <v>1324</v>
      </c>
      <c r="I70" s="140">
        <v>1388</v>
      </c>
      <c r="J70" s="115">
        <v>-93</v>
      </c>
      <c r="K70" s="116">
        <v>-6.7002881844380404</v>
      </c>
    </row>
    <row r="71" spans="1:11" ht="14.1" customHeight="1" x14ac:dyDescent="0.2">
      <c r="A71" s="306"/>
      <c r="B71" s="307" t="s">
        <v>307</v>
      </c>
      <c r="C71" s="308"/>
      <c r="D71" s="113">
        <v>1.139831124170555</v>
      </c>
      <c r="E71" s="115">
        <v>706</v>
      </c>
      <c r="F71" s="114">
        <v>730</v>
      </c>
      <c r="G71" s="114">
        <v>698</v>
      </c>
      <c r="H71" s="114">
        <v>699</v>
      </c>
      <c r="I71" s="140">
        <v>737</v>
      </c>
      <c r="J71" s="115">
        <v>-31</v>
      </c>
      <c r="K71" s="116">
        <v>-4.2062415196743554</v>
      </c>
    </row>
    <row r="72" spans="1:11" ht="14.1" customHeight="1" x14ac:dyDescent="0.2">
      <c r="A72" s="306">
        <v>84</v>
      </c>
      <c r="B72" s="307" t="s">
        <v>308</v>
      </c>
      <c r="C72" s="308"/>
      <c r="D72" s="113">
        <v>3.5308932982450476</v>
      </c>
      <c r="E72" s="115">
        <v>2187</v>
      </c>
      <c r="F72" s="114">
        <v>2854</v>
      </c>
      <c r="G72" s="114">
        <v>2246</v>
      </c>
      <c r="H72" s="114">
        <v>2696</v>
      </c>
      <c r="I72" s="140">
        <v>2257</v>
      </c>
      <c r="J72" s="115">
        <v>-70</v>
      </c>
      <c r="K72" s="116">
        <v>-3.1014621178555606</v>
      </c>
    </row>
    <row r="73" spans="1:11" ht="14.1" customHeight="1" x14ac:dyDescent="0.2">
      <c r="A73" s="306" t="s">
        <v>309</v>
      </c>
      <c r="B73" s="307" t="s">
        <v>310</v>
      </c>
      <c r="C73" s="308"/>
      <c r="D73" s="113">
        <v>0.48111851983403026</v>
      </c>
      <c r="E73" s="115">
        <v>298</v>
      </c>
      <c r="F73" s="114">
        <v>407</v>
      </c>
      <c r="G73" s="114">
        <v>344</v>
      </c>
      <c r="H73" s="114">
        <v>329</v>
      </c>
      <c r="I73" s="140">
        <v>283</v>
      </c>
      <c r="J73" s="115">
        <v>15</v>
      </c>
      <c r="K73" s="116">
        <v>5.3003533568904597</v>
      </c>
    </row>
    <row r="74" spans="1:11" ht="14.1" customHeight="1" x14ac:dyDescent="0.2">
      <c r="A74" s="306" t="s">
        <v>311</v>
      </c>
      <c r="B74" s="307" t="s">
        <v>312</v>
      </c>
      <c r="C74" s="308"/>
      <c r="D74" s="113">
        <v>4.8434750318862109E-2</v>
      </c>
      <c r="E74" s="115">
        <v>30</v>
      </c>
      <c r="F74" s="114">
        <v>32</v>
      </c>
      <c r="G74" s="114">
        <v>34</v>
      </c>
      <c r="H74" s="114">
        <v>27</v>
      </c>
      <c r="I74" s="140">
        <v>41</v>
      </c>
      <c r="J74" s="115">
        <v>-11</v>
      </c>
      <c r="K74" s="116">
        <v>-26.829268292682926</v>
      </c>
    </row>
    <row r="75" spans="1:11" ht="14.1" customHeight="1" x14ac:dyDescent="0.2">
      <c r="A75" s="306" t="s">
        <v>313</v>
      </c>
      <c r="B75" s="307" t="s">
        <v>314</v>
      </c>
      <c r="C75" s="308"/>
      <c r="D75" s="113">
        <v>2.0261870550057313</v>
      </c>
      <c r="E75" s="115">
        <v>1255</v>
      </c>
      <c r="F75" s="114">
        <v>1796</v>
      </c>
      <c r="G75" s="114">
        <v>1273</v>
      </c>
      <c r="H75" s="114">
        <v>1772</v>
      </c>
      <c r="I75" s="140">
        <v>1357</v>
      </c>
      <c r="J75" s="115">
        <v>-102</v>
      </c>
      <c r="K75" s="116">
        <v>-7.5165806927044949</v>
      </c>
    </row>
    <row r="76" spans="1:11" ht="14.1" customHeight="1" x14ac:dyDescent="0.2">
      <c r="A76" s="306">
        <v>91</v>
      </c>
      <c r="B76" s="307" t="s">
        <v>315</v>
      </c>
      <c r="C76" s="308"/>
      <c r="D76" s="113">
        <v>0.25993316004455996</v>
      </c>
      <c r="E76" s="115">
        <v>161</v>
      </c>
      <c r="F76" s="114">
        <v>165</v>
      </c>
      <c r="G76" s="114">
        <v>147</v>
      </c>
      <c r="H76" s="114">
        <v>133</v>
      </c>
      <c r="I76" s="140">
        <v>127</v>
      </c>
      <c r="J76" s="115">
        <v>34</v>
      </c>
      <c r="K76" s="116">
        <v>26.771653543307085</v>
      </c>
    </row>
    <row r="77" spans="1:11" ht="14.1" customHeight="1" x14ac:dyDescent="0.2">
      <c r="A77" s="306">
        <v>92</v>
      </c>
      <c r="B77" s="307" t="s">
        <v>316</v>
      </c>
      <c r="C77" s="308"/>
      <c r="D77" s="113">
        <v>0.35195918565039797</v>
      </c>
      <c r="E77" s="115">
        <v>218</v>
      </c>
      <c r="F77" s="114">
        <v>252</v>
      </c>
      <c r="G77" s="114">
        <v>261</v>
      </c>
      <c r="H77" s="114">
        <v>276</v>
      </c>
      <c r="I77" s="140">
        <v>271</v>
      </c>
      <c r="J77" s="115">
        <v>-53</v>
      </c>
      <c r="K77" s="116">
        <v>-19.55719557195572</v>
      </c>
    </row>
    <row r="78" spans="1:11" ht="14.1" customHeight="1" x14ac:dyDescent="0.2">
      <c r="A78" s="306">
        <v>93</v>
      </c>
      <c r="B78" s="307" t="s">
        <v>317</v>
      </c>
      <c r="C78" s="308"/>
      <c r="D78" s="113">
        <v>0.10655645070149664</v>
      </c>
      <c r="E78" s="115">
        <v>66</v>
      </c>
      <c r="F78" s="114">
        <v>69</v>
      </c>
      <c r="G78" s="114">
        <v>54</v>
      </c>
      <c r="H78" s="114">
        <v>55</v>
      </c>
      <c r="I78" s="140">
        <v>55</v>
      </c>
      <c r="J78" s="115">
        <v>11</v>
      </c>
      <c r="K78" s="116">
        <v>20</v>
      </c>
    </row>
    <row r="79" spans="1:11" ht="14.1" customHeight="1" x14ac:dyDescent="0.2">
      <c r="A79" s="306">
        <v>94</v>
      </c>
      <c r="B79" s="307" t="s">
        <v>318</v>
      </c>
      <c r="C79" s="308"/>
      <c r="D79" s="113">
        <v>0.86536753903033625</v>
      </c>
      <c r="E79" s="115">
        <v>536</v>
      </c>
      <c r="F79" s="114">
        <v>582</v>
      </c>
      <c r="G79" s="114">
        <v>555</v>
      </c>
      <c r="H79" s="114">
        <v>499</v>
      </c>
      <c r="I79" s="140">
        <v>522</v>
      </c>
      <c r="J79" s="115">
        <v>14</v>
      </c>
      <c r="K79" s="116">
        <v>2.6819923371647509</v>
      </c>
    </row>
    <row r="80" spans="1:11" ht="14.1" customHeight="1" x14ac:dyDescent="0.2">
      <c r="A80" s="306" t="s">
        <v>319</v>
      </c>
      <c r="B80" s="307" t="s">
        <v>320</v>
      </c>
      <c r="C80" s="308"/>
      <c r="D80" s="113">
        <v>4.8434750318862105E-3</v>
      </c>
      <c r="E80" s="115">
        <v>3</v>
      </c>
      <c r="F80" s="114">
        <v>4</v>
      </c>
      <c r="G80" s="114">
        <v>4</v>
      </c>
      <c r="H80" s="114">
        <v>3</v>
      </c>
      <c r="I80" s="140">
        <v>3</v>
      </c>
      <c r="J80" s="115">
        <v>0</v>
      </c>
      <c r="K80" s="116">
        <v>0</v>
      </c>
    </row>
    <row r="81" spans="1:11" ht="14.1" customHeight="1" x14ac:dyDescent="0.2">
      <c r="A81" s="310" t="s">
        <v>321</v>
      </c>
      <c r="B81" s="311" t="s">
        <v>334</v>
      </c>
      <c r="C81" s="312"/>
      <c r="D81" s="125">
        <v>3.6616671241059753</v>
      </c>
      <c r="E81" s="143">
        <v>2268</v>
      </c>
      <c r="F81" s="144">
        <v>2368</v>
      </c>
      <c r="G81" s="144">
        <v>2329</v>
      </c>
      <c r="H81" s="144">
        <v>2371</v>
      </c>
      <c r="I81" s="145">
        <v>2289</v>
      </c>
      <c r="J81" s="143">
        <v>-21</v>
      </c>
      <c r="K81" s="146">
        <v>-0.91743119266055051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16487</v>
      </c>
      <c r="G12" s="536">
        <v>13376</v>
      </c>
      <c r="H12" s="536">
        <v>21096</v>
      </c>
      <c r="I12" s="536">
        <v>15323</v>
      </c>
      <c r="J12" s="537">
        <v>16388</v>
      </c>
      <c r="K12" s="538">
        <v>99</v>
      </c>
      <c r="L12" s="349">
        <v>0.60410056138638024</v>
      </c>
    </row>
    <row r="13" spans="1:17" s="110" customFormat="1" ht="15" customHeight="1" x14ac:dyDescent="0.2">
      <c r="A13" s="350" t="s">
        <v>345</v>
      </c>
      <c r="B13" s="351" t="s">
        <v>346</v>
      </c>
      <c r="C13" s="347"/>
      <c r="D13" s="347"/>
      <c r="E13" s="348"/>
      <c r="F13" s="536">
        <v>9319</v>
      </c>
      <c r="G13" s="536">
        <v>7174</v>
      </c>
      <c r="H13" s="536">
        <v>12086</v>
      </c>
      <c r="I13" s="536">
        <v>8776</v>
      </c>
      <c r="J13" s="537">
        <v>9390</v>
      </c>
      <c r="K13" s="538">
        <v>-71</v>
      </c>
      <c r="L13" s="349">
        <v>-0.75612353567625135</v>
      </c>
    </row>
    <row r="14" spans="1:17" s="110" customFormat="1" ht="22.5" customHeight="1" x14ac:dyDescent="0.2">
      <c r="A14" s="350"/>
      <c r="B14" s="351" t="s">
        <v>347</v>
      </c>
      <c r="C14" s="347"/>
      <c r="D14" s="347"/>
      <c r="E14" s="348"/>
      <c r="F14" s="536">
        <v>7168</v>
      </c>
      <c r="G14" s="536">
        <v>6202</v>
      </c>
      <c r="H14" s="536">
        <v>9010</v>
      </c>
      <c r="I14" s="536">
        <v>6547</v>
      </c>
      <c r="J14" s="537">
        <v>6998</v>
      </c>
      <c r="K14" s="538">
        <v>170</v>
      </c>
      <c r="L14" s="349">
        <v>2.429265504429837</v>
      </c>
    </row>
    <row r="15" spans="1:17" s="110" customFormat="1" ht="15" customHeight="1" x14ac:dyDescent="0.2">
      <c r="A15" s="350" t="s">
        <v>348</v>
      </c>
      <c r="B15" s="351" t="s">
        <v>108</v>
      </c>
      <c r="C15" s="347"/>
      <c r="D15" s="347"/>
      <c r="E15" s="348"/>
      <c r="F15" s="536">
        <v>3515</v>
      </c>
      <c r="G15" s="536">
        <v>3329</v>
      </c>
      <c r="H15" s="536">
        <v>8478</v>
      </c>
      <c r="I15" s="536">
        <v>3753</v>
      </c>
      <c r="J15" s="537">
        <v>3745</v>
      </c>
      <c r="K15" s="538">
        <v>-230</v>
      </c>
      <c r="L15" s="349">
        <v>-6.1415220293724966</v>
      </c>
    </row>
    <row r="16" spans="1:17" s="110" customFormat="1" ht="15" customHeight="1" x14ac:dyDescent="0.2">
      <c r="A16" s="350"/>
      <c r="B16" s="351" t="s">
        <v>109</v>
      </c>
      <c r="C16" s="347"/>
      <c r="D16" s="347"/>
      <c r="E16" s="348"/>
      <c r="F16" s="536">
        <v>11115</v>
      </c>
      <c r="G16" s="536">
        <v>8881</v>
      </c>
      <c r="H16" s="536">
        <v>11149</v>
      </c>
      <c r="I16" s="536">
        <v>10200</v>
      </c>
      <c r="J16" s="537">
        <v>11066</v>
      </c>
      <c r="K16" s="538">
        <v>49</v>
      </c>
      <c r="L16" s="349">
        <v>0.44279775890113865</v>
      </c>
    </row>
    <row r="17" spans="1:12" s="110" customFormat="1" ht="15" customHeight="1" x14ac:dyDescent="0.2">
      <c r="A17" s="350"/>
      <c r="B17" s="351" t="s">
        <v>110</v>
      </c>
      <c r="C17" s="347"/>
      <c r="D17" s="347"/>
      <c r="E17" s="348"/>
      <c r="F17" s="536">
        <v>1636</v>
      </c>
      <c r="G17" s="536">
        <v>1015</v>
      </c>
      <c r="H17" s="536">
        <v>1295</v>
      </c>
      <c r="I17" s="536">
        <v>1207</v>
      </c>
      <c r="J17" s="537">
        <v>1346</v>
      </c>
      <c r="K17" s="538">
        <v>290</v>
      </c>
      <c r="L17" s="349">
        <v>21.545319465081725</v>
      </c>
    </row>
    <row r="18" spans="1:12" s="110" customFormat="1" ht="15" customHeight="1" x14ac:dyDescent="0.2">
      <c r="A18" s="350"/>
      <c r="B18" s="351" t="s">
        <v>111</v>
      </c>
      <c r="C18" s="347"/>
      <c r="D18" s="347"/>
      <c r="E18" s="348"/>
      <c r="F18" s="536">
        <v>221</v>
      </c>
      <c r="G18" s="536">
        <v>151</v>
      </c>
      <c r="H18" s="536">
        <v>174</v>
      </c>
      <c r="I18" s="536">
        <v>163</v>
      </c>
      <c r="J18" s="537">
        <v>231</v>
      </c>
      <c r="K18" s="538">
        <v>-10</v>
      </c>
      <c r="L18" s="349">
        <v>-4.329004329004329</v>
      </c>
    </row>
    <row r="19" spans="1:12" s="110" customFormat="1" ht="15" customHeight="1" x14ac:dyDescent="0.2">
      <c r="A19" s="118" t="s">
        <v>113</v>
      </c>
      <c r="B19" s="119" t="s">
        <v>181</v>
      </c>
      <c r="C19" s="347"/>
      <c r="D19" s="347"/>
      <c r="E19" s="348"/>
      <c r="F19" s="536">
        <v>9987</v>
      </c>
      <c r="G19" s="536">
        <v>7544</v>
      </c>
      <c r="H19" s="536">
        <v>14391</v>
      </c>
      <c r="I19" s="536">
        <v>9311</v>
      </c>
      <c r="J19" s="537">
        <v>10252</v>
      </c>
      <c r="K19" s="538">
        <v>-265</v>
      </c>
      <c r="L19" s="349">
        <v>-2.5848614904408898</v>
      </c>
    </row>
    <row r="20" spans="1:12" s="110" customFormat="1" ht="15" customHeight="1" x14ac:dyDescent="0.2">
      <c r="A20" s="118"/>
      <c r="B20" s="119" t="s">
        <v>182</v>
      </c>
      <c r="C20" s="347"/>
      <c r="D20" s="347"/>
      <c r="E20" s="348"/>
      <c r="F20" s="536">
        <v>6500</v>
      </c>
      <c r="G20" s="536">
        <v>5832</v>
      </c>
      <c r="H20" s="536">
        <v>6705</v>
      </c>
      <c r="I20" s="536">
        <v>6012</v>
      </c>
      <c r="J20" s="537">
        <v>6136</v>
      </c>
      <c r="K20" s="538">
        <v>364</v>
      </c>
      <c r="L20" s="349">
        <v>5.9322033898305087</v>
      </c>
    </row>
    <row r="21" spans="1:12" s="110" customFormat="1" ht="15" customHeight="1" x14ac:dyDescent="0.2">
      <c r="A21" s="118" t="s">
        <v>113</v>
      </c>
      <c r="B21" s="119" t="s">
        <v>116</v>
      </c>
      <c r="C21" s="347"/>
      <c r="D21" s="347"/>
      <c r="E21" s="348"/>
      <c r="F21" s="536">
        <v>12083</v>
      </c>
      <c r="G21" s="536">
        <v>9945</v>
      </c>
      <c r="H21" s="536">
        <v>16448</v>
      </c>
      <c r="I21" s="536">
        <v>11252</v>
      </c>
      <c r="J21" s="537">
        <v>12215</v>
      </c>
      <c r="K21" s="538">
        <v>-132</v>
      </c>
      <c r="L21" s="349">
        <v>-1.0806385591485879</v>
      </c>
    </row>
    <row r="22" spans="1:12" s="110" customFormat="1" ht="15" customHeight="1" x14ac:dyDescent="0.2">
      <c r="A22" s="118"/>
      <c r="B22" s="119" t="s">
        <v>117</v>
      </c>
      <c r="C22" s="347"/>
      <c r="D22" s="347"/>
      <c r="E22" s="348"/>
      <c r="F22" s="536">
        <v>4392</v>
      </c>
      <c r="G22" s="536">
        <v>3423</v>
      </c>
      <c r="H22" s="536">
        <v>4622</v>
      </c>
      <c r="I22" s="536">
        <v>4052</v>
      </c>
      <c r="J22" s="537">
        <v>4158</v>
      </c>
      <c r="K22" s="538">
        <v>234</v>
      </c>
      <c r="L22" s="349">
        <v>5.6277056277056277</v>
      </c>
    </row>
    <row r="23" spans="1:12" s="110" customFormat="1" ht="15" customHeight="1" x14ac:dyDescent="0.2">
      <c r="A23" s="352" t="s">
        <v>348</v>
      </c>
      <c r="B23" s="353" t="s">
        <v>193</v>
      </c>
      <c r="C23" s="354"/>
      <c r="D23" s="354"/>
      <c r="E23" s="355"/>
      <c r="F23" s="539">
        <v>389</v>
      </c>
      <c r="G23" s="539">
        <v>740</v>
      </c>
      <c r="H23" s="539">
        <v>4146</v>
      </c>
      <c r="I23" s="539">
        <v>373</v>
      </c>
      <c r="J23" s="540">
        <v>593</v>
      </c>
      <c r="K23" s="541">
        <v>-204</v>
      </c>
      <c r="L23" s="356">
        <v>-34.401349072512645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v>
      </c>
      <c r="G25" s="542">
        <v>42.9</v>
      </c>
      <c r="H25" s="542">
        <v>41.7</v>
      </c>
      <c r="I25" s="542">
        <v>40.299999999999997</v>
      </c>
      <c r="J25" s="542">
        <v>37.4</v>
      </c>
      <c r="K25" s="543" t="s">
        <v>350</v>
      </c>
      <c r="L25" s="364">
        <v>-0.39999999999999858</v>
      </c>
    </row>
    <row r="26" spans="1:12" s="110" customFormat="1" ht="15" customHeight="1" x14ac:dyDescent="0.2">
      <c r="A26" s="365" t="s">
        <v>105</v>
      </c>
      <c r="B26" s="366" t="s">
        <v>346</v>
      </c>
      <c r="C26" s="362"/>
      <c r="D26" s="362"/>
      <c r="E26" s="363"/>
      <c r="F26" s="542">
        <v>35.4</v>
      </c>
      <c r="G26" s="542">
        <v>39.4</v>
      </c>
      <c r="H26" s="542">
        <v>39.5</v>
      </c>
      <c r="I26" s="542">
        <v>37.4</v>
      </c>
      <c r="J26" s="544">
        <v>35.1</v>
      </c>
      <c r="K26" s="543" t="s">
        <v>350</v>
      </c>
      <c r="L26" s="364">
        <v>0.29999999999999716</v>
      </c>
    </row>
    <row r="27" spans="1:12" s="110" customFormat="1" ht="15" customHeight="1" x14ac:dyDescent="0.2">
      <c r="A27" s="365"/>
      <c r="B27" s="366" t="s">
        <v>347</v>
      </c>
      <c r="C27" s="362"/>
      <c r="D27" s="362"/>
      <c r="E27" s="363"/>
      <c r="F27" s="542">
        <v>39</v>
      </c>
      <c r="G27" s="542">
        <v>47.1</v>
      </c>
      <c r="H27" s="542">
        <v>44.5</v>
      </c>
      <c r="I27" s="542">
        <v>44.4</v>
      </c>
      <c r="J27" s="542">
        <v>40.6</v>
      </c>
      <c r="K27" s="543" t="s">
        <v>350</v>
      </c>
      <c r="L27" s="364">
        <v>-1.6000000000000014</v>
      </c>
    </row>
    <row r="28" spans="1:12" s="110" customFormat="1" ht="15" customHeight="1" x14ac:dyDescent="0.2">
      <c r="A28" s="365" t="s">
        <v>113</v>
      </c>
      <c r="B28" s="366" t="s">
        <v>108</v>
      </c>
      <c r="C28" s="362"/>
      <c r="D28" s="362"/>
      <c r="E28" s="363"/>
      <c r="F28" s="542">
        <v>47.2</v>
      </c>
      <c r="G28" s="542">
        <v>51.4</v>
      </c>
      <c r="H28" s="542">
        <v>51.7</v>
      </c>
      <c r="I28" s="542">
        <v>51.5</v>
      </c>
      <c r="J28" s="542">
        <v>47.1</v>
      </c>
      <c r="K28" s="543" t="s">
        <v>350</v>
      </c>
      <c r="L28" s="364">
        <v>0.10000000000000142</v>
      </c>
    </row>
    <row r="29" spans="1:12" s="110" customFormat="1" ht="11.25" x14ac:dyDescent="0.2">
      <c r="A29" s="365"/>
      <c r="B29" s="366" t="s">
        <v>109</v>
      </c>
      <c r="C29" s="362"/>
      <c r="D29" s="362"/>
      <c r="E29" s="363"/>
      <c r="F29" s="542">
        <v>35.1</v>
      </c>
      <c r="G29" s="542">
        <v>40.700000000000003</v>
      </c>
      <c r="H29" s="542">
        <v>39.299999999999997</v>
      </c>
      <c r="I29" s="542">
        <v>37.5</v>
      </c>
      <c r="J29" s="544">
        <v>35.4</v>
      </c>
      <c r="K29" s="543" t="s">
        <v>350</v>
      </c>
      <c r="L29" s="364">
        <v>-0.29999999999999716</v>
      </c>
    </row>
    <row r="30" spans="1:12" s="110" customFormat="1" ht="15" customHeight="1" x14ac:dyDescent="0.2">
      <c r="A30" s="365"/>
      <c r="B30" s="366" t="s">
        <v>110</v>
      </c>
      <c r="C30" s="362"/>
      <c r="D30" s="362"/>
      <c r="E30" s="363"/>
      <c r="F30" s="542">
        <v>29.1</v>
      </c>
      <c r="G30" s="542">
        <v>38.200000000000003</v>
      </c>
      <c r="H30" s="542">
        <v>31.6</v>
      </c>
      <c r="I30" s="542">
        <v>32.5</v>
      </c>
      <c r="J30" s="542">
        <v>30.8</v>
      </c>
      <c r="K30" s="543" t="s">
        <v>350</v>
      </c>
      <c r="L30" s="364">
        <v>-1.6999999999999993</v>
      </c>
    </row>
    <row r="31" spans="1:12" s="110" customFormat="1" ht="15" customHeight="1" x14ac:dyDescent="0.2">
      <c r="A31" s="365"/>
      <c r="B31" s="366" t="s">
        <v>111</v>
      </c>
      <c r="C31" s="362"/>
      <c r="D31" s="362"/>
      <c r="E31" s="363"/>
      <c r="F31" s="542">
        <v>42.5</v>
      </c>
      <c r="G31" s="542">
        <v>54.3</v>
      </c>
      <c r="H31" s="542">
        <v>43.7</v>
      </c>
      <c r="I31" s="542">
        <v>41.1</v>
      </c>
      <c r="J31" s="542">
        <v>38.1</v>
      </c>
      <c r="K31" s="543" t="s">
        <v>350</v>
      </c>
      <c r="L31" s="364">
        <v>4.3999999999999986</v>
      </c>
    </row>
    <row r="32" spans="1:12" s="110" customFormat="1" ht="15" customHeight="1" x14ac:dyDescent="0.2">
      <c r="A32" s="367" t="s">
        <v>113</v>
      </c>
      <c r="B32" s="368" t="s">
        <v>181</v>
      </c>
      <c r="C32" s="362"/>
      <c r="D32" s="362"/>
      <c r="E32" s="363"/>
      <c r="F32" s="542">
        <v>32.4</v>
      </c>
      <c r="G32" s="542">
        <v>36.200000000000003</v>
      </c>
      <c r="H32" s="542">
        <v>37.299999999999997</v>
      </c>
      <c r="I32" s="542">
        <v>36.5</v>
      </c>
      <c r="J32" s="544">
        <v>32.9</v>
      </c>
      <c r="K32" s="543" t="s">
        <v>350</v>
      </c>
      <c r="L32" s="364">
        <v>-0.5</v>
      </c>
    </row>
    <row r="33" spans="1:12" s="110" customFormat="1" ht="15" customHeight="1" x14ac:dyDescent="0.2">
      <c r="A33" s="367"/>
      <c r="B33" s="368" t="s">
        <v>182</v>
      </c>
      <c r="C33" s="362"/>
      <c r="D33" s="362"/>
      <c r="E33" s="363"/>
      <c r="F33" s="542">
        <v>43.6</v>
      </c>
      <c r="G33" s="542">
        <v>50.7</v>
      </c>
      <c r="H33" s="542">
        <v>48</v>
      </c>
      <c r="I33" s="542">
        <v>46.1</v>
      </c>
      <c r="J33" s="542">
        <v>44.5</v>
      </c>
      <c r="K33" s="543" t="s">
        <v>350</v>
      </c>
      <c r="L33" s="364">
        <v>-0.89999999999999858</v>
      </c>
    </row>
    <row r="34" spans="1:12" s="369" customFormat="1" ht="15" customHeight="1" x14ac:dyDescent="0.2">
      <c r="A34" s="367" t="s">
        <v>113</v>
      </c>
      <c r="B34" s="368" t="s">
        <v>116</v>
      </c>
      <c r="C34" s="362"/>
      <c r="D34" s="362"/>
      <c r="E34" s="363"/>
      <c r="F34" s="542">
        <v>34.299999999999997</v>
      </c>
      <c r="G34" s="542">
        <v>40.9</v>
      </c>
      <c r="H34" s="542">
        <v>39.700000000000003</v>
      </c>
      <c r="I34" s="542">
        <v>39.700000000000003</v>
      </c>
      <c r="J34" s="542">
        <v>36</v>
      </c>
      <c r="K34" s="543" t="s">
        <v>350</v>
      </c>
      <c r="L34" s="364">
        <v>-1.7000000000000028</v>
      </c>
    </row>
    <row r="35" spans="1:12" s="369" customFormat="1" ht="11.25" x14ac:dyDescent="0.2">
      <c r="A35" s="370"/>
      <c r="B35" s="371" t="s">
        <v>117</v>
      </c>
      <c r="C35" s="372"/>
      <c r="D35" s="372"/>
      <c r="E35" s="373"/>
      <c r="F35" s="545">
        <v>44.2</v>
      </c>
      <c r="G35" s="545">
        <v>48.5</v>
      </c>
      <c r="H35" s="545">
        <v>47.4</v>
      </c>
      <c r="I35" s="545">
        <v>42.2</v>
      </c>
      <c r="J35" s="546">
        <v>41.5</v>
      </c>
      <c r="K35" s="547" t="s">
        <v>350</v>
      </c>
      <c r="L35" s="374">
        <v>2.7000000000000028</v>
      </c>
    </row>
    <row r="36" spans="1:12" s="369" customFormat="1" ht="15.95" customHeight="1" x14ac:dyDescent="0.2">
      <c r="A36" s="375" t="s">
        <v>351</v>
      </c>
      <c r="B36" s="376"/>
      <c r="C36" s="377"/>
      <c r="D36" s="376"/>
      <c r="E36" s="378"/>
      <c r="F36" s="548">
        <v>15966</v>
      </c>
      <c r="G36" s="548">
        <v>12470</v>
      </c>
      <c r="H36" s="548">
        <v>15776</v>
      </c>
      <c r="I36" s="548">
        <v>14861</v>
      </c>
      <c r="J36" s="548">
        <v>15670</v>
      </c>
      <c r="K36" s="549">
        <v>296</v>
      </c>
      <c r="L36" s="380">
        <v>1.8889597957881301</v>
      </c>
    </row>
    <row r="37" spans="1:12" s="369" customFormat="1" ht="15.95" customHeight="1" x14ac:dyDescent="0.2">
      <c r="A37" s="381"/>
      <c r="B37" s="382" t="s">
        <v>113</v>
      </c>
      <c r="C37" s="382" t="s">
        <v>352</v>
      </c>
      <c r="D37" s="382"/>
      <c r="E37" s="383"/>
      <c r="F37" s="548">
        <v>5900</v>
      </c>
      <c r="G37" s="548">
        <v>5350</v>
      </c>
      <c r="H37" s="548">
        <v>6577</v>
      </c>
      <c r="I37" s="548">
        <v>5996</v>
      </c>
      <c r="J37" s="548">
        <v>5861</v>
      </c>
      <c r="K37" s="549">
        <v>39</v>
      </c>
      <c r="L37" s="380">
        <v>0.66541545811295</v>
      </c>
    </row>
    <row r="38" spans="1:12" s="369" customFormat="1" ht="15.95" customHeight="1" x14ac:dyDescent="0.2">
      <c r="A38" s="381"/>
      <c r="B38" s="384" t="s">
        <v>105</v>
      </c>
      <c r="C38" s="384" t="s">
        <v>106</v>
      </c>
      <c r="D38" s="385"/>
      <c r="E38" s="383"/>
      <c r="F38" s="548">
        <v>9058</v>
      </c>
      <c r="G38" s="548">
        <v>6782</v>
      </c>
      <c r="H38" s="548">
        <v>8936</v>
      </c>
      <c r="I38" s="548">
        <v>8584</v>
      </c>
      <c r="J38" s="550">
        <v>9057</v>
      </c>
      <c r="K38" s="549">
        <v>1</v>
      </c>
      <c r="L38" s="380">
        <v>1.1041183614883515E-2</v>
      </c>
    </row>
    <row r="39" spans="1:12" s="369" customFormat="1" ht="15.95" customHeight="1" x14ac:dyDescent="0.2">
      <c r="A39" s="381"/>
      <c r="B39" s="385"/>
      <c r="C39" s="382" t="s">
        <v>353</v>
      </c>
      <c r="D39" s="385"/>
      <c r="E39" s="383"/>
      <c r="F39" s="548">
        <v>3204</v>
      </c>
      <c r="G39" s="548">
        <v>2671</v>
      </c>
      <c r="H39" s="548">
        <v>3530</v>
      </c>
      <c r="I39" s="548">
        <v>3209</v>
      </c>
      <c r="J39" s="548">
        <v>3175</v>
      </c>
      <c r="K39" s="549">
        <v>29</v>
      </c>
      <c r="L39" s="380">
        <v>0.91338582677165359</v>
      </c>
    </row>
    <row r="40" spans="1:12" s="369" customFormat="1" ht="15.95" customHeight="1" x14ac:dyDescent="0.2">
      <c r="A40" s="381"/>
      <c r="B40" s="384"/>
      <c r="C40" s="384" t="s">
        <v>107</v>
      </c>
      <c r="D40" s="385"/>
      <c r="E40" s="383"/>
      <c r="F40" s="548">
        <v>6908</v>
      </c>
      <c r="G40" s="548">
        <v>5688</v>
      </c>
      <c r="H40" s="548">
        <v>6840</v>
      </c>
      <c r="I40" s="548">
        <v>6277</v>
      </c>
      <c r="J40" s="548">
        <v>6613</v>
      </c>
      <c r="K40" s="549">
        <v>295</v>
      </c>
      <c r="L40" s="380">
        <v>4.460910328141539</v>
      </c>
    </row>
    <row r="41" spans="1:12" s="369" customFormat="1" ht="24" customHeight="1" x14ac:dyDescent="0.2">
      <c r="A41" s="381"/>
      <c r="B41" s="385"/>
      <c r="C41" s="382" t="s">
        <v>353</v>
      </c>
      <c r="D41" s="385"/>
      <c r="E41" s="383"/>
      <c r="F41" s="548">
        <v>2696</v>
      </c>
      <c r="G41" s="548">
        <v>2679</v>
      </c>
      <c r="H41" s="548">
        <v>3047</v>
      </c>
      <c r="I41" s="548">
        <v>2787</v>
      </c>
      <c r="J41" s="550">
        <v>2686</v>
      </c>
      <c r="K41" s="549">
        <v>10</v>
      </c>
      <c r="L41" s="380">
        <v>0.37230081906180196</v>
      </c>
    </row>
    <row r="42" spans="1:12" s="110" customFormat="1" ht="15" customHeight="1" x14ac:dyDescent="0.2">
      <c r="A42" s="381"/>
      <c r="B42" s="384" t="s">
        <v>113</v>
      </c>
      <c r="C42" s="384" t="s">
        <v>354</v>
      </c>
      <c r="D42" s="385"/>
      <c r="E42" s="383"/>
      <c r="F42" s="548">
        <v>3127</v>
      </c>
      <c r="G42" s="548">
        <v>2638</v>
      </c>
      <c r="H42" s="548">
        <v>3767</v>
      </c>
      <c r="I42" s="548">
        <v>3415</v>
      </c>
      <c r="J42" s="548">
        <v>3202</v>
      </c>
      <c r="K42" s="549">
        <v>-75</v>
      </c>
      <c r="L42" s="380">
        <v>-2.3422860712054967</v>
      </c>
    </row>
    <row r="43" spans="1:12" s="110" customFormat="1" ht="15" customHeight="1" x14ac:dyDescent="0.2">
      <c r="A43" s="381"/>
      <c r="B43" s="385"/>
      <c r="C43" s="382" t="s">
        <v>353</v>
      </c>
      <c r="D43" s="385"/>
      <c r="E43" s="383"/>
      <c r="F43" s="548">
        <v>1475</v>
      </c>
      <c r="G43" s="548">
        <v>1356</v>
      </c>
      <c r="H43" s="548">
        <v>1949</v>
      </c>
      <c r="I43" s="548">
        <v>1760</v>
      </c>
      <c r="J43" s="548">
        <v>1507</v>
      </c>
      <c r="K43" s="549">
        <v>-32</v>
      </c>
      <c r="L43" s="380">
        <v>-2.1234240212342401</v>
      </c>
    </row>
    <row r="44" spans="1:12" s="110" customFormat="1" ht="15" customHeight="1" x14ac:dyDescent="0.2">
      <c r="A44" s="381"/>
      <c r="B44" s="384"/>
      <c r="C44" s="366" t="s">
        <v>109</v>
      </c>
      <c r="D44" s="385"/>
      <c r="E44" s="383"/>
      <c r="F44" s="548">
        <v>10983</v>
      </c>
      <c r="G44" s="548">
        <v>8668</v>
      </c>
      <c r="H44" s="548">
        <v>10548</v>
      </c>
      <c r="I44" s="548">
        <v>10077</v>
      </c>
      <c r="J44" s="550">
        <v>10891</v>
      </c>
      <c r="K44" s="549">
        <v>92</v>
      </c>
      <c r="L44" s="380">
        <v>0.84473418418877977</v>
      </c>
    </row>
    <row r="45" spans="1:12" s="110" customFormat="1" ht="15" customHeight="1" x14ac:dyDescent="0.2">
      <c r="A45" s="381"/>
      <c r="B45" s="385"/>
      <c r="C45" s="382" t="s">
        <v>353</v>
      </c>
      <c r="D45" s="385"/>
      <c r="E45" s="383"/>
      <c r="F45" s="548">
        <v>3856</v>
      </c>
      <c r="G45" s="548">
        <v>3525</v>
      </c>
      <c r="H45" s="548">
        <v>4145</v>
      </c>
      <c r="I45" s="548">
        <v>3777</v>
      </c>
      <c r="J45" s="548">
        <v>3852</v>
      </c>
      <c r="K45" s="549">
        <v>4</v>
      </c>
      <c r="L45" s="380">
        <v>0.10384215991692627</v>
      </c>
    </row>
    <row r="46" spans="1:12" s="110" customFormat="1" ht="15" customHeight="1" x14ac:dyDescent="0.2">
      <c r="A46" s="381"/>
      <c r="B46" s="384"/>
      <c r="C46" s="366" t="s">
        <v>110</v>
      </c>
      <c r="D46" s="385"/>
      <c r="E46" s="383"/>
      <c r="F46" s="548">
        <v>1635</v>
      </c>
      <c r="G46" s="548">
        <v>1013</v>
      </c>
      <c r="H46" s="548">
        <v>1287</v>
      </c>
      <c r="I46" s="548">
        <v>1206</v>
      </c>
      <c r="J46" s="548">
        <v>1346</v>
      </c>
      <c r="K46" s="549">
        <v>289</v>
      </c>
      <c r="L46" s="380">
        <v>21.471025260029716</v>
      </c>
    </row>
    <row r="47" spans="1:12" s="110" customFormat="1" ht="15" customHeight="1" x14ac:dyDescent="0.2">
      <c r="A47" s="381"/>
      <c r="B47" s="385"/>
      <c r="C47" s="382" t="s">
        <v>353</v>
      </c>
      <c r="D47" s="385"/>
      <c r="E47" s="383"/>
      <c r="F47" s="548">
        <v>475</v>
      </c>
      <c r="G47" s="548">
        <v>387</v>
      </c>
      <c r="H47" s="548">
        <v>407</v>
      </c>
      <c r="I47" s="548">
        <v>392</v>
      </c>
      <c r="J47" s="550">
        <v>414</v>
      </c>
      <c r="K47" s="549">
        <v>61</v>
      </c>
      <c r="L47" s="380">
        <v>14.734299516908212</v>
      </c>
    </row>
    <row r="48" spans="1:12" s="110" customFormat="1" ht="15" customHeight="1" x14ac:dyDescent="0.2">
      <c r="A48" s="381"/>
      <c r="B48" s="385"/>
      <c r="C48" s="366" t="s">
        <v>111</v>
      </c>
      <c r="D48" s="386"/>
      <c r="E48" s="387"/>
      <c r="F48" s="548">
        <v>221</v>
      </c>
      <c r="G48" s="548">
        <v>151</v>
      </c>
      <c r="H48" s="548">
        <v>174</v>
      </c>
      <c r="I48" s="548">
        <v>163</v>
      </c>
      <c r="J48" s="548">
        <v>231</v>
      </c>
      <c r="K48" s="549">
        <v>-10</v>
      </c>
      <c r="L48" s="380">
        <v>-4.329004329004329</v>
      </c>
    </row>
    <row r="49" spans="1:12" s="110" customFormat="1" ht="15" customHeight="1" x14ac:dyDescent="0.2">
      <c r="A49" s="381"/>
      <c r="B49" s="385"/>
      <c r="C49" s="382" t="s">
        <v>353</v>
      </c>
      <c r="D49" s="385"/>
      <c r="E49" s="383"/>
      <c r="F49" s="548">
        <v>94</v>
      </c>
      <c r="G49" s="548">
        <v>82</v>
      </c>
      <c r="H49" s="548">
        <v>76</v>
      </c>
      <c r="I49" s="548">
        <v>67</v>
      </c>
      <c r="J49" s="548">
        <v>88</v>
      </c>
      <c r="K49" s="549">
        <v>6</v>
      </c>
      <c r="L49" s="380">
        <v>6.8181818181818183</v>
      </c>
    </row>
    <row r="50" spans="1:12" s="110" customFormat="1" ht="15" customHeight="1" x14ac:dyDescent="0.2">
      <c r="A50" s="381"/>
      <c r="B50" s="384" t="s">
        <v>113</v>
      </c>
      <c r="C50" s="382" t="s">
        <v>181</v>
      </c>
      <c r="D50" s="385"/>
      <c r="E50" s="383"/>
      <c r="F50" s="548">
        <v>9512</v>
      </c>
      <c r="G50" s="548">
        <v>6711</v>
      </c>
      <c r="H50" s="548">
        <v>9277</v>
      </c>
      <c r="I50" s="548">
        <v>8897</v>
      </c>
      <c r="J50" s="550">
        <v>9583</v>
      </c>
      <c r="K50" s="549">
        <v>-71</v>
      </c>
      <c r="L50" s="380">
        <v>-0.74089533548993003</v>
      </c>
    </row>
    <row r="51" spans="1:12" s="110" customFormat="1" ht="15" customHeight="1" x14ac:dyDescent="0.2">
      <c r="A51" s="381"/>
      <c r="B51" s="385"/>
      <c r="C51" s="382" t="s">
        <v>353</v>
      </c>
      <c r="D51" s="385"/>
      <c r="E51" s="383"/>
      <c r="F51" s="548">
        <v>3083</v>
      </c>
      <c r="G51" s="548">
        <v>2428</v>
      </c>
      <c r="H51" s="548">
        <v>3456</v>
      </c>
      <c r="I51" s="548">
        <v>3246</v>
      </c>
      <c r="J51" s="548">
        <v>3151</v>
      </c>
      <c r="K51" s="549">
        <v>-68</v>
      </c>
      <c r="L51" s="380">
        <v>-2.1580450650587113</v>
      </c>
    </row>
    <row r="52" spans="1:12" s="110" customFormat="1" ht="15" customHeight="1" x14ac:dyDescent="0.2">
      <c r="A52" s="381"/>
      <c r="B52" s="384"/>
      <c r="C52" s="382" t="s">
        <v>182</v>
      </c>
      <c r="D52" s="385"/>
      <c r="E52" s="383"/>
      <c r="F52" s="548">
        <v>6454</v>
      </c>
      <c r="G52" s="548">
        <v>5759</v>
      </c>
      <c r="H52" s="548">
        <v>6499</v>
      </c>
      <c r="I52" s="548">
        <v>5964</v>
      </c>
      <c r="J52" s="548">
        <v>6087</v>
      </c>
      <c r="K52" s="549">
        <v>367</v>
      </c>
      <c r="L52" s="380">
        <v>6.0292426482667985</v>
      </c>
    </row>
    <row r="53" spans="1:12" s="269" customFormat="1" ht="11.25" customHeight="1" x14ac:dyDescent="0.2">
      <c r="A53" s="381"/>
      <c r="B53" s="385"/>
      <c r="C53" s="382" t="s">
        <v>353</v>
      </c>
      <c r="D53" s="385"/>
      <c r="E53" s="383"/>
      <c r="F53" s="548">
        <v>2817</v>
      </c>
      <c r="G53" s="548">
        <v>2922</v>
      </c>
      <c r="H53" s="548">
        <v>3121</v>
      </c>
      <c r="I53" s="548">
        <v>2750</v>
      </c>
      <c r="J53" s="550">
        <v>2710</v>
      </c>
      <c r="K53" s="549">
        <v>107</v>
      </c>
      <c r="L53" s="380">
        <v>3.9483394833948338</v>
      </c>
    </row>
    <row r="54" spans="1:12" s="151" customFormat="1" ht="12.75" customHeight="1" x14ac:dyDescent="0.2">
      <c r="A54" s="381"/>
      <c r="B54" s="384" t="s">
        <v>113</v>
      </c>
      <c r="C54" s="384" t="s">
        <v>116</v>
      </c>
      <c r="D54" s="385"/>
      <c r="E54" s="383"/>
      <c r="F54" s="548">
        <v>11664</v>
      </c>
      <c r="G54" s="548">
        <v>9214</v>
      </c>
      <c r="H54" s="548">
        <v>11678</v>
      </c>
      <c r="I54" s="548">
        <v>10867</v>
      </c>
      <c r="J54" s="548">
        <v>11589</v>
      </c>
      <c r="K54" s="549">
        <v>75</v>
      </c>
      <c r="L54" s="380">
        <v>0.64716541548019679</v>
      </c>
    </row>
    <row r="55" spans="1:12" ht="11.25" x14ac:dyDescent="0.2">
      <c r="A55" s="381"/>
      <c r="B55" s="385"/>
      <c r="C55" s="382" t="s">
        <v>353</v>
      </c>
      <c r="D55" s="385"/>
      <c r="E55" s="383"/>
      <c r="F55" s="548">
        <v>3998</v>
      </c>
      <c r="G55" s="548">
        <v>3771</v>
      </c>
      <c r="H55" s="548">
        <v>4635</v>
      </c>
      <c r="I55" s="548">
        <v>4311</v>
      </c>
      <c r="J55" s="548">
        <v>4168</v>
      </c>
      <c r="K55" s="549">
        <v>-170</v>
      </c>
      <c r="L55" s="380">
        <v>-4.0786948176583495</v>
      </c>
    </row>
    <row r="56" spans="1:12" ht="14.25" customHeight="1" x14ac:dyDescent="0.2">
      <c r="A56" s="381"/>
      <c r="B56" s="385"/>
      <c r="C56" s="384" t="s">
        <v>117</v>
      </c>
      <c r="D56" s="385"/>
      <c r="E56" s="383"/>
      <c r="F56" s="548">
        <v>4291</v>
      </c>
      <c r="G56" s="548">
        <v>3248</v>
      </c>
      <c r="H56" s="548">
        <v>4074</v>
      </c>
      <c r="I56" s="548">
        <v>3975</v>
      </c>
      <c r="J56" s="548">
        <v>4067</v>
      </c>
      <c r="K56" s="549">
        <v>224</v>
      </c>
      <c r="L56" s="380">
        <v>5.5077452667814111</v>
      </c>
    </row>
    <row r="57" spans="1:12" ht="18.75" customHeight="1" x14ac:dyDescent="0.2">
      <c r="A57" s="388"/>
      <c r="B57" s="389"/>
      <c r="C57" s="390" t="s">
        <v>353</v>
      </c>
      <c r="D57" s="389"/>
      <c r="E57" s="391"/>
      <c r="F57" s="551">
        <v>1898</v>
      </c>
      <c r="G57" s="552">
        <v>1574</v>
      </c>
      <c r="H57" s="552">
        <v>1933</v>
      </c>
      <c r="I57" s="552">
        <v>1677</v>
      </c>
      <c r="J57" s="552">
        <v>1688</v>
      </c>
      <c r="K57" s="553">
        <f t="shared" ref="K57" si="0">IF(OR(F57=".",J57=".")=TRUE,".",IF(OR(F57="*",J57="*")=TRUE,"*",IF(AND(F57="-",J57="-")=TRUE,"-",IF(AND(ISNUMBER(J57),ISNUMBER(F57))=TRUE,IF(F57-J57=0,0,F57-J57),IF(ISNUMBER(F57)=TRUE,F57,-J57)))))</f>
        <v>210</v>
      </c>
      <c r="L57" s="392">
        <f t="shared" ref="L57" si="1">IF(K57 =".",".",IF(K57 ="*","*",IF(K57="-","-",IF(K57=0,0,IF(OR(J57="-",J57=".",F57="-",F57=".")=TRUE,"X",IF(J57=0,"0,0",IF(ABS(K57*100/J57)&gt;250,".X",(K57*100/J57))))))))</f>
        <v>12.440758293838863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16487</v>
      </c>
      <c r="E11" s="114">
        <v>13376</v>
      </c>
      <c r="F11" s="114">
        <v>21096</v>
      </c>
      <c r="G11" s="114">
        <v>15323</v>
      </c>
      <c r="H11" s="140">
        <v>16388</v>
      </c>
      <c r="I11" s="115">
        <v>99</v>
      </c>
      <c r="J11" s="116">
        <v>0.60410056138638024</v>
      </c>
    </row>
    <row r="12" spans="1:15" s="110" customFormat="1" ht="24.95" customHeight="1" x14ac:dyDescent="0.2">
      <c r="A12" s="193" t="s">
        <v>132</v>
      </c>
      <c r="B12" s="194" t="s">
        <v>133</v>
      </c>
      <c r="C12" s="113">
        <v>0.98865773033298965</v>
      </c>
      <c r="D12" s="115">
        <v>163</v>
      </c>
      <c r="E12" s="114">
        <v>105</v>
      </c>
      <c r="F12" s="114">
        <v>257</v>
      </c>
      <c r="G12" s="114">
        <v>202</v>
      </c>
      <c r="H12" s="140">
        <v>173</v>
      </c>
      <c r="I12" s="115">
        <v>-10</v>
      </c>
      <c r="J12" s="116">
        <v>-5.7803468208092488</v>
      </c>
    </row>
    <row r="13" spans="1:15" s="110" customFormat="1" ht="24.95" customHeight="1" x14ac:dyDescent="0.2">
      <c r="A13" s="193" t="s">
        <v>134</v>
      </c>
      <c r="B13" s="199" t="s">
        <v>214</v>
      </c>
      <c r="C13" s="113">
        <v>1.0250500394250015</v>
      </c>
      <c r="D13" s="115">
        <v>169</v>
      </c>
      <c r="E13" s="114">
        <v>118</v>
      </c>
      <c r="F13" s="114">
        <v>320</v>
      </c>
      <c r="G13" s="114">
        <v>139</v>
      </c>
      <c r="H13" s="140">
        <v>145</v>
      </c>
      <c r="I13" s="115">
        <v>24</v>
      </c>
      <c r="J13" s="116">
        <v>16.551724137931036</v>
      </c>
    </row>
    <row r="14" spans="1:15" s="287" customFormat="1" ht="24.95" customHeight="1" x14ac:dyDescent="0.2">
      <c r="A14" s="193" t="s">
        <v>215</v>
      </c>
      <c r="B14" s="199" t="s">
        <v>137</v>
      </c>
      <c r="C14" s="113">
        <v>10.675077333656821</v>
      </c>
      <c r="D14" s="115">
        <v>1760</v>
      </c>
      <c r="E14" s="114">
        <v>1272</v>
      </c>
      <c r="F14" s="114">
        <v>2500</v>
      </c>
      <c r="G14" s="114">
        <v>1653</v>
      </c>
      <c r="H14" s="140">
        <v>2091</v>
      </c>
      <c r="I14" s="115">
        <v>-331</v>
      </c>
      <c r="J14" s="116">
        <v>-15.829746532759446</v>
      </c>
      <c r="K14" s="110"/>
      <c r="L14" s="110"/>
      <c r="M14" s="110"/>
      <c r="N14" s="110"/>
      <c r="O14" s="110"/>
    </row>
    <row r="15" spans="1:15" s="110" customFormat="1" ht="24.95" customHeight="1" x14ac:dyDescent="0.2">
      <c r="A15" s="193" t="s">
        <v>216</v>
      </c>
      <c r="B15" s="199" t="s">
        <v>217</v>
      </c>
      <c r="C15" s="113">
        <v>2.8143385697822527</v>
      </c>
      <c r="D15" s="115">
        <v>464</v>
      </c>
      <c r="E15" s="114">
        <v>344</v>
      </c>
      <c r="F15" s="114">
        <v>588</v>
      </c>
      <c r="G15" s="114">
        <v>441</v>
      </c>
      <c r="H15" s="140">
        <v>511</v>
      </c>
      <c r="I15" s="115">
        <v>-47</v>
      </c>
      <c r="J15" s="116">
        <v>-9.1976516634050878</v>
      </c>
    </row>
    <row r="16" spans="1:15" s="287" customFormat="1" ht="24.95" customHeight="1" x14ac:dyDescent="0.2">
      <c r="A16" s="193" t="s">
        <v>218</v>
      </c>
      <c r="B16" s="199" t="s">
        <v>141</v>
      </c>
      <c r="C16" s="113">
        <v>6.3747194759507488</v>
      </c>
      <c r="D16" s="115">
        <v>1051</v>
      </c>
      <c r="E16" s="114">
        <v>739</v>
      </c>
      <c r="F16" s="114">
        <v>1517</v>
      </c>
      <c r="G16" s="114">
        <v>924</v>
      </c>
      <c r="H16" s="140">
        <v>1278</v>
      </c>
      <c r="I16" s="115">
        <v>-227</v>
      </c>
      <c r="J16" s="116">
        <v>-17.762128325508606</v>
      </c>
      <c r="K16" s="110"/>
      <c r="L16" s="110"/>
      <c r="M16" s="110"/>
      <c r="N16" s="110"/>
      <c r="O16" s="110"/>
    </row>
    <row r="17" spans="1:15" s="110" customFormat="1" ht="24.95" customHeight="1" x14ac:dyDescent="0.2">
      <c r="A17" s="193" t="s">
        <v>142</v>
      </c>
      <c r="B17" s="199" t="s">
        <v>220</v>
      </c>
      <c r="C17" s="113">
        <v>1.4860192879238188</v>
      </c>
      <c r="D17" s="115">
        <v>245</v>
      </c>
      <c r="E17" s="114">
        <v>189</v>
      </c>
      <c r="F17" s="114">
        <v>395</v>
      </c>
      <c r="G17" s="114">
        <v>288</v>
      </c>
      <c r="H17" s="140">
        <v>302</v>
      </c>
      <c r="I17" s="115">
        <v>-57</v>
      </c>
      <c r="J17" s="116">
        <v>-18.874172185430464</v>
      </c>
    </row>
    <row r="18" spans="1:15" s="287" customFormat="1" ht="24.95" customHeight="1" x14ac:dyDescent="0.2">
      <c r="A18" s="201" t="s">
        <v>144</v>
      </c>
      <c r="B18" s="202" t="s">
        <v>145</v>
      </c>
      <c r="C18" s="113">
        <v>9.3406926669497174</v>
      </c>
      <c r="D18" s="115">
        <v>1540</v>
      </c>
      <c r="E18" s="114">
        <v>884</v>
      </c>
      <c r="F18" s="114">
        <v>1766</v>
      </c>
      <c r="G18" s="114">
        <v>1525</v>
      </c>
      <c r="H18" s="140">
        <v>1522</v>
      </c>
      <c r="I18" s="115">
        <v>18</v>
      </c>
      <c r="J18" s="116">
        <v>1.1826544021024967</v>
      </c>
      <c r="K18" s="110"/>
      <c r="L18" s="110"/>
      <c r="M18" s="110"/>
      <c r="N18" s="110"/>
      <c r="O18" s="110"/>
    </row>
    <row r="19" spans="1:15" s="110" customFormat="1" ht="24.95" customHeight="1" x14ac:dyDescent="0.2">
      <c r="A19" s="193" t="s">
        <v>146</v>
      </c>
      <c r="B19" s="199" t="s">
        <v>147</v>
      </c>
      <c r="C19" s="113">
        <v>14.884454418632862</v>
      </c>
      <c r="D19" s="115">
        <v>2454</v>
      </c>
      <c r="E19" s="114">
        <v>2084</v>
      </c>
      <c r="F19" s="114">
        <v>3365</v>
      </c>
      <c r="G19" s="114">
        <v>2171</v>
      </c>
      <c r="H19" s="140">
        <v>2423</v>
      </c>
      <c r="I19" s="115">
        <v>31</v>
      </c>
      <c r="J19" s="116">
        <v>1.2794056954189021</v>
      </c>
    </row>
    <row r="20" spans="1:15" s="287" customFormat="1" ht="24.95" customHeight="1" x14ac:dyDescent="0.2">
      <c r="A20" s="193" t="s">
        <v>148</v>
      </c>
      <c r="B20" s="199" t="s">
        <v>149</v>
      </c>
      <c r="C20" s="113">
        <v>6.3929156304967547</v>
      </c>
      <c r="D20" s="115">
        <v>1054</v>
      </c>
      <c r="E20" s="114">
        <v>899</v>
      </c>
      <c r="F20" s="114">
        <v>1100</v>
      </c>
      <c r="G20" s="114">
        <v>848</v>
      </c>
      <c r="H20" s="140">
        <v>933</v>
      </c>
      <c r="I20" s="115">
        <v>121</v>
      </c>
      <c r="J20" s="116">
        <v>12.968917470525188</v>
      </c>
      <c r="K20" s="110"/>
      <c r="L20" s="110"/>
      <c r="M20" s="110"/>
      <c r="N20" s="110"/>
      <c r="O20" s="110"/>
    </row>
    <row r="21" spans="1:15" s="110" customFormat="1" ht="24.95" customHeight="1" x14ac:dyDescent="0.2">
      <c r="A21" s="201" t="s">
        <v>150</v>
      </c>
      <c r="B21" s="202" t="s">
        <v>151</v>
      </c>
      <c r="C21" s="113">
        <v>5.3981925153150971</v>
      </c>
      <c r="D21" s="115">
        <v>890</v>
      </c>
      <c r="E21" s="114">
        <v>824</v>
      </c>
      <c r="F21" s="114">
        <v>956</v>
      </c>
      <c r="G21" s="114">
        <v>986</v>
      </c>
      <c r="H21" s="140">
        <v>1043</v>
      </c>
      <c r="I21" s="115">
        <v>-153</v>
      </c>
      <c r="J21" s="116">
        <v>-14.669223394055608</v>
      </c>
    </row>
    <row r="22" spans="1:15" s="110" customFormat="1" ht="24.95" customHeight="1" x14ac:dyDescent="0.2">
      <c r="A22" s="201" t="s">
        <v>152</v>
      </c>
      <c r="B22" s="199" t="s">
        <v>153</v>
      </c>
      <c r="C22" s="113">
        <v>1.722569297021896</v>
      </c>
      <c r="D22" s="115">
        <v>284</v>
      </c>
      <c r="E22" s="114">
        <v>243</v>
      </c>
      <c r="F22" s="114">
        <v>373</v>
      </c>
      <c r="G22" s="114">
        <v>558</v>
      </c>
      <c r="H22" s="140">
        <v>242</v>
      </c>
      <c r="I22" s="115">
        <v>42</v>
      </c>
      <c r="J22" s="116">
        <v>17.355371900826448</v>
      </c>
    </row>
    <row r="23" spans="1:15" s="110" customFormat="1" ht="24.95" customHeight="1" x14ac:dyDescent="0.2">
      <c r="A23" s="193" t="s">
        <v>154</v>
      </c>
      <c r="B23" s="199" t="s">
        <v>155</v>
      </c>
      <c r="C23" s="113">
        <v>1.085703887911688</v>
      </c>
      <c r="D23" s="115">
        <v>179</v>
      </c>
      <c r="E23" s="114">
        <v>132</v>
      </c>
      <c r="F23" s="114">
        <v>252</v>
      </c>
      <c r="G23" s="114">
        <v>134</v>
      </c>
      <c r="H23" s="140">
        <v>181</v>
      </c>
      <c r="I23" s="115">
        <v>-2</v>
      </c>
      <c r="J23" s="116">
        <v>-1.1049723756906078</v>
      </c>
    </row>
    <row r="24" spans="1:15" s="110" customFormat="1" ht="24.95" customHeight="1" x14ac:dyDescent="0.2">
      <c r="A24" s="193" t="s">
        <v>156</v>
      </c>
      <c r="B24" s="199" t="s">
        <v>221</v>
      </c>
      <c r="C24" s="113">
        <v>6.0896463880633229</v>
      </c>
      <c r="D24" s="115">
        <v>1004</v>
      </c>
      <c r="E24" s="114">
        <v>672</v>
      </c>
      <c r="F24" s="114">
        <v>1100</v>
      </c>
      <c r="G24" s="114">
        <v>762</v>
      </c>
      <c r="H24" s="140">
        <v>960</v>
      </c>
      <c r="I24" s="115">
        <v>44</v>
      </c>
      <c r="J24" s="116">
        <v>4.583333333333333</v>
      </c>
    </row>
    <row r="25" spans="1:15" s="110" customFormat="1" ht="24.95" customHeight="1" x14ac:dyDescent="0.2">
      <c r="A25" s="193" t="s">
        <v>222</v>
      </c>
      <c r="B25" s="204" t="s">
        <v>159</v>
      </c>
      <c r="C25" s="113">
        <v>7.4907502881057804</v>
      </c>
      <c r="D25" s="115">
        <v>1235</v>
      </c>
      <c r="E25" s="114">
        <v>944</v>
      </c>
      <c r="F25" s="114">
        <v>1272</v>
      </c>
      <c r="G25" s="114">
        <v>1006</v>
      </c>
      <c r="H25" s="140">
        <v>1107</v>
      </c>
      <c r="I25" s="115">
        <v>128</v>
      </c>
      <c r="J25" s="116">
        <v>11.562782294489612</v>
      </c>
    </row>
    <row r="26" spans="1:15" s="110" customFormat="1" ht="24.95" customHeight="1" x14ac:dyDescent="0.2">
      <c r="A26" s="201">
        <v>782.78300000000002</v>
      </c>
      <c r="B26" s="203" t="s">
        <v>160</v>
      </c>
      <c r="C26" s="113">
        <v>5.7742463759325533</v>
      </c>
      <c r="D26" s="115">
        <v>952</v>
      </c>
      <c r="E26" s="114">
        <v>656</v>
      </c>
      <c r="F26" s="114">
        <v>1065</v>
      </c>
      <c r="G26" s="114">
        <v>989</v>
      </c>
      <c r="H26" s="140">
        <v>991</v>
      </c>
      <c r="I26" s="115">
        <v>-39</v>
      </c>
      <c r="J26" s="116">
        <v>-3.9354187689202824</v>
      </c>
    </row>
    <row r="27" spans="1:15" s="110" customFormat="1" ht="24.95" customHeight="1" x14ac:dyDescent="0.2">
      <c r="A27" s="193" t="s">
        <v>161</v>
      </c>
      <c r="B27" s="199" t="s">
        <v>162</v>
      </c>
      <c r="C27" s="113">
        <v>3.2692424334324013</v>
      </c>
      <c r="D27" s="115">
        <v>539</v>
      </c>
      <c r="E27" s="114">
        <v>482</v>
      </c>
      <c r="F27" s="114">
        <v>841</v>
      </c>
      <c r="G27" s="114">
        <v>695</v>
      </c>
      <c r="H27" s="140">
        <v>563</v>
      </c>
      <c r="I27" s="115">
        <v>-24</v>
      </c>
      <c r="J27" s="116">
        <v>-4.2628774422735347</v>
      </c>
    </row>
    <row r="28" spans="1:15" s="110" customFormat="1" ht="24.95" customHeight="1" x14ac:dyDescent="0.2">
      <c r="A28" s="193" t="s">
        <v>163</v>
      </c>
      <c r="B28" s="199" t="s">
        <v>164</v>
      </c>
      <c r="C28" s="113">
        <v>4.9129617274216049</v>
      </c>
      <c r="D28" s="115">
        <v>810</v>
      </c>
      <c r="E28" s="114">
        <v>963</v>
      </c>
      <c r="F28" s="114">
        <v>1389</v>
      </c>
      <c r="G28" s="114">
        <v>881</v>
      </c>
      <c r="H28" s="140">
        <v>857</v>
      </c>
      <c r="I28" s="115">
        <v>-47</v>
      </c>
      <c r="J28" s="116">
        <v>-5.4842473745624272</v>
      </c>
    </row>
    <row r="29" spans="1:15" s="110" customFormat="1" ht="24.95" customHeight="1" x14ac:dyDescent="0.2">
      <c r="A29" s="193">
        <v>86</v>
      </c>
      <c r="B29" s="199" t="s">
        <v>165</v>
      </c>
      <c r="C29" s="113">
        <v>8.606781100260811</v>
      </c>
      <c r="D29" s="115">
        <v>1419</v>
      </c>
      <c r="E29" s="114">
        <v>1172</v>
      </c>
      <c r="F29" s="114">
        <v>1379</v>
      </c>
      <c r="G29" s="114">
        <v>997</v>
      </c>
      <c r="H29" s="140">
        <v>1260</v>
      </c>
      <c r="I29" s="115">
        <v>159</v>
      </c>
      <c r="J29" s="116">
        <v>12.619047619047619</v>
      </c>
    </row>
    <row r="30" spans="1:15" s="110" customFormat="1" ht="24.95" customHeight="1" x14ac:dyDescent="0.2">
      <c r="A30" s="193">
        <v>87.88</v>
      </c>
      <c r="B30" s="204" t="s">
        <v>166</v>
      </c>
      <c r="C30" s="113">
        <v>8.2125310850973499</v>
      </c>
      <c r="D30" s="115">
        <v>1354</v>
      </c>
      <c r="E30" s="114">
        <v>1371</v>
      </c>
      <c r="F30" s="114">
        <v>2273</v>
      </c>
      <c r="G30" s="114">
        <v>1238</v>
      </c>
      <c r="H30" s="140">
        <v>1260</v>
      </c>
      <c r="I30" s="115">
        <v>94</v>
      </c>
      <c r="J30" s="116">
        <v>7.4603174603174605</v>
      </c>
    </row>
    <row r="31" spans="1:15" s="110" customFormat="1" ht="24.95" customHeight="1" x14ac:dyDescent="0.2">
      <c r="A31" s="193" t="s">
        <v>167</v>
      </c>
      <c r="B31" s="199" t="s">
        <v>168</v>
      </c>
      <c r="C31" s="113">
        <v>4.1305270819433497</v>
      </c>
      <c r="D31" s="115">
        <v>681</v>
      </c>
      <c r="E31" s="114">
        <v>555</v>
      </c>
      <c r="F31" s="114">
        <v>886</v>
      </c>
      <c r="G31" s="114">
        <v>538</v>
      </c>
      <c r="H31" s="140">
        <v>637</v>
      </c>
      <c r="I31" s="115">
        <v>44</v>
      </c>
      <c r="J31" s="116">
        <v>6.9073783359497645</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0.98865773033298965</v>
      </c>
      <c r="D34" s="115">
        <v>163</v>
      </c>
      <c r="E34" s="114">
        <v>105</v>
      </c>
      <c r="F34" s="114">
        <v>257</v>
      </c>
      <c r="G34" s="114">
        <v>202</v>
      </c>
      <c r="H34" s="140">
        <v>173</v>
      </c>
      <c r="I34" s="115">
        <v>-10</v>
      </c>
      <c r="J34" s="116">
        <v>-5.7803468208092488</v>
      </c>
    </row>
    <row r="35" spans="1:10" s="110" customFormat="1" ht="24.95" customHeight="1" x14ac:dyDescent="0.2">
      <c r="A35" s="292" t="s">
        <v>171</v>
      </c>
      <c r="B35" s="293" t="s">
        <v>172</v>
      </c>
      <c r="C35" s="113">
        <v>21.040820040031541</v>
      </c>
      <c r="D35" s="115">
        <v>3469</v>
      </c>
      <c r="E35" s="114">
        <v>2274</v>
      </c>
      <c r="F35" s="114">
        <v>4586</v>
      </c>
      <c r="G35" s="114">
        <v>3317</v>
      </c>
      <c r="H35" s="140">
        <v>3758</v>
      </c>
      <c r="I35" s="115">
        <v>-289</v>
      </c>
      <c r="J35" s="116">
        <v>-7.6902607770090476</v>
      </c>
    </row>
    <row r="36" spans="1:10" s="110" customFormat="1" ht="24.95" customHeight="1" x14ac:dyDescent="0.2">
      <c r="A36" s="294" t="s">
        <v>173</v>
      </c>
      <c r="B36" s="295" t="s">
        <v>174</v>
      </c>
      <c r="C36" s="125">
        <v>77.970522229635463</v>
      </c>
      <c r="D36" s="143">
        <v>12855</v>
      </c>
      <c r="E36" s="144">
        <v>10997</v>
      </c>
      <c r="F36" s="144">
        <v>16251</v>
      </c>
      <c r="G36" s="144">
        <v>11803</v>
      </c>
      <c r="H36" s="145">
        <v>12457</v>
      </c>
      <c r="I36" s="143">
        <v>398</v>
      </c>
      <c r="J36" s="146">
        <v>3.194990768242755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16487</v>
      </c>
      <c r="F11" s="264">
        <v>13376</v>
      </c>
      <c r="G11" s="264">
        <v>21096</v>
      </c>
      <c r="H11" s="264">
        <v>15323</v>
      </c>
      <c r="I11" s="265">
        <v>16388</v>
      </c>
      <c r="J11" s="263">
        <v>99</v>
      </c>
      <c r="K11" s="266">
        <v>0.60410056138638024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28.865166494814098</v>
      </c>
      <c r="E13" s="115">
        <v>4759</v>
      </c>
      <c r="F13" s="114">
        <v>3793</v>
      </c>
      <c r="G13" s="114">
        <v>5257</v>
      </c>
      <c r="H13" s="114">
        <v>4535</v>
      </c>
      <c r="I13" s="140">
        <v>4659</v>
      </c>
      <c r="J13" s="115">
        <v>100</v>
      </c>
      <c r="K13" s="116">
        <v>2.1463833440652502</v>
      </c>
    </row>
    <row r="14" spans="1:15" ht="15.95" customHeight="1" x14ac:dyDescent="0.2">
      <c r="A14" s="306" t="s">
        <v>230</v>
      </c>
      <c r="B14" s="307"/>
      <c r="C14" s="308"/>
      <c r="D14" s="113">
        <v>51.392005822769455</v>
      </c>
      <c r="E14" s="115">
        <v>8473</v>
      </c>
      <c r="F14" s="114">
        <v>6836</v>
      </c>
      <c r="G14" s="114">
        <v>12114</v>
      </c>
      <c r="H14" s="114">
        <v>7942</v>
      </c>
      <c r="I14" s="140">
        <v>8536</v>
      </c>
      <c r="J14" s="115">
        <v>-63</v>
      </c>
      <c r="K14" s="116">
        <v>-0.73805060918462984</v>
      </c>
    </row>
    <row r="15" spans="1:15" ht="15.95" customHeight="1" x14ac:dyDescent="0.2">
      <c r="A15" s="306" t="s">
        <v>231</v>
      </c>
      <c r="B15" s="307"/>
      <c r="C15" s="308"/>
      <c r="D15" s="113">
        <v>8.6249772548068169</v>
      </c>
      <c r="E15" s="115">
        <v>1422</v>
      </c>
      <c r="F15" s="114">
        <v>1052</v>
      </c>
      <c r="G15" s="114">
        <v>1498</v>
      </c>
      <c r="H15" s="114">
        <v>1178</v>
      </c>
      <c r="I15" s="140">
        <v>1313</v>
      </c>
      <c r="J15" s="115">
        <v>109</v>
      </c>
      <c r="K15" s="116">
        <v>8.3015993907083008</v>
      </c>
    </row>
    <row r="16" spans="1:15" ht="15.95" customHeight="1" x14ac:dyDescent="0.2">
      <c r="A16" s="306" t="s">
        <v>232</v>
      </c>
      <c r="B16" s="307"/>
      <c r="C16" s="308"/>
      <c r="D16" s="113">
        <v>10.747861951840845</v>
      </c>
      <c r="E16" s="115">
        <v>1772</v>
      </c>
      <c r="F16" s="114">
        <v>1647</v>
      </c>
      <c r="G16" s="114">
        <v>1922</v>
      </c>
      <c r="H16" s="114">
        <v>1620</v>
      </c>
      <c r="I16" s="140">
        <v>1825</v>
      </c>
      <c r="J16" s="115">
        <v>-53</v>
      </c>
      <c r="K16" s="116">
        <v>-2.904109589041096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0.81276156972159885</v>
      </c>
      <c r="E18" s="115">
        <v>134</v>
      </c>
      <c r="F18" s="114">
        <v>102</v>
      </c>
      <c r="G18" s="114">
        <v>289</v>
      </c>
      <c r="H18" s="114">
        <v>198</v>
      </c>
      <c r="I18" s="140">
        <v>149</v>
      </c>
      <c r="J18" s="115">
        <v>-15</v>
      </c>
      <c r="K18" s="116">
        <v>-10.067114093959731</v>
      </c>
    </row>
    <row r="19" spans="1:11" ht="14.1" customHeight="1" x14ac:dyDescent="0.2">
      <c r="A19" s="306" t="s">
        <v>235</v>
      </c>
      <c r="B19" s="307" t="s">
        <v>236</v>
      </c>
      <c r="C19" s="308"/>
      <c r="D19" s="113">
        <v>0.6004731000181962</v>
      </c>
      <c r="E19" s="115">
        <v>99</v>
      </c>
      <c r="F19" s="114">
        <v>69</v>
      </c>
      <c r="G19" s="114">
        <v>226</v>
      </c>
      <c r="H19" s="114">
        <v>152</v>
      </c>
      <c r="I19" s="140">
        <v>101</v>
      </c>
      <c r="J19" s="115">
        <v>-2</v>
      </c>
      <c r="K19" s="116">
        <v>-1.9801980198019802</v>
      </c>
    </row>
    <row r="20" spans="1:11" ht="14.1" customHeight="1" x14ac:dyDescent="0.2">
      <c r="A20" s="306">
        <v>12</v>
      </c>
      <c r="B20" s="307" t="s">
        <v>237</v>
      </c>
      <c r="C20" s="308"/>
      <c r="D20" s="113">
        <v>1.3829077454964518</v>
      </c>
      <c r="E20" s="115">
        <v>228</v>
      </c>
      <c r="F20" s="114">
        <v>122</v>
      </c>
      <c r="G20" s="114">
        <v>222</v>
      </c>
      <c r="H20" s="114">
        <v>186</v>
      </c>
      <c r="I20" s="140">
        <v>227</v>
      </c>
      <c r="J20" s="115">
        <v>1</v>
      </c>
      <c r="K20" s="116">
        <v>0.44052863436123346</v>
      </c>
    </row>
    <row r="21" spans="1:11" ht="14.1" customHeight="1" x14ac:dyDescent="0.2">
      <c r="A21" s="306">
        <v>21</v>
      </c>
      <c r="B21" s="307" t="s">
        <v>238</v>
      </c>
      <c r="C21" s="308"/>
      <c r="D21" s="113">
        <v>0.23048462424940863</v>
      </c>
      <c r="E21" s="115">
        <v>38</v>
      </c>
      <c r="F21" s="114">
        <v>29</v>
      </c>
      <c r="G21" s="114">
        <v>73</v>
      </c>
      <c r="H21" s="114">
        <v>54</v>
      </c>
      <c r="I21" s="140">
        <v>56</v>
      </c>
      <c r="J21" s="115">
        <v>-18</v>
      </c>
      <c r="K21" s="116">
        <v>-32.142857142857146</v>
      </c>
    </row>
    <row r="22" spans="1:11" ht="14.1" customHeight="1" x14ac:dyDescent="0.2">
      <c r="A22" s="306">
        <v>22</v>
      </c>
      <c r="B22" s="307" t="s">
        <v>239</v>
      </c>
      <c r="C22" s="308"/>
      <c r="D22" s="113">
        <v>1.1099654273063626</v>
      </c>
      <c r="E22" s="115">
        <v>183</v>
      </c>
      <c r="F22" s="114">
        <v>150</v>
      </c>
      <c r="G22" s="114">
        <v>342</v>
      </c>
      <c r="H22" s="114">
        <v>214</v>
      </c>
      <c r="I22" s="140">
        <v>270</v>
      </c>
      <c r="J22" s="115">
        <v>-87</v>
      </c>
      <c r="K22" s="116">
        <v>-32.222222222222221</v>
      </c>
    </row>
    <row r="23" spans="1:11" ht="14.1" customHeight="1" x14ac:dyDescent="0.2">
      <c r="A23" s="306">
        <v>23</v>
      </c>
      <c r="B23" s="307" t="s">
        <v>240</v>
      </c>
      <c r="C23" s="308"/>
      <c r="D23" s="113">
        <v>0.66719233335355133</v>
      </c>
      <c r="E23" s="115">
        <v>110</v>
      </c>
      <c r="F23" s="114">
        <v>77</v>
      </c>
      <c r="G23" s="114">
        <v>141</v>
      </c>
      <c r="H23" s="114">
        <v>108</v>
      </c>
      <c r="I23" s="140">
        <v>136</v>
      </c>
      <c r="J23" s="115">
        <v>-26</v>
      </c>
      <c r="K23" s="116">
        <v>-19.117647058823529</v>
      </c>
    </row>
    <row r="24" spans="1:11" ht="14.1" customHeight="1" x14ac:dyDescent="0.2">
      <c r="A24" s="306">
        <v>24</v>
      </c>
      <c r="B24" s="307" t="s">
        <v>241</v>
      </c>
      <c r="C24" s="308"/>
      <c r="D24" s="113">
        <v>2.6081154849275188</v>
      </c>
      <c r="E24" s="115">
        <v>430</v>
      </c>
      <c r="F24" s="114">
        <v>205</v>
      </c>
      <c r="G24" s="114">
        <v>497</v>
      </c>
      <c r="H24" s="114">
        <v>351</v>
      </c>
      <c r="I24" s="140">
        <v>504</v>
      </c>
      <c r="J24" s="115">
        <v>-74</v>
      </c>
      <c r="K24" s="116">
        <v>-14.682539682539682</v>
      </c>
    </row>
    <row r="25" spans="1:11" ht="14.1" customHeight="1" x14ac:dyDescent="0.2">
      <c r="A25" s="306">
        <v>25</v>
      </c>
      <c r="B25" s="307" t="s">
        <v>242</v>
      </c>
      <c r="C25" s="308"/>
      <c r="D25" s="113">
        <v>4.3306847819494143</v>
      </c>
      <c r="E25" s="115">
        <v>714</v>
      </c>
      <c r="F25" s="114">
        <v>449</v>
      </c>
      <c r="G25" s="114">
        <v>1005</v>
      </c>
      <c r="H25" s="114">
        <v>589</v>
      </c>
      <c r="I25" s="140">
        <v>803</v>
      </c>
      <c r="J25" s="115">
        <v>-89</v>
      </c>
      <c r="K25" s="116">
        <v>-11.083437110834371</v>
      </c>
    </row>
    <row r="26" spans="1:11" ht="14.1" customHeight="1" x14ac:dyDescent="0.2">
      <c r="A26" s="306">
        <v>26</v>
      </c>
      <c r="B26" s="307" t="s">
        <v>243</v>
      </c>
      <c r="C26" s="308"/>
      <c r="D26" s="113">
        <v>2.5717231758355066</v>
      </c>
      <c r="E26" s="115">
        <v>424</v>
      </c>
      <c r="F26" s="114">
        <v>255</v>
      </c>
      <c r="G26" s="114">
        <v>675</v>
      </c>
      <c r="H26" s="114">
        <v>449</v>
      </c>
      <c r="I26" s="140">
        <v>427</v>
      </c>
      <c r="J26" s="115">
        <v>-3</v>
      </c>
      <c r="K26" s="116">
        <v>-0.70257611241217799</v>
      </c>
    </row>
    <row r="27" spans="1:11" ht="14.1" customHeight="1" x14ac:dyDescent="0.2">
      <c r="A27" s="306">
        <v>27</v>
      </c>
      <c r="B27" s="307" t="s">
        <v>244</v>
      </c>
      <c r="C27" s="308"/>
      <c r="D27" s="113">
        <v>1.552738521259174</v>
      </c>
      <c r="E27" s="115">
        <v>256</v>
      </c>
      <c r="F27" s="114">
        <v>185</v>
      </c>
      <c r="G27" s="114">
        <v>291</v>
      </c>
      <c r="H27" s="114">
        <v>227</v>
      </c>
      <c r="I27" s="140">
        <v>263</v>
      </c>
      <c r="J27" s="115">
        <v>-7</v>
      </c>
      <c r="K27" s="116">
        <v>-2.661596958174905</v>
      </c>
    </row>
    <row r="28" spans="1:11" ht="14.1" customHeight="1" x14ac:dyDescent="0.2">
      <c r="A28" s="306">
        <v>28</v>
      </c>
      <c r="B28" s="307" t="s">
        <v>245</v>
      </c>
      <c r="C28" s="308"/>
      <c r="D28" s="113">
        <v>0.14556923636804756</v>
      </c>
      <c r="E28" s="115">
        <v>24</v>
      </c>
      <c r="F28" s="114">
        <v>7</v>
      </c>
      <c r="G28" s="114">
        <v>51</v>
      </c>
      <c r="H28" s="114">
        <v>28</v>
      </c>
      <c r="I28" s="140">
        <v>46</v>
      </c>
      <c r="J28" s="115">
        <v>-22</v>
      </c>
      <c r="K28" s="116">
        <v>-47.826086956521742</v>
      </c>
    </row>
    <row r="29" spans="1:11" ht="14.1" customHeight="1" x14ac:dyDescent="0.2">
      <c r="A29" s="306">
        <v>29</v>
      </c>
      <c r="B29" s="307" t="s">
        <v>246</v>
      </c>
      <c r="C29" s="308"/>
      <c r="D29" s="113">
        <v>3.705950142536544</v>
      </c>
      <c r="E29" s="115">
        <v>611</v>
      </c>
      <c r="F29" s="114">
        <v>587</v>
      </c>
      <c r="G29" s="114">
        <v>700</v>
      </c>
      <c r="H29" s="114">
        <v>607</v>
      </c>
      <c r="I29" s="140">
        <v>671</v>
      </c>
      <c r="J29" s="115">
        <v>-60</v>
      </c>
      <c r="K29" s="116">
        <v>-8.9418777943368113</v>
      </c>
    </row>
    <row r="30" spans="1:11" ht="14.1" customHeight="1" x14ac:dyDescent="0.2">
      <c r="A30" s="306" t="s">
        <v>247</v>
      </c>
      <c r="B30" s="307" t="s">
        <v>248</v>
      </c>
      <c r="C30" s="308"/>
      <c r="D30" s="113">
        <v>0.90374234245162854</v>
      </c>
      <c r="E30" s="115">
        <v>149</v>
      </c>
      <c r="F30" s="114">
        <v>97</v>
      </c>
      <c r="G30" s="114">
        <v>173</v>
      </c>
      <c r="H30" s="114">
        <v>109</v>
      </c>
      <c r="I30" s="140">
        <v>125</v>
      </c>
      <c r="J30" s="115">
        <v>24</v>
      </c>
      <c r="K30" s="116">
        <v>19.2</v>
      </c>
    </row>
    <row r="31" spans="1:11" ht="14.1" customHeight="1" x14ac:dyDescent="0.2">
      <c r="A31" s="306" t="s">
        <v>249</v>
      </c>
      <c r="B31" s="307" t="s">
        <v>250</v>
      </c>
      <c r="C31" s="308"/>
      <c r="D31" s="113">
        <v>2.777946260690241</v>
      </c>
      <c r="E31" s="115">
        <v>458</v>
      </c>
      <c r="F31" s="114">
        <v>477</v>
      </c>
      <c r="G31" s="114">
        <v>515</v>
      </c>
      <c r="H31" s="114">
        <v>494</v>
      </c>
      <c r="I31" s="140">
        <v>538</v>
      </c>
      <c r="J31" s="115">
        <v>-80</v>
      </c>
      <c r="K31" s="116">
        <v>-14.869888475836431</v>
      </c>
    </row>
    <row r="32" spans="1:11" ht="14.1" customHeight="1" x14ac:dyDescent="0.2">
      <c r="A32" s="306">
        <v>31</v>
      </c>
      <c r="B32" s="307" t="s">
        <v>251</v>
      </c>
      <c r="C32" s="308"/>
      <c r="D32" s="113">
        <v>0.53981925153150967</v>
      </c>
      <c r="E32" s="115">
        <v>89</v>
      </c>
      <c r="F32" s="114">
        <v>66</v>
      </c>
      <c r="G32" s="114">
        <v>83</v>
      </c>
      <c r="H32" s="114">
        <v>91</v>
      </c>
      <c r="I32" s="140">
        <v>98</v>
      </c>
      <c r="J32" s="115">
        <v>-9</v>
      </c>
      <c r="K32" s="116">
        <v>-9.183673469387756</v>
      </c>
    </row>
    <row r="33" spans="1:11" ht="14.1" customHeight="1" x14ac:dyDescent="0.2">
      <c r="A33" s="306">
        <v>32</v>
      </c>
      <c r="B33" s="307" t="s">
        <v>252</v>
      </c>
      <c r="C33" s="308"/>
      <c r="D33" s="113">
        <v>4.2639655486140597</v>
      </c>
      <c r="E33" s="115">
        <v>703</v>
      </c>
      <c r="F33" s="114">
        <v>399</v>
      </c>
      <c r="G33" s="114">
        <v>764</v>
      </c>
      <c r="H33" s="114">
        <v>833</v>
      </c>
      <c r="I33" s="140">
        <v>711</v>
      </c>
      <c r="J33" s="115">
        <v>-8</v>
      </c>
      <c r="K33" s="116">
        <v>-1.1251758087201125</v>
      </c>
    </row>
    <row r="34" spans="1:11" ht="14.1" customHeight="1" x14ac:dyDescent="0.2">
      <c r="A34" s="306">
        <v>33</v>
      </c>
      <c r="B34" s="307" t="s">
        <v>253</v>
      </c>
      <c r="C34" s="308"/>
      <c r="D34" s="113">
        <v>2.7233577970522229</v>
      </c>
      <c r="E34" s="115">
        <v>449</v>
      </c>
      <c r="F34" s="114">
        <v>206</v>
      </c>
      <c r="G34" s="114">
        <v>443</v>
      </c>
      <c r="H34" s="114">
        <v>329</v>
      </c>
      <c r="I34" s="140">
        <v>325</v>
      </c>
      <c r="J34" s="115">
        <v>124</v>
      </c>
      <c r="K34" s="116">
        <v>38.153846153846153</v>
      </c>
    </row>
    <row r="35" spans="1:11" ht="14.1" customHeight="1" x14ac:dyDescent="0.2">
      <c r="A35" s="306">
        <v>34</v>
      </c>
      <c r="B35" s="307" t="s">
        <v>254</v>
      </c>
      <c r="C35" s="308"/>
      <c r="D35" s="113">
        <v>2.2805847030994117</v>
      </c>
      <c r="E35" s="115">
        <v>376</v>
      </c>
      <c r="F35" s="114">
        <v>319</v>
      </c>
      <c r="G35" s="114">
        <v>448</v>
      </c>
      <c r="H35" s="114">
        <v>342</v>
      </c>
      <c r="I35" s="140">
        <v>382</v>
      </c>
      <c r="J35" s="115">
        <v>-6</v>
      </c>
      <c r="K35" s="116">
        <v>-1.5706806282722514</v>
      </c>
    </row>
    <row r="36" spans="1:11" ht="14.1" customHeight="1" x14ac:dyDescent="0.2">
      <c r="A36" s="306">
        <v>41</v>
      </c>
      <c r="B36" s="307" t="s">
        <v>255</v>
      </c>
      <c r="C36" s="308"/>
      <c r="D36" s="113">
        <v>0.47310001819615455</v>
      </c>
      <c r="E36" s="115">
        <v>78</v>
      </c>
      <c r="F36" s="114">
        <v>84</v>
      </c>
      <c r="G36" s="114">
        <v>130</v>
      </c>
      <c r="H36" s="114">
        <v>80</v>
      </c>
      <c r="I36" s="140">
        <v>126</v>
      </c>
      <c r="J36" s="115">
        <v>-48</v>
      </c>
      <c r="K36" s="116">
        <v>-38.095238095238095</v>
      </c>
    </row>
    <row r="37" spans="1:11" ht="14.1" customHeight="1" x14ac:dyDescent="0.2">
      <c r="A37" s="306">
        <v>42</v>
      </c>
      <c r="B37" s="307" t="s">
        <v>256</v>
      </c>
      <c r="C37" s="308"/>
      <c r="D37" s="113">
        <v>0.13950385151937891</v>
      </c>
      <c r="E37" s="115">
        <v>23</v>
      </c>
      <c r="F37" s="114">
        <v>10</v>
      </c>
      <c r="G37" s="114" t="s">
        <v>514</v>
      </c>
      <c r="H37" s="114">
        <v>22</v>
      </c>
      <c r="I37" s="140" t="s">
        <v>514</v>
      </c>
      <c r="J37" s="115" t="s">
        <v>514</v>
      </c>
      <c r="K37" s="116" t="s">
        <v>514</v>
      </c>
    </row>
    <row r="38" spans="1:11" ht="14.1" customHeight="1" x14ac:dyDescent="0.2">
      <c r="A38" s="306">
        <v>43</v>
      </c>
      <c r="B38" s="307" t="s">
        <v>257</v>
      </c>
      <c r="C38" s="308"/>
      <c r="D38" s="113">
        <v>1.5406077515618366</v>
      </c>
      <c r="E38" s="115">
        <v>254</v>
      </c>
      <c r="F38" s="114">
        <v>193</v>
      </c>
      <c r="G38" s="114">
        <v>380</v>
      </c>
      <c r="H38" s="114">
        <v>278</v>
      </c>
      <c r="I38" s="140">
        <v>201</v>
      </c>
      <c r="J38" s="115">
        <v>53</v>
      </c>
      <c r="K38" s="116">
        <v>26.368159203980099</v>
      </c>
    </row>
    <row r="39" spans="1:11" ht="14.1" customHeight="1" x14ac:dyDescent="0.2">
      <c r="A39" s="306">
        <v>51</v>
      </c>
      <c r="B39" s="307" t="s">
        <v>258</v>
      </c>
      <c r="C39" s="308"/>
      <c r="D39" s="113">
        <v>9.2375811245223503</v>
      </c>
      <c r="E39" s="115">
        <v>1523</v>
      </c>
      <c r="F39" s="114">
        <v>1283</v>
      </c>
      <c r="G39" s="114">
        <v>1746</v>
      </c>
      <c r="H39" s="114">
        <v>1306</v>
      </c>
      <c r="I39" s="140">
        <v>1186</v>
      </c>
      <c r="J39" s="115">
        <v>337</v>
      </c>
      <c r="K39" s="116">
        <v>28.414839797639122</v>
      </c>
    </row>
    <row r="40" spans="1:11" ht="14.1" customHeight="1" x14ac:dyDescent="0.2">
      <c r="A40" s="306" t="s">
        <v>259</v>
      </c>
      <c r="B40" s="307" t="s">
        <v>260</v>
      </c>
      <c r="C40" s="308"/>
      <c r="D40" s="113">
        <v>8.7826772608722017</v>
      </c>
      <c r="E40" s="115">
        <v>1448</v>
      </c>
      <c r="F40" s="114">
        <v>1220</v>
      </c>
      <c r="G40" s="114">
        <v>1631</v>
      </c>
      <c r="H40" s="114">
        <v>1239</v>
      </c>
      <c r="I40" s="140">
        <v>1127</v>
      </c>
      <c r="J40" s="115">
        <v>321</v>
      </c>
      <c r="K40" s="116">
        <v>28.482697426796804</v>
      </c>
    </row>
    <row r="41" spans="1:11" ht="14.1" customHeight="1" x14ac:dyDescent="0.2">
      <c r="A41" s="306"/>
      <c r="B41" s="307" t="s">
        <v>261</v>
      </c>
      <c r="C41" s="308"/>
      <c r="D41" s="113">
        <v>7.2542002790077031</v>
      </c>
      <c r="E41" s="115">
        <v>1196</v>
      </c>
      <c r="F41" s="114">
        <v>896</v>
      </c>
      <c r="G41" s="114">
        <v>1266</v>
      </c>
      <c r="H41" s="114">
        <v>1005</v>
      </c>
      <c r="I41" s="140">
        <v>925</v>
      </c>
      <c r="J41" s="115">
        <v>271</v>
      </c>
      <c r="K41" s="116">
        <v>29.297297297297298</v>
      </c>
    </row>
    <row r="42" spans="1:11" ht="14.1" customHeight="1" x14ac:dyDescent="0.2">
      <c r="A42" s="306">
        <v>52</v>
      </c>
      <c r="B42" s="307" t="s">
        <v>262</v>
      </c>
      <c r="C42" s="308"/>
      <c r="D42" s="113">
        <v>4.9008309577242679</v>
      </c>
      <c r="E42" s="115">
        <v>808</v>
      </c>
      <c r="F42" s="114">
        <v>650</v>
      </c>
      <c r="G42" s="114">
        <v>760</v>
      </c>
      <c r="H42" s="114">
        <v>724</v>
      </c>
      <c r="I42" s="140">
        <v>882</v>
      </c>
      <c r="J42" s="115">
        <v>-74</v>
      </c>
      <c r="K42" s="116">
        <v>-8.3900226757369616</v>
      </c>
    </row>
    <row r="43" spans="1:11" ht="14.1" customHeight="1" x14ac:dyDescent="0.2">
      <c r="A43" s="306" t="s">
        <v>263</v>
      </c>
      <c r="B43" s="307" t="s">
        <v>264</v>
      </c>
      <c r="C43" s="308"/>
      <c r="D43" s="113">
        <v>4.3246193971007463</v>
      </c>
      <c r="E43" s="115">
        <v>713</v>
      </c>
      <c r="F43" s="114">
        <v>584</v>
      </c>
      <c r="G43" s="114">
        <v>665</v>
      </c>
      <c r="H43" s="114">
        <v>646</v>
      </c>
      <c r="I43" s="140">
        <v>758</v>
      </c>
      <c r="J43" s="115">
        <v>-45</v>
      </c>
      <c r="K43" s="116">
        <v>-5.9366754617414248</v>
      </c>
    </row>
    <row r="44" spans="1:11" ht="14.1" customHeight="1" x14ac:dyDescent="0.2">
      <c r="A44" s="306">
        <v>53</v>
      </c>
      <c r="B44" s="307" t="s">
        <v>265</v>
      </c>
      <c r="C44" s="308"/>
      <c r="D44" s="113">
        <v>0.83702310911627342</v>
      </c>
      <c r="E44" s="115">
        <v>138</v>
      </c>
      <c r="F44" s="114">
        <v>178</v>
      </c>
      <c r="G44" s="114">
        <v>242</v>
      </c>
      <c r="H44" s="114">
        <v>160</v>
      </c>
      <c r="I44" s="140">
        <v>153</v>
      </c>
      <c r="J44" s="115">
        <v>-15</v>
      </c>
      <c r="K44" s="116">
        <v>-9.8039215686274517</v>
      </c>
    </row>
    <row r="45" spans="1:11" ht="14.1" customHeight="1" x14ac:dyDescent="0.2">
      <c r="A45" s="306" t="s">
        <v>266</v>
      </c>
      <c r="B45" s="307" t="s">
        <v>267</v>
      </c>
      <c r="C45" s="308"/>
      <c r="D45" s="113">
        <v>0.78850003032692428</v>
      </c>
      <c r="E45" s="115">
        <v>130</v>
      </c>
      <c r="F45" s="114">
        <v>164</v>
      </c>
      <c r="G45" s="114">
        <v>223</v>
      </c>
      <c r="H45" s="114">
        <v>145</v>
      </c>
      <c r="I45" s="140">
        <v>135</v>
      </c>
      <c r="J45" s="115">
        <v>-5</v>
      </c>
      <c r="K45" s="116">
        <v>-3.7037037037037037</v>
      </c>
    </row>
    <row r="46" spans="1:11" ht="14.1" customHeight="1" x14ac:dyDescent="0.2">
      <c r="A46" s="306">
        <v>54</v>
      </c>
      <c r="B46" s="307" t="s">
        <v>268</v>
      </c>
      <c r="C46" s="308"/>
      <c r="D46" s="113">
        <v>3.6028386001091768</v>
      </c>
      <c r="E46" s="115">
        <v>594</v>
      </c>
      <c r="F46" s="114">
        <v>500</v>
      </c>
      <c r="G46" s="114">
        <v>603</v>
      </c>
      <c r="H46" s="114">
        <v>502</v>
      </c>
      <c r="I46" s="140">
        <v>587</v>
      </c>
      <c r="J46" s="115">
        <v>7</v>
      </c>
      <c r="K46" s="116">
        <v>1.192504258943782</v>
      </c>
    </row>
    <row r="47" spans="1:11" ht="14.1" customHeight="1" x14ac:dyDescent="0.2">
      <c r="A47" s="306">
        <v>61</v>
      </c>
      <c r="B47" s="307" t="s">
        <v>269</v>
      </c>
      <c r="C47" s="308"/>
      <c r="D47" s="113">
        <v>2.4261539394674592</v>
      </c>
      <c r="E47" s="115">
        <v>400</v>
      </c>
      <c r="F47" s="114">
        <v>291</v>
      </c>
      <c r="G47" s="114">
        <v>555</v>
      </c>
      <c r="H47" s="114">
        <v>342</v>
      </c>
      <c r="I47" s="140">
        <v>423</v>
      </c>
      <c r="J47" s="115">
        <v>-23</v>
      </c>
      <c r="K47" s="116">
        <v>-5.4373522458628845</v>
      </c>
    </row>
    <row r="48" spans="1:11" ht="14.1" customHeight="1" x14ac:dyDescent="0.2">
      <c r="A48" s="306">
        <v>62</v>
      </c>
      <c r="B48" s="307" t="s">
        <v>270</v>
      </c>
      <c r="C48" s="308"/>
      <c r="D48" s="113">
        <v>7.6302541396251593</v>
      </c>
      <c r="E48" s="115">
        <v>1258</v>
      </c>
      <c r="F48" s="114">
        <v>1161</v>
      </c>
      <c r="G48" s="114">
        <v>1835</v>
      </c>
      <c r="H48" s="114">
        <v>1296</v>
      </c>
      <c r="I48" s="140">
        <v>1232</v>
      </c>
      <c r="J48" s="115">
        <v>26</v>
      </c>
      <c r="K48" s="116">
        <v>2.1103896103896105</v>
      </c>
    </row>
    <row r="49" spans="1:11" ht="14.1" customHeight="1" x14ac:dyDescent="0.2">
      <c r="A49" s="306">
        <v>63</v>
      </c>
      <c r="B49" s="307" t="s">
        <v>271</v>
      </c>
      <c r="C49" s="308"/>
      <c r="D49" s="113">
        <v>3.5421847516224902</v>
      </c>
      <c r="E49" s="115">
        <v>584</v>
      </c>
      <c r="F49" s="114">
        <v>473</v>
      </c>
      <c r="G49" s="114">
        <v>630</v>
      </c>
      <c r="H49" s="114">
        <v>596</v>
      </c>
      <c r="I49" s="140">
        <v>592</v>
      </c>
      <c r="J49" s="115">
        <v>-8</v>
      </c>
      <c r="K49" s="116">
        <v>-1.3513513513513513</v>
      </c>
    </row>
    <row r="50" spans="1:11" ht="14.1" customHeight="1" x14ac:dyDescent="0.2">
      <c r="A50" s="306" t="s">
        <v>272</v>
      </c>
      <c r="B50" s="307" t="s">
        <v>273</v>
      </c>
      <c r="C50" s="308"/>
      <c r="D50" s="113">
        <v>0.64899617880754534</v>
      </c>
      <c r="E50" s="115">
        <v>107</v>
      </c>
      <c r="F50" s="114">
        <v>54</v>
      </c>
      <c r="G50" s="114">
        <v>97</v>
      </c>
      <c r="H50" s="114">
        <v>65</v>
      </c>
      <c r="I50" s="140">
        <v>53</v>
      </c>
      <c r="J50" s="115">
        <v>54</v>
      </c>
      <c r="K50" s="116">
        <v>101.88679245283019</v>
      </c>
    </row>
    <row r="51" spans="1:11" ht="14.1" customHeight="1" x14ac:dyDescent="0.2">
      <c r="A51" s="306" t="s">
        <v>274</v>
      </c>
      <c r="B51" s="307" t="s">
        <v>275</v>
      </c>
      <c r="C51" s="308"/>
      <c r="D51" s="113">
        <v>2.5717231758355066</v>
      </c>
      <c r="E51" s="115">
        <v>424</v>
      </c>
      <c r="F51" s="114">
        <v>373</v>
      </c>
      <c r="G51" s="114">
        <v>454</v>
      </c>
      <c r="H51" s="114">
        <v>492</v>
      </c>
      <c r="I51" s="140">
        <v>480</v>
      </c>
      <c r="J51" s="115">
        <v>-56</v>
      </c>
      <c r="K51" s="116">
        <v>-11.666666666666666</v>
      </c>
    </row>
    <row r="52" spans="1:11" ht="14.1" customHeight="1" x14ac:dyDescent="0.2">
      <c r="A52" s="306">
        <v>71</v>
      </c>
      <c r="B52" s="307" t="s">
        <v>276</v>
      </c>
      <c r="C52" s="308"/>
      <c r="D52" s="113">
        <v>9.2072542002790083</v>
      </c>
      <c r="E52" s="115">
        <v>1518</v>
      </c>
      <c r="F52" s="114">
        <v>1009</v>
      </c>
      <c r="G52" s="114">
        <v>1696</v>
      </c>
      <c r="H52" s="114">
        <v>1307</v>
      </c>
      <c r="I52" s="140">
        <v>1527</v>
      </c>
      <c r="J52" s="115">
        <v>-9</v>
      </c>
      <c r="K52" s="116">
        <v>-0.58939096267190572</v>
      </c>
    </row>
    <row r="53" spans="1:11" ht="14.1" customHeight="1" x14ac:dyDescent="0.2">
      <c r="A53" s="306" t="s">
        <v>277</v>
      </c>
      <c r="B53" s="307" t="s">
        <v>278</v>
      </c>
      <c r="C53" s="308"/>
      <c r="D53" s="113">
        <v>2.8628616485716019</v>
      </c>
      <c r="E53" s="115">
        <v>472</v>
      </c>
      <c r="F53" s="114">
        <v>353</v>
      </c>
      <c r="G53" s="114">
        <v>583</v>
      </c>
      <c r="H53" s="114">
        <v>430</v>
      </c>
      <c r="I53" s="140">
        <v>533</v>
      </c>
      <c r="J53" s="115">
        <v>-61</v>
      </c>
      <c r="K53" s="116">
        <v>-11.444652908067543</v>
      </c>
    </row>
    <row r="54" spans="1:11" ht="14.1" customHeight="1" x14ac:dyDescent="0.2">
      <c r="A54" s="306" t="s">
        <v>279</v>
      </c>
      <c r="B54" s="307" t="s">
        <v>280</v>
      </c>
      <c r="C54" s="308"/>
      <c r="D54" s="113">
        <v>5.4831079031964576</v>
      </c>
      <c r="E54" s="115">
        <v>904</v>
      </c>
      <c r="F54" s="114">
        <v>562</v>
      </c>
      <c r="G54" s="114">
        <v>991</v>
      </c>
      <c r="H54" s="114">
        <v>757</v>
      </c>
      <c r="I54" s="140">
        <v>878</v>
      </c>
      <c r="J54" s="115">
        <v>26</v>
      </c>
      <c r="K54" s="116">
        <v>2.9612756264236904</v>
      </c>
    </row>
    <row r="55" spans="1:11" ht="14.1" customHeight="1" x14ac:dyDescent="0.2">
      <c r="A55" s="306">
        <v>72</v>
      </c>
      <c r="B55" s="307" t="s">
        <v>281</v>
      </c>
      <c r="C55" s="308"/>
      <c r="D55" s="113">
        <v>2.0319039243039971</v>
      </c>
      <c r="E55" s="115">
        <v>335</v>
      </c>
      <c r="F55" s="114">
        <v>260</v>
      </c>
      <c r="G55" s="114">
        <v>462</v>
      </c>
      <c r="H55" s="114">
        <v>253</v>
      </c>
      <c r="I55" s="140">
        <v>315</v>
      </c>
      <c r="J55" s="115">
        <v>20</v>
      </c>
      <c r="K55" s="116">
        <v>6.3492063492063489</v>
      </c>
    </row>
    <row r="56" spans="1:11" ht="14.1" customHeight="1" x14ac:dyDescent="0.2">
      <c r="A56" s="306" t="s">
        <v>282</v>
      </c>
      <c r="B56" s="307" t="s">
        <v>283</v>
      </c>
      <c r="C56" s="308"/>
      <c r="D56" s="113">
        <v>0.78243464547825559</v>
      </c>
      <c r="E56" s="115">
        <v>129</v>
      </c>
      <c r="F56" s="114">
        <v>108</v>
      </c>
      <c r="G56" s="114">
        <v>215</v>
      </c>
      <c r="H56" s="114">
        <v>69</v>
      </c>
      <c r="I56" s="140">
        <v>137</v>
      </c>
      <c r="J56" s="115">
        <v>-8</v>
      </c>
      <c r="K56" s="116">
        <v>-5.8394160583941606</v>
      </c>
    </row>
    <row r="57" spans="1:11" ht="14.1" customHeight="1" x14ac:dyDescent="0.2">
      <c r="A57" s="306" t="s">
        <v>284</v>
      </c>
      <c r="B57" s="307" t="s">
        <v>285</v>
      </c>
      <c r="C57" s="308"/>
      <c r="D57" s="113">
        <v>0.776369260629587</v>
      </c>
      <c r="E57" s="115">
        <v>128</v>
      </c>
      <c r="F57" s="114">
        <v>96</v>
      </c>
      <c r="G57" s="114">
        <v>136</v>
      </c>
      <c r="H57" s="114">
        <v>112</v>
      </c>
      <c r="I57" s="140">
        <v>107</v>
      </c>
      <c r="J57" s="115">
        <v>21</v>
      </c>
      <c r="K57" s="116">
        <v>19.626168224299064</v>
      </c>
    </row>
    <row r="58" spans="1:11" ht="14.1" customHeight="1" x14ac:dyDescent="0.2">
      <c r="A58" s="306">
        <v>73</v>
      </c>
      <c r="B58" s="307" t="s">
        <v>286</v>
      </c>
      <c r="C58" s="308"/>
      <c r="D58" s="113">
        <v>1.6801116030812155</v>
      </c>
      <c r="E58" s="115">
        <v>277</v>
      </c>
      <c r="F58" s="114">
        <v>248</v>
      </c>
      <c r="G58" s="114">
        <v>466</v>
      </c>
      <c r="H58" s="114">
        <v>306</v>
      </c>
      <c r="I58" s="140">
        <v>265</v>
      </c>
      <c r="J58" s="115">
        <v>12</v>
      </c>
      <c r="K58" s="116">
        <v>4.5283018867924527</v>
      </c>
    </row>
    <row r="59" spans="1:11" ht="14.1" customHeight="1" x14ac:dyDescent="0.2">
      <c r="A59" s="306" t="s">
        <v>287</v>
      </c>
      <c r="B59" s="307" t="s">
        <v>288</v>
      </c>
      <c r="C59" s="308"/>
      <c r="D59" s="113">
        <v>1.3647115909504457</v>
      </c>
      <c r="E59" s="115">
        <v>225</v>
      </c>
      <c r="F59" s="114">
        <v>198</v>
      </c>
      <c r="G59" s="114">
        <v>358</v>
      </c>
      <c r="H59" s="114">
        <v>227</v>
      </c>
      <c r="I59" s="140">
        <v>191</v>
      </c>
      <c r="J59" s="115">
        <v>34</v>
      </c>
      <c r="K59" s="116">
        <v>17.801047120418847</v>
      </c>
    </row>
    <row r="60" spans="1:11" ht="14.1" customHeight="1" x14ac:dyDescent="0.2">
      <c r="A60" s="306">
        <v>81</v>
      </c>
      <c r="B60" s="307" t="s">
        <v>289</v>
      </c>
      <c r="C60" s="308"/>
      <c r="D60" s="113">
        <v>8.6977618729908421</v>
      </c>
      <c r="E60" s="115">
        <v>1434</v>
      </c>
      <c r="F60" s="114">
        <v>1316</v>
      </c>
      <c r="G60" s="114">
        <v>1546</v>
      </c>
      <c r="H60" s="114">
        <v>1187</v>
      </c>
      <c r="I60" s="140">
        <v>1354</v>
      </c>
      <c r="J60" s="115">
        <v>80</v>
      </c>
      <c r="K60" s="116">
        <v>5.9084194977843429</v>
      </c>
    </row>
    <row r="61" spans="1:11" ht="14.1" customHeight="1" x14ac:dyDescent="0.2">
      <c r="A61" s="306" t="s">
        <v>290</v>
      </c>
      <c r="B61" s="307" t="s">
        <v>291</v>
      </c>
      <c r="C61" s="308"/>
      <c r="D61" s="113">
        <v>2.2745193182507428</v>
      </c>
      <c r="E61" s="115">
        <v>375</v>
      </c>
      <c r="F61" s="114">
        <v>270</v>
      </c>
      <c r="G61" s="114">
        <v>547</v>
      </c>
      <c r="H61" s="114">
        <v>248</v>
      </c>
      <c r="I61" s="140">
        <v>332</v>
      </c>
      <c r="J61" s="115">
        <v>43</v>
      </c>
      <c r="K61" s="116">
        <v>12.951807228915662</v>
      </c>
    </row>
    <row r="62" spans="1:11" ht="14.1" customHeight="1" x14ac:dyDescent="0.2">
      <c r="A62" s="306" t="s">
        <v>292</v>
      </c>
      <c r="B62" s="307" t="s">
        <v>293</v>
      </c>
      <c r="C62" s="308"/>
      <c r="D62" s="113">
        <v>3.1600655061563656</v>
      </c>
      <c r="E62" s="115">
        <v>521</v>
      </c>
      <c r="F62" s="114">
        <v>588</v>
      </c>
      <c r="G62" s="114">
        <v>617</v>
      </c>
      <c r="H62" s="114">
        <v>564</v>
      </c>
      <c r="I62" s="140">
        <v>408</v>
      </c>
      <c r="J62" s="115">
        <v>113</v>
      </c>
      <c r="K62" s="116">
        <v>27.696078431372548</v>
      </c>
    </row>
    <row r="63" spans="1:11" ht="14.1" customHeight="1" x14ac:dyDescent="0.2">
      <c r="A63" s="306"/>
      <c r="B63" s="307" t="s">
        <v>294</v>
      </c>
      <c r="C63" s="308"/>
      <c r="D63" s="113">
        <v>2.450415478862134</v>
      </c>
      <c r="E63" s="115">
        <v>404</v>
      </c>
      <c r="F63" s="114">
        <v>539</v>
      </c>
      <c r="G63" s="114">
        <v>497</v>
      </c>
      <c r="H63" s="114">
        <v>496</v>
      </c>
      <c r="I63" s="140">
        <v>334</v>
      </c>
      <c r="J63" s="115">
        <v>70</v>
      </c>
      <c r="K63" s="116">
        <v>20.95808383233533</v>
      </c>
    </row>
    <row r="64" spans="1:11" ht="14.1" customHeight="1" x14ac:dyDescent="0.2">
      <c r="A64" s="306" t="s">
        <v>295</v>
      </c>
      <c r="B64" s="307" t="s">
        <v>296</v>
      </c>
      <c r="C64" s="308"/>
      <c r="D64" s="113">
        <v>1.4556923636804755</v>
      </c>
      <c r="E64" s="115">
        <v>240</v>
      </c>
      <c r="F64" s="114">
        <v>159</v>
      </c>
      <c r="G64" s="114">
        <v>136</v>
      </c>
      <c r="H64" s="114">
        <v>146</v>
      </c>
      <c r="I64" s="140">
        <v>196</v>
      </c>
      <c r="J64" s="115">
        <v>44</v>
      </c>
      <c r="K64" s="116">
        <v>22.448979591836736</v>
      </c>
    </row>
    <row r="65" spans="1:11" ht="14.1" customHeight="1" x14ac:dyDescent="0.2">
      <c r="A65" s="306" t="s">
        <v>297</v>
      </c>
      <c r="B65" s="307" t="s">
        <v>298</v>
      </c>
      <c r="C65" s="308"/>
      <c r="D65" s="113">
        <v>0.85521926366227941</v>
      </c>
      <c r="E65" s="115">
        <v>141</v>
      </c>
      <c r="F65" s="114">
        <v>121</v>
      </c>
      <c r="G65" s="114">
        <v>98</v>
      </c>
      <c r="H65" s="114">
        <v>112</v>
      </c>
      <c r="I65" s="140">
        <v>186</v>
      </c>
      <c r="J65" s="115">
        <v>-45</v>
      </c>
      <c r="K65" s="116">
        <v>-24.193548387096776</v>
      </c>
    </row>
    <row r="66" spans="1:11" ht="14.1" customHeight="1" x14ac:dyDescent="0.2">
      <c r="A66" s="306">
        <v>82</v>
      </c>
      <c r="B66" s="307" t="s">
        <v>299</v>
      </c>
      <c r="C66" s="308"/>
      <c r="D66" s="113">
        <v>3.9606963061806271</v>
      </c>
      <c r="E66" s="115">
        <v>653</v>
      </c>
      <c r="F66" s="114">
        <v>736</v>
      </c>
      <c r="G66" s="114">
        <v>930</v>
      </c>
      <c r="H66" s="114">
        <v>640</v>
      </c>
      <c r="I66" s="140">
        <v>586</v>
      </c>
      <c r="J66" s="115">
        <v>67</v>
      </c>
      <c r="K66" s="116">
        <v>11.433447098976108</v>
      </c>
    </row>
    <row r="67" spans="1:11" ht="14.1" customHeight="1" x14ac:dyDescent="0.2">
      <c r="A67" s="306" t="s">
        <v>300</v>
      </c>
      <c r="B67" s="307" t="s">
        <v>301</v>
      </c>
      <c r="C67" s="308"/>
      <c r="D67" s="113">
        <v>2.7718808758415721</v>
      </c>
      <c r="E67" s="115">
        <v>457</v>
      </c>
      <c r="F67" s="114">
        <v>584</v>
      </c>
      <c r="G67" s="114">
        <v>622</v>
      </c>
      <c r="H67" s="114">
        <v>466</v>
      </c>
      <c r="I67" s="140">
        <v>401</v>
      </c>
      <c r="J67" s="115">
        <v>56</v>
      </c>
      <c r="K67" s="116">
        <v>13.965087281795512</v>
      </c>
    </row>
    <row r="68" spans="1:11" ht="14.1" customHeight="1" x14ac:dyDescent="0.2">
      <c r="A68" s="306" t="s">
        <v>302</v>
      </c>
      <c r="B68" s="307" t="s">
        <v>303</v>
      </c>
      <c r="C68" s="308"/>
      <c r="D68" s="113">
        <v>0.75817310608358102</v>
      </c>
      <c r="E68" s="115">
        <v>125</v>
      </c>
      <c r="F68" s="114">
        <v>95</v>
      </c>
      <c r="G68" s="114">
        <v>207</v>
      </c>
      <c r="H68" s="114">
        <v>117</v>
      </c>
      <c r="I68" s="140">
        <v>127</v>
      </c>
      <c r="J68" s="115">
        <v>-2</v>
      </c>
      <c r="K68" s="116">
        <v>-1.5748031496062993</v>
      </c>
    </row>
    <row r="69" spans="1:11" ht="14.1" customHeight="1" x14ac:dyDescent="0.2">
      <c r="A69" s="306">
        <v>83</v>
      </c>
      <c r="B69" s="307" t="s">
        <v>304</v>
      </c>
      <c r="C69" s="308"/>
      <c r="D69" s="113">
        <v>5.956207921392612</v>
      </c>
      <c r="E69" s="115">
        <v>982</v>
      </c>
      <c r="F69" s="114">
        <v>833</v>
      </c>
      <c r="G69" s="114">
        <v>1613</v>
      </c>
      <c r="H69" s="114">
        <v>785</v>
      </c>
      <c r="I69" s="140">
        <v>938</v>
      </c>
      <c r="J69" s="115">
        <v>44</v>
      </c>
      <c r="K69" s="116">
        <v>4.6908315565031984</v>
      </c>
    </row>
    <row r="70" spans="1:11" ht="14.1" customHeight="1" x14ac:dyDescent="0.2">
      <c r="A70" s="306" t="s">
        <v>305</v>
      </c>
      <c r="B70" s="307" t="s">
        <v>306</v>
      </c>
      <c r="C70" s="308"/>
      <c r="D70" s="113">
        <v>4.0759386183053312</v>
      </c>
      <c r="E70" s="115">
        <v>672</v>
      </c>
      <c r="F70" s="114">
        <v>553</v>
      </c>
      <c r="G70" s="114">
        <v>1253</v>
      </c>
      <c r="H70" s="114">
        <v>527</v>
      </c>
      <c r="I70" s="140">
        <v>623</v>
      </c>
      <c r="J70" s="115">
        <v>49</v>
      </c>
      <c r="K70" s="116">
        <v>7.8651685393258424</v>
      </c>
    </row>
    <row r="71" spans="1:11" ht="14.1" customHeight="1" x14ac:dyDescent="0.2">
      <c r="A71" s="306"/>
      <c r="B71" s="307" t="s">
        <v>307</v>
      </c>
      <c r="C71" s="308"/>
      <c r="D71" s="113">
        <v>2.1956693152180504</v>
      </c>
      <c r="E71" s="115">
        <v>362</v>
      </c>
      <c r="F71" s="114">
        <v>291</v>
      </c>
      <c r="G71" s="114">
        <v>712</v>
      </c>
      <c r="H71" s="114">
        <v>289</v>
      </c>
      <c r="I71" s="140">
        <v>325</v>
      </c>
      <c r="J71" s="115">
        <v>37</v>
      </c>
      <c r="K71" s="116">
        <v>11.384615384615385</v>
      </c>
    </row>
    <row r="72" spans="1:11" ht="14.1" customHeight="1" x14ac:dyDescent="0.2">
      <c r="A72" s="306">
        <v>84</v>
      </c>
      <c r="B72" s="307" t="s">
        <v>308</v>
      </c>
      <c r="C72" s="308"/>
      <c r="D72" s="113">
        <v>3.2025232000970463</v>
      </c>
      <c r="E72" s="115">
        <v>528</v>
      </c>
      <c r="F72" s="114">
        <v>720</v>
      </c>
      <c r="G72" s="114">
        <v>718</v>
      </c>
      <c r="H72" s="114">
        <v>628</v>
      </c>
      <c r="I72" s="140">
        <v>578</v>
      </c>
      <c r="J72" s="115">
        <v>-50</v>
      </c>
      <c r="K72" s="116">
        <v>-8.6505190311418687</v>
      </c>
    </row>
    <row r="73" spans="1:11" ht="14.1" customHeight="1" x14ac:dyDescent="0.2">
      <c r="A73" s="306" t="s">
        <v>309</v>
      </c>
      <c r="B73" s="307" t="s">
        <v>310</v>
      </c>
      <c r="C73" s="308"/>
      <c r="D73" s="113">
        <v>1.085703887911688</v>
      </c>
      <c r="E73" s="115">
        <v>179</v>
      </c>
      <c r="F73" s="114">
        <v>107</v>
      </c>
      <c r="G73" s="114">
        <v>252</v>
      </c>
      <c r="H73" s="114">
        <v>92</v>
      </c>
      <c r="I73" s="140">
        <v>191</v>
      </c>
      <c r="J73" s="115">
        <v>-12</v>
      </c>
      <c r="K73" s="116">
        <v>-6.2827225130890056</v>
      </c>
    </row>
    <row r="74" spans="1:11" ht="14.1" customHeight="1" x14ac:dyDescent="0.2">
      <c r="A74" s="306" t="s">
        <v>311</v>
      </c>
      <c r="B74" s="307" t="s">
        <v>312</v>
      </c>
      <c r="C74" s="308"/>
      <c r="D74" s="113">
        <v>0.13950385151937891</v>
      </c>
      <c r="E74" s="115">
        <v>23</v>
      </c>
      <c r="F74" s="114">
        <v>20</v>
      </c>
      <c r="G74" s="114">
        <v>56</v>
      </c>
      <c r="H74" s="114">
        <v>17</v>
      </c>
      <c r="I74" s="140">
        <v>30</v>
      </c>
      <c r="J74" s="115">
        <v>-7</v>
      </c>
      <c r="K74" s="116">
        <v>-23.333333333333332</v>
      </c>
    </row>
    <row r="75" spans="1:11" ht="14.1" customHeight="1" x14ac:dyDescent="0.2">
      <c r="A75" s="306" t="s">
        <v>313</v>
      </c>
      <c r="B75" s="307" t="s">
        <v>314</v>
      </c>
      <c r="C75" s="308"/>
      <c r="D75" s="113">
        <v>1.4738885182264814</v>
      </c>
      <c r="E75" s="115">
        <v>243</v>
      </c>
      <c r="F75" s="114">
        <v>525</v>
      </c>
      <c r="G75" s="114">
        <v>282</v>
      </c>
      <c r="H75" s="114">
        <v>453</v>
      </c>
      <c r="I75" s="140">
        <v>266</v>
      </c>
      <c r="J75" s="115">
        <v>-23</v>
      </c>
      <c r="K75" s="116">
        <v>-8.6466165413533833</v>
      </c>
    </row>
    <row r="76" spans="1:11" ht="14.1" customHeight="1" x14ac:dyDescent="0.2">
      <c r="A76" s="306">
        <v>91</v>
      </c>
      <c r="B76" s="307" t="s">
        <v>315</v>
      </c>
      <c r="C76" s="308"/>
      <c r="D76" s="113">
        <v>0.33359616667677566</v>
      </c>
      <c r="E76" s="115">
        <v>55</v>
      </c>
      <c r="F76" s="114">
        <v>55</v>
      </c>
      <c r="G76" s="114">
        <v>88</v>
      </c>
      <c r="H76" s="114">
        <v>41</v>
      </c>
      <c r="I76" s="140">
        <v>60</v>
      </c>
      <c r="J76" s="115">
        <v>-5</v>
      </c>
      <c r="K76" s="116">
        <v>-8.3333333333333339</v>
      </c>
    </row>
    <row r="77" spans="1:11" ht="14.1" customHeight="1" x14ac:dyDescent="0.2">
      <c r="A77" s="306">
        <v>92</v>
      </c>
      <c r="B77" s="307" t="s">
        <v>316</v>
      </c>
      <c r="C77" s="308"/>
      <c r="D77" s="113">
        <v>0.87948080305695397</v>
      </c>
      <c r="E77" s="115">
        <v>145</v>
      </c>
      <c r="F77" s="114">
        <v>117</v>
      </c>
      <c r="G77" s="114">
        <v>151</v>
      </c>
      <c r="H77" s="114">
        <v>121</v>
      </c>
      <c r="I77" s="140">
        <v>150</v>
      </c>
      <c r="J77" s="115">
        <v>-5</v>
      </c>
      <c r="K77" s="116">
        <v>-3.3333333333333335</v>
      </c>
    </row>
    <row r="78" spans="1:11" ht="14.1" customHeight="1" x14ac:dyDescent="0.2">
      <c r="A78" s="306">
        <v>93</v>
      </c>
      <c r="B78" s="307" t="s">
        <v>317</v>
      </c>
      <c r="C78" s="308"/>
      <c r="D78" s="113">
        <v>0.1273730818220416</v>
      </c>
      <c r="E78" s="115">
        <v>21</v>
      </c>
      <c r="F78" s="114">
        <v>14</v>
      </c>
      <c r="G78" s="114">
        <v>45</v>
      </c>
      <c r="H78" s="114" t="s">
        <v>514</v>
      </c>
      <c r="I78" s="140">
        <v>34</v>
      </c>
      <c r="J78" s="115">
        <v>-13</v>
      </c>
      <c r="K78" s="116">
        <v>-38.235294117647058</v>
      </c>
    </row>
    <row r="79" spans="1:11" ht="14.1" customHeight="1" x14ac:dyDescent="0.2">
      <c r="A79" s="306">
        <v>94</v>
      </c>
      <c r="B79" s="307" t="s">
        <v>318</v>
      </c>
      <c r="C79" s="308"/>
      <c r="D79" s="113">
        <v>0.29720385758476375</v>
      </c>
      <c r="E79" s="115">
        <v>49</v>
      </c>
      <c r="F79" s="114">
        <v>39</v>
      </c>
      <c r="G79" s="114">
        <v>142</v>
      </c>
      <c r="H79" s="114">
        <v>79</v>
      </c>
      <c r="I79" s="140">
        <v>60</v>
      </c>
      <c r="J79" s="115">
        <v>-11</v>
      </c>
      <c r="K79" s="116">
        <v>-18.333333333333332</v>
      </c>
    </row>
    <row r="80" spans="1:11" ht="14.1" customHeight="1" x14ac:dyDescent="0.2">
      <c r="A80" s="306" t="s">
        <v>319</v>
      </c>
      <c r="B80" s="307" t="s">
        <v>320</v>
      </c>
      <c r="C80" s="308"/>
      <c r="D80" s="113">
        <v>0</v>
      </c>
      <c r="E80" s="115">
        <v>0</v>
      </c>
      <c r="F80" s="114">
        <v>0</v>
      </c>
      <c r="G80" s="114" t="s">
        <v>514</v>
      </c>
      <c r="H80" s="114" t="s">
        <v>514</v>
      </c>
      <c r="I80" s="140" t="s">
        <v>514</v>
      </c>
      <c r="J80" s="115" t="s">
        <v>514</v>
      </c>
      <c r="K80" s="116" t="s">
        <v>514</v>
      </c>
    </row>
    <row r="81" spans="1:11" ht="14.1" customHeight="1" x14ac:dyDescent="0.2">
      <c r="A81" s="310" t="s">
        <v>321</v>
      </c>
      <c r="B81" s="311" t="s">
        <v>334</v>
      </c>
      <c r="C81" s="312"/>
      <c r="D81" s="125">
        <v>0.36998847576878752</v>
      </c>
      <c r="E81" s="143">
        <v>61</v>
      </c>
      <c r="F81" s="144">
        <v>48</v>
      </c>
      <c r="G81" s="144">
        <v>305</v>
      </c>
      <c r="H81" s="144">
        <v>48</v>
      </c>
      <c r="I81" s="145">
        <v>55</v>
      </c>
      <c r="J81" s="143">
        <v>6</v>
      </c>
      <c r="K81" s="146">
        <v>10.909090909090908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17253</v>
      </c>
      <c r="E11" s="114">
        <v>14338</v>
      </c>
      <c r="F11" s="114">
        <v>17465</v>
      </c>
      <c r="G11" s="114">
        <v>15447</v>
      </c>
      <c r="H11" s="140">
        <v>16047</v>
      </c>
      <c r="I11" s="115">
        <v>1206</v>
      </c>
      <c r="J11" s="116">
        <v>7.5154234436343241</v>
      </c>
    </row>
    <row r="12" spans="1:15" s="110" customFormat="1" ht="24.95" customHeight="1" x14ac:dyDescent="0.2">
      <c r="A12" s="193" t="s">
        <v>132</v>
      </c>
      <c r="B12" s="194" t="s">
        <v>133</v>
      </c>
      <c r="C12" s="113">
        <v>0.69553121196313683</v>
      </c>
      <c r="D12" s="115">
        <v>120</v>
      </c>
      <c r="E12" s="114">
        <v>192</v>
      </c>
      <c r="F12" s="114">
        <v>279</v>
      </c>
      <c r="G12" s="114">
        <v>135</v>
      </c>
      <c r="H12" s="140">
        <v>145</v>
      </c>
      <c r="I12" s="115">
        <v>-25</v>
      </c>
      <c r="J12" s="116">
        <v>-17.241379310344829</v>
      </c>
    </row>
    <row r="13" spans="1:15" s="110" customFormat="1" ht="24.95" customHeight="1" x14ac:dyDescent="0.2">
      <c r="A13" s="193" t="s">
        <v>134</v>
      </c>
      <c r="B13" s="199" t="s">
        <v>214</v>
      </c>
      <c r="C13" s="113">
        <v>1.1012577522749667</v>
      </c>
      <c r="D13" s="115">
        <v>190</v>
      </c>
      <c r="E13" s="114">
        <v>111</v>
      </c>
      <c r="F13" s="114">
        <v>256</v>
      </c>
      <c r="G13" s="114">
        <v>124</v>
      </c>
      <c r="H13" s="140">
        <v>154</v>
      </c>
      <c r="I13" s="115">
        <v>36</v>
      </c>
      <c r="J13" s="116">
        <v>23.376623376623378</v>
      </c>
    </row>
    <row r="14" spans="1:15" s="287" customFormat="1" ht="24.95" customHeight="1" x14ac:dyDescent="0.2">
      <c r="A14" s="193" t="s">
        <v>215</v>
      </c>
      <c r="B14" s="199" t="s">
        <v>137</v>
      </c>
      <c r="C14" s="113">
        <v>12.113835275024634</v>
      </c>
      <c r="D14" s="115">
        <v>2090</v>
      </c>
      <c r="E14" s="114">
        <v>1725</v>
      </c>
      <c r="F14" s="114">
        <v>2037</v>
      </c>
      <c r="G14" s="114">
        <v>1800</v>
      </c>
      <c r="H14" s="140">
        <v>2160</v>
      </c>
      <c r="I14" s="115">
        <v>-70</v>
      </c>
      <c r="J14" s="116">
        <v>-3.2407407407407409</v>
      </c>
      <c r="K14" s="110"/>
      <c r="L14" s="110"/>
      <c r="M14" s="110"/>
      <c r="N14" s="110"/>
      <c r="O14" s="110"/>
    </row>
    <row r="15" spans="1:15" s="110" customFormat="1" ht="24.95" customHeight="1" x14ac:dyDescent="0.2">
      <c r="A15" s="193" t="s">
        <v>216</v>
      </c>
      <c r="B15" s="199" t="s">
        <v>217</v>
      </c>
      <c r="C15" s="113">
        <v>2.8922506230800442</v>
      </c>
      <c r="D15" s="115">
        <v>499</v>
      </c>
      <c r="E15" s="114">
        <v>365</v>
      </c>
      <c r="F15" s="114">
        <v>519</v>
      </c>
      <c r="G15" s="114">
        <v>468</v>
      </c>
      <c r="H15" s="140">
        <v>514</v>
      </c>
      <c r="I15" s="115">
        <v>-15</v>
      </c>
      <c r="J15" s="116">
        <v>-2.9182879377431905</v>
      </c>
    </row>
    <row r="16" spans="1:15" s="287" customFormat="1" ht="24.95" customHeight="1" x14ac:dyDescent="0.2">
      <c r="A16" s="193" t="s">
        <v>218</v>
      </c>
      <c r="B16" s="199" t="s">
        <v>141</v>
      </c>
      <c r="C16" s="113">
        <v>7.2798933518808324</v>
      </c>
      <c r="D16" s="115">
        <v>1256</v>
      </c>
      <c r="E16" s="114">
        <v>1107</v>
      </c>
      <c r="F16" s="114">
        <v>1187</v>
      </c>
      <c r="G16" s="114">
        <v>1060</v>
      </c>
      <c r="H16" s="140">
        <v>1343</v>
      </c>
      <c r="I16" s="115">
        <v>-87</v>
      </c>
      <c r="J16" s="116">
        <v>-6.4780342516753535</v>
      </c>
      <c r="K16" s="110"/>
      <c r="L16" s="110"/>
      <c r="M16" s="110"/>
      <c r="N16" s="110"/>
      <c r="O16" s="110"/>
    </row>
    <row r="17" spans="1:15" s="110" customFormat="1" ht="24.95" customHeight="1" x14ac:dyDescent="0.2">
      <c r="A17" s="193" t="s">
        <v>142</v>
      </c>
      <c r="B17" s="199" t="s">
        <v>220</v>
      </c>
      <c r="C17" s="113">
        <v>1.941691300063757</v>
      </c>
      <c r="D17" s="115">
        <v>335</v>
      </c>
      <c r="E17" s="114">
        <v>253</v>
      </c>
      <c r="F17" s="114">
        <v>331</v>
      </c>
      <c r="G17" s="114">
        <v>272</v>
      </c>
      <c r="H17" s="140">
        <v>303</v>
      </c>
      <c r="I17" s="115">
        <v>32</v>
      </c>
      <c r="J17" s="116">
        <v>10.561056105610561</v>
      </c>
    </row>
    <row r="18" spans="1:15" s="287" customFormat="1" ht="24.95" customHeight="1" x14ac:dyDescent="0.2">
      <c r="A18" s="201" t="s">
        <v>144</v>
      </c>
      <c r="B18" s="202" t="s">
        <v>145</v>
      </c>
      <c r="C18" s="113">
        <v>7.7030081724917405</v>
      </c>
      <c r="D18" s="115">
        <v>1329</v>
      </c>
      <c r="E18" s="114">
        <v>1375</v>
      </c>
      <c r="F18" s="114">
        <v>1315</v>
      </c>
      <c r="G18" s="114">
        <v>1254</v>
      </c>
      <c r="H18" s="140">
        <v>1221</v>
      </c>
      <c r="I18" s="115">
        <v>108</v>
      </c>
      <c r="J18" s="116">
        <v>8.8452088452088447</v>
      </c>
      <c r="K18" s="110"/>
      <c r="L18" s="110"/>
      <c r="M18" s="110"/>
      <c r="N18" s="110"/>
      <c r="O18" s="110"/>
    </row>
    <row r="19" spans="1:15" s="110" customFormat="1" ht="24.95" customHeight="1" x14ac:dyDescent="0.2">
      <c r="A19" s="193" t="s">
        <v>146</v>
      </c>
      <c r="B19" s="199" t="s">
        <v>147</v>
      </c>
      <c r="C19" s="113">
        <v>15.284298382889933</v>
      </c>
      <c r="D19" s="115">
        <v>2637</v>
      </c>
      <c r="E19" s="114">
        <v>2112</v>
      </c>
      <c r="F19" s="114">
        <v>2624</v>
      </c>
      <c r="G19" s="114">
        <v>2394</v>
      </c>
      <c r="H19" s="140">
        <v>2482</v>
      </c>
      <c r="I19" s="115">
        <v>155</v>
      </c>
      <c r="J19" s="116">
        <v>6.2449637389202257</v>
      </c>
    </row>
    <row r="20" spans="1:15" s="287" customFormat="1" ht="24.95" customHeight="1" x14ac:dyDescent="0.2">
      <c r="A20" s="193" t="s">
        <v>148</v>
      </c>
      <c r="B20" s="199" t="s">
        <v>149</v>
      </c>
      <c r="C20" s="113">
        <v>5.7439285921289054</v>
      </c>
      <c r="D20" s="115">
        <v>991</v>
      </c>
      <c r="E20" s="114">
        <v>858</v>
      </c>
      <c r="F20" s="114">
        <v>932</v>
      </c>
      <c r="G20" s="114">
        <v>1035</v>
      </c>
      <c r="H20" s="140">
        <v>938</v>
      </c>
      <c r="I20" s="115">
        <v>53</v>
      </c>
      <c r="J20" s="116">
        <v>5.6503198294243067</v>
      </c>
      <c r="K20" s="110"/>
      <c r="L20" s="110"/>
      <c r="M20" s="110"/>
      <c r="N20" s="110"/>
      <c r="O20" s="110"/>
    </row>
    <row r="21" spans="1:15" s="110" customFormat="1" ht="24.95" customHeight="1" x14ac:dyDescent="0.2">
      <c r="A21" s="201" t="s">
        <v>150</v>
      </c>
      <c r="B21" s="202" t="s">
        <v>151</v>
      </c>
      <c r="C21" s="113">
        <v>5.7033559380977223</v>
      </c>
      <c r="D21" s="115">
        <v>984</v>
      </c>
      <c r="E21" s="114">
        <v>943</v>
      </c>
      <c r="F21" s="114">
        <v>955</v>
      </c>
      <c r="G21" s="114">
        <v>855</v>
      </c>
      <c r="H21" s="140">
        <v>861</v>
      </c>
      <c r="I21" s="115">
        <v>123</v>
      </c>
      <c r="J21" s="116">
        <v>14.285714285714286</v>
      </c>
    </row>
    <row r="22" spans="1:15" s="110" customFormat="1" ht="24.95" customHeight="1" x14ac:dyDescent="0.2">
      <c r="A22" s="201" t="s">
        <v>152</v>
      </c>
      <c r="B22" s="199" t="s">
        <v>153</v>
      </c>
      <c r="C22" s="113">
        <v>1.6750710021445545</v>
      </c>
      <c r="D22" s="115">
        <v>289</v>
      </c>
      <c r="E22" s="114">
        <v>220</v>
      </c>
      <c r="F22" s="114">
        <v>282</v>
      </c>
      <c r="G22" s="114">
        <v>381</v>
      </c>
      <c r="H22" s="140">
        <v>247</v>
      </c>
      <c r="I22" s="115">
        <v>42</v>
      </c>
      <c r="J22" s="116">
        <v>17.004048582995953</v>
      </c>
    </row>
    <row r="23" spans="1:15" s="110" customFormat="1" ht="24.95" customHeight="1" x14ac:dyDescent="0.2">
      <c r="A23" s="193" t="s">
        <v>154</v>
      </c>
      <c r="B23" s="199" t="s">
        <v>155</v>
      </c>
      <c r="C23" s="113">
        <v>1.4316350779574567</v>
      </c>
      <c r="D23" s="115">
        <v>247</v>
      </c>
      <c r="E23" s="114">
        <v>168</v>
      </c>
      <c r="F23" s="114">
        <v>188</v>
      </c>
      <c r="G23" s="114">
        <v>168</v>
      </c>
      <c r="H23" s="140">
        <v>264</v>
      </c>
      <c r="I23" s="115">
        <v>-17</v>
      </c>
      <c r="J23" s="116">
        <v>-6.4393939393939394</v>
      </c>
    </row>
    <row r="24" spans="1:15" s="110" customFormat="1" ht="24.95" customHeight="1" x14ac:dyDescent="0.2">
      <c r="A24" s="193" t="s">
        <v>156</v>
      </c>
      <c r="B24" s="199" t="s">
        <v>221</v>
      </c>
      <c r="C24" s="113">
        <v>6.1322668521416563</v>
      </c>
      <c r="D24" s="115">
        <v>1058</v>
      </c>
      <c r="E24" s="114">
        <v>765</v>
      </c>
      <c r="F24" s="114">
        <v>926</v>
      </c>
      <c r="G24" s="114">
        <v>800</v>
      </c>
      <c r="H24" s="140">
        <v>965</v>
      </c>
      <c r="I24" s="115">
        <v>93</v>
      </c>
      <c r="J24" s="116">
        <v>9.6373056994818658</v>
      </c>
    </row>
    <row r="25" spans="1:15" s="110" customFormat="1" ht="24.95" customHeight="1" x14ac:dyDescent="0.2">
      <c r="A25" s="193" t="s">
        <v>222</v>
      </c>
      <c r="B25" s="204" t="s">
        <v>159</v>
      </c>
      <c r="C25" s="113">
        <v>6.8277980641047931</v>
      </c>
      <c r="D25" s="115">
        <v>1178</v>
      </c>
      <c r="E25" s="114">
        <v>889</v>
      </c>
      <c r="F25" s="114">
        <v>1000</v>
      </c>
      <c r="G25" s="114">
        <v>937</v>
      </c>
      <c r="H25" s="140">
        <v>974</v>
      </c>
      <c r="I25" s="115">
        <v>204</v>
      </c>
      <c r="J25" s="116">
        <v>20.944558521560573</v>
      </c>
    </row>
    <row r="26" spans="1:15" s="110" customFormat="1" ht="24.95" customHeight="1" x14ac:dyDescent="0.2">
      <c r="A26" s="201">
        <v>782.78300000000002</v>
      </c>
      <c r="B26" s="203" t="s">
        <v>160</v>
      </c>
      <c r="C26" s="113">
        <v>5.5758418825711473</v>
      </c>
      <c r="D26" s="115">
        <v>962</v>
      </c>
      <c r="E26" s="114">
        <v>1015</v>
      </c>
      <c r="F26" s="114">
        <v>1088</v>
      </c>
      <c r="G26" s="114">
        <v>1019</v>
      </c>
      <c r="H26" s="140">
        <v>985</v>
      </c>
      <c r="I26" s="115">
        <v>-23</v>
      </c>
      <c r="J26" s="116">
        <v>-2.3350253807106598</v>
      </c>
    </row>
    <row r="27" spans="1:15" s="110" customFormat="1" ht="24.95" customHeight="1" x14ac:dyDescent="0.2">
      <c r="A27" s="193" t="s">
        <v>161</v>
      </c>
      <c r="B27" s="199" t="s">
        <v>162</v>
      </c>
      <c r="C27" s="113">
        <v>4.0630614965513248</v>
      </c>
      <c r="D27" s="115">
        <v>701</v>
      </c>
      <c r="E27" s="114">
        <v>410</v>
      </c>
      <c r="F27" s="114">
        <v>677</v>
      </c>
      <c r="G27" s="114">
        <v>474</v>
      </c>
      <c r="H27" s="140">
        <v>582</v>
      </c>
      <c r="I27" s="115">
        <v>119</v>
      </c>
      <c r="J27" s="116">
        <v>20.446735395189002</v>
      </c>
    </row>
    <row r="28" spans="1:15" s="110" customFormat="1" ht="24.95" customHeight="1" x14ac:dyDescent="0.2">
      <c r="A28" s="193" t="s">
        <v>163</v>
      </c>
      <c r="B28" s="199" t="s">
        <v>164</v>
      </c>
      <c r="C28" s="113">
        <v>5.5526575088390429</v>
      </c>
      <c r="D28" s="115">
        <v>958</v>
      </c>
      <c r="E28" s="114">
        <v>726</v>
      </c>
      <c r="F28" s="114">
        <v>1246</v>
      </c>
      <c r="G28" s="114">
        <v>935</v>
      </c>
      <c r="H28" s="140">
        <v>980</v>
      </c>
      <c r="I28" s="115">
        <v>-22</v>
      </c>
      <c r="J28" s="116">
        <v>-2.2448979591836733</v>
      </c>
    </row>
    <row r="29" spans="1:15" s="110" customFormat="1" ht="24.95" customHeight="1" x14ac:dyDescent="0.2">
      <c r="A29" s="193">
        <v>86</v>
      </c>
      <c r="B29" s="199" t="s">
        <v>165</v>
      </c>
      <c r="C29" s="113">
        <v>7.8421144148843682</v>
      </c>
      <c r="D29" s="115">
        <v>1353</v>
      </c>
      <c r="E29" s="114">
        <v>1048</v>
      </c>
      <c r="F29" s="114">
        <v>1169</v>
      </c>
      <c r="G29" s="114">
        <v>1097</v>
      </c>
      <c r="H29" s="140">
        <v>1137</v>
      </c>
      <c r="I29" s="115">
        <v>216</v>
      </c>
      <c r="J29" s="116">
        <v>18.997361477572561</v>
      </c>
    </row>
    <row r="30" spans="1:15" s="110" customFormat="1" ht="24.95" customHeight="1" x14ac:dyDescent="0.2">
      <c r="A30" s="193">
        <v>87.88</v>
      </c>
      <c r="B30" s="204" t="s">
        <v>166</v>
      </c>
      <c r="C30" s="113">
        <v>8.363762823856721</v>
      </c>
      <c r="D30" s="115">
        <v>1443</v>
      </c>
      <c r="E30" s="114">
        <v>1240</v>
      </c>
      <c r="F30" s="114">
        <v>1697</v>
      </c>
      <c r="G30" s="114">
        <v>1423</v>
      </c>
      <c r="H30" s="140">
        <v>1293</v>
      </c>
      <c r="I30" s="115">
        <v>150</v>
      </c>
      <c r="J30" s="116">
        <v>11.600928074245939</v>
      </c>
    </row>
    <row r="31" spans="1:15" s="110" customFormat="1" ht="24.95" customHeight="1" x14ac:dyDescent="0.2">
      <c r="A31" s="193" t="s">
        <v>167</v>
      </c>
      <c r="B31" s="199" t="s">
        <v>168</v>
      </c>
      <c r="C31" s="113">
        <v>4.1905755520778998</v>
      </c>
      <c r="D31" s="115">
        <v>723</v>
      </c>
      <c r="E31" s="114">
        <v>541</v>
      </c>
      <c r="F31" s="114">
        <v>790</v>
      </c>
      <c r="G31" s="114">
        <v>616</v>
      </c>
      <c r="H31" s="140">
        <v>659</v>
      </c>
      <c r="I31" s="115">
        <v>64</v>
      </c>
      <c r="J31" s="116">
        <v>9.7116843702579665</v>
      </c>
    </row>
    <row r="32" spans="1:15" s="110" customFormat="1" ht="24.95" customHeight="1" x14ac:dyDescent="0.2">
      <c r="A32" s="193"/>
      <c r="B32" s="204" t="s">
        <v>169</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0.69553121196313683</v>
      </c>
      <c r="D34" s="115">
        <v>120</v>
      </c>
      <c r="E34" s="114">
        <v>192</v>
      </c>
      <c r="F34" s="114">
        <v>279</v>
      </c>
      <c r="G34" s="114">
        <v>135</v>
      </c>
      <c r="H34" s="140">
        <v>145</v>
      </c>
      <c r="I34" s="115">
        <v>-25</v>
      </c>
      <c r="J34" s="116">
        <v>-17.241379310344829</v>
      </c>
    </row>
    <row r="35" spans="1:10" s="110" customFormat="1" ht="24.95" customHeight="1" x14ac:dyDescent="0.2">
      <c r="A35" s="292" t="s">
        <v>171</v>
      </c>
      <c r="B35" s="293" t="s">
        <v>172</v>
      </c>
      <c r="C35" s="113">
        <v>20.918101199791341</v>
      </c>
      <c r="D35" s="115">
        <v>3609</v>
      </c>
      <c r="E35" s="114">
        <v>3211</v>
      </c>
      <c r="F35" s="114">
        <v>3608</v>
      </c>
      <c r="G35" s="114">
        <v>3178</v>
      </c>
      <c r="H35" s="140">
        <v>3535</v>
      </c>
      <c r="I35" s="115">
        <v>74</v>
      </c>
      <c r="J35" s="116">
        <v>2.0933521923620932</v>
      </c>
    </row>
    <row r="36" spans="1:10" s="110" customFormat="1" ht="24.95" customHeight="1" x14ac:dyDescent="0.2">
      <c r="A36" s="294" t="s">
        <v>173</v>
      </c>
      <c r="B36" s="295" t="s">
        <v>174</v>
      </c>
      <c r="C36" s="125">
        <v>78.38636758824552</v>
      </c>
      <c r="D36" s="143">
        <v>13524</v>
      </c>
      <c r="E36" s="144">
        <v>10935</v>
      </c>
      <c r="F36" s="144">
        <v>13574</v>
      </c>
      <c r="G36" s="144">
        <v>12134</v>
      </c>
      <c r="H36" s="145">
        <v>12367</v>
      </c>
      <c r="I36" s="143">
        <v>1157</v>
      </c>
      <c r="J36" s="146">
        <v>9.3555429772782404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17253</v>
      </c>
      <c r="F11" s="264">
        <v>14338</v>
      </c>
      <c r="G11" s="264">
        <v>17465</v>
      </c>
      <c r="H11" s="264">
        <v>15447</v>
      </c>
      <c r="I11" s="265">
        <v>16047</v>
      </c>
      <c r="J11" s="263">
        <v>1206</v>
      </c>
      <c r="K11" s="266">
        <v>7.5154234436343241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25.995479047122238</v>
      </c>
      <c r="E13" s="115">
        <v>4485</v>
      </c>
      <c r="F13" s="114">
        <v>4273</v>
      </c>
      <c r="G13" s="114">
        <v>4809</v>
      </c>
      <c r="H13" s="114">
        <v>4097</v>
      </c>
      <c r="I13" s="140">
        <v>4071</v>
      </c>
      <c r="J13" s="115">
        <v>414</v>
      </c>
      <c r="K13" s="116">
        <v>10.169491525423728</v>
      </c>
    </row>
    <row r="14" spans="1:17" ht="15.95" customHeight="1" x14ac:dyDescent="0.2">
      <c r="A14" s="306" t="s">
        <v>230</v>
      </c>
      <c r="B14" s="307"/>
      <c r="C14" s="308"/>
      <c r="D14" s="113">
        <v>54.06016344983481</v>
      </c>
      <c r="E14" s="115">
        <v>9327</v>
      </c>
      <c r="F14" s="114">
        <v>7627</v>
      </c>
      <c r="G14" s="114">
        <v>9170</v>
      </c>
      <c r="H14" s="114">
        <v>8544</v>
      </c>
      <c r="I14" s="140">
        <v>8754</v>
      </c>
      <c r="J14" s="115">
        <v>573</v>
      </c>
      <c r="K14" s="116">
        <v>6.5455791638108289</v>
      </c>
    </row>
    <row r="15" spans="1:17" ht="15.95" customHeight="1" x14ac:dyDescent="0.2">
      <c r="A15" s="306" t="s">
        <v>231</v>
      </c>
      <c r="B15" s="307"/>
      <c r="C15" s="308"/>
      <c r="D15" s="113">
        <v>8.5260534399814532</v>
      </c>
      <c r="E15" s="115">
        <v>1471</v>
      </c>
      <c r="F15" s="114">
        <v>1021</v>
      </c>
      <c r="G15" s="114">
        <v>1388</v>
      </c>
      <c r="H15" s="114">
        <v>1201</v>
      </c>
      <c r="I15" s="140">
        <v>1358</v>
      </c>
      <c r="J15" s="115">
        <v>113</v>
      </c>
      <c r="K15" s="116">
        <v>8.3210603829160537</v>
      </c>
    </row>
    <row r="16" spans="1:17" ht="15.95" customHeight="1" x14ac:dyDescent="0.2">
      <c r="A16" s="306" t="s">
        <v>232</v>
      </c>
      <c r="B16" s="307"/>
      <c r="C16" s="308"/>
      <c r="D16" s="113">
        <v>10.954616588419405</v>
      </c>
      <c r="E16" s="115">
        <v>1890</v>
      </c>
      <c r="F16" s="114">
        <v>1376</v>
      </c>
      <c r="G16" s="114">
        <v>1859</v>
      </c>
      <c r="H16" s="114">
        <v>1526</v>
      </c>
      <c r="I16" s="140">
        <v>1788</v>
      </c>
      <c r="J16" s="115">
        <v>102</v>
      </c>
      <c r="K16" s="116">
        <v>5.7046979865771812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0.6549585579319539</v>
      </c>
      <c r="E18" s="115">
        <v>113</v>
      </c>
      <c r="F18" s="114">
        <v>188</v>
      </c>
      <c r="G18" s="114">
        <v>278</v>
      </c>
      <c r="H18" s="114">
        <v>138</v>
      </c>
      <c r="I18" s="140">
        <v>126</v>
      </c>
      <c r="J18" s="115">
        <v>-13</v>
      </c>
      <c r="K18" s="116">
        <v>-10.317460317460318</v>
      </c>
    </row>
    <row r="19" spans="1:11" ht="14.1" customHeight="1" x14ac:dyDescent="0.2">
      <c r="A19" s="306" t="s">
        <v>235</v>
      </c>
      <c r="B19" s="307" t="s">
        <v>236</v>
      </c>
      <c r="C19" s="308"/>
      <c r="D19" s="113">
        <v>0.43470700747696051</v>
      </c>
      <c r="E19" s="115">
        <v>75</v>
      </c>
      <c r="F19" s="114">
        <v>142</v>
      </c>
      <c r="G19" s="114">
        <v>223</v>
      </c>
      <c r="H19" s="114">
        <v>90</v>
      </c>
      <c r="I19" s="140">
        <v>92</v>
      </c>
      <c r="J19" s="115">
        <v>-17</v>
      </c>
      <c r="K19" s="116">
        <v>-18.478260869565219</v>
      </c>
    </row>
    <row r="20" spans="1:11" ht="14.1" customHeight="1" x14ac:dyDescent="0.2">
      <c r="A20" s="306">
        <v>12</v>
      </c>
      <c r="B20" s="307" t="s">
        <v>237</v>
      </c>
      <c r="C20" s="308"/>
      <c r="D20" s="113">
        <v>1.1070538457079928</v>
      </c>
      <c r="E20" s="115">
        <v>191</v>
      </c>
      <c r="F20" s="114">
        <v>216</v>
      </c>
      <c r="G20" s="114">
        <v>181</v>
      </c>
      <c r="H20" s="114">
        <v>156</v>
      </c>
      <c r="I20" s="140">
        <v>182</v>
      </c>
      <c r="J20" s="115">
        <v>9</v>
      </c>
      <c r="K20" s="116">
        <v>4.9450549450549453</v>
      </c>
    </row>
    <row r="21" spans="1:11" ht="14.1" customHeight="1" x14ac:dyDescent="0.2">
      <c r="A21" s="306">
        <v>21</v>
      </c>
      <c r="B21" s="307" t="s">
        <v>238</v>
      </c>
      <c r="C21" s="308"/>
      <c r="D21" s="113">
        <v>0.32458123224946384</v>
      </c>
      <c r="E21" s="115">
        <v>56</v>
      </c>
      <c r="F21" s="114">
        <v>54</v>
      </c>
      <c r="G21" s="114">
        <v>64</v>
      </c>
      <c r="H21" s="114">
        <v>41</v>
      </c>
      <c r="I21" s="140">
        <v>48</v>
      </c>
      <c r="J21" s="115">
        <v>8</v>
      </c>
      <c r="K21" s="116">
        <v>16.666666666666668</v>
      </c>
    </row>
    <row r="22" spans="1:11" ht="14.1" customHeight="1" x14ac:dyDescent="0.2">
      <c r="A22" s="306">
        <v>22</v>
      </c>
      <c r="B22" s="307" t="s">
        <v>239</v>
      </c>
      <c r="C22" s="308"/>
      <c r="D22" s="113">
        <v>1.5591491334840317</v>
      </c>
      <c r="E22" s="115">
        <v>269</v>
      </c>
      <c r="F22" s="114">
        <v>186</v>
      </c>
      <c r="G22" s="114">
        <v>260</v>
      </c>
      <c r="H22" s="114">
        <v>232</v>
      </c>
      <c r="I22" s="140">
        <v>277</v>
      </c>
      <c r="J22" s="115">
        <v>-8</v>
      </c>
      <c r="K22" s="116">
        <v>-2.8880866425992782</v>
      </c>
    </row>
    <row r="23" spans="1:11" ht="14.1" customHeight="1" x14ac:dyDescent="0.2">
      <c r="A23" s="306">
        <v>23</v>
      </c>
      <c r="B23" s="307" t="s">
        <v>240</v>
      </c>
      <c r="C23" s="308"/>
      <c r="D23" s="113">
        <v>0.79406480032458127</v>
      </c>
      <c r="E23" s="115">
        <v>137</v>
      </c>
      <c r="F23" s="114">
        <v>111</v>
      </c>
      <c r="G23" s="114">
        <v>154</v>
      </c>
      <c r="H23" s="114">
        <v>158</v>
      </c>
      <c r="I23" s="140">
        <v>179</v>
      </c>
      <c r="J23" s="115">
        <v>-42</v>
      </c>
      <c r="K23" s="116">
        <v>-23.463687150837988</v>
      </c>
    </row>
    <row r="24" spans="1:11" ht="14.1" customHeight="1" x14ac:dyDescent="0.2">
      <c r="A24" s="306">
        <v>24</v>
      </c>
      <c r="B24" s="307" t="s">
        <v>241</v>
      </c>
      <c r="C24" s="308"/>
      <c r="D24" s="113">
        <v>2.8980467165130701</v>
      </c>
      <c r="E24" s="115">
        <v>500</v>
      </c>
      <c r="F24" s="114">
        <v>413</v>
      </c>
      <c r="G24" s="114">
        <v>505</v>
      </c>
      <c r="H24" s="114">
        <v>437</v>
      </c>
      <c r="I24" s="140">
        <v>548</v>
      </c>
      <c r="J24" s="115">
        <v>-48</v>
      </c>
      <c r="K24" s="116">
        <v>-8.7591240875912408</v>
      </c>
    </row>
    <row r="25" spans="1:11" ht="14.1" customHeight="1" x14ac:dyDescent="0.2">
      <c r="A25" s="306">
        <v>25</v>
      </c>
      <c r="B25" s="307" t="s">
        <v>242</v>
      </c>
      <c r="C25" s="308"/>
      <c r="D25" s="113">
        <v>4.5847099055236766</v>
      </c>
      <c r="E25" s="115">
        <v>791</v>
      </c>
      <c r="F25" s="114">
        <v>678</v>
      </c>
      <c r="G25" s="114">
        <v>714</v>
      </c>
      <c r="H25" s="114">
        <v>648</v>
      </c>
      <c r="I25" s="140">
        <v>820</v>
      </c>
      <c r="J25" s="115">
        <v>-29</v>
      </c>
      <c r="K25" s="116">
        <v>-3.5365853658536586</v>
      </c>
    </row>
    <row r="26" spans="1:11" ht="14.1" customHeight="1" x14ac:dyDescent="0.2">
      <c r="A26" s="306">
        <v>26</v>
      </c>
      <c r="B26" s="307" t="s">
        <v>243</v>
      </c>
      <c r="C26" s="308"/>
      <c r="D26" s="113">
        <v>2.8111053150176781</v>
      </c>
      <c r="E26" s="115">
        <v>485</v>
      </c>
      <c r="F26" s="114">
        <v>346</v>
      </c>
      <c r="G26" s="114">
        <v>458</v>
      </c>
      <c r="H26" s="114">
        <v>498</v>
      </c>
      <c r="I26" s="140">
        <v>473</v>
      </c>
      <c r="J26" s="115">
        <v>12</v>
      </c>
      <c r="K26" s="116">
        <v>2.536997885835095</v>
      </c>
    </row>
    <row r="27" spans="1:11" ht="14.1" customHeight="1" x14ac:dyDescent="0.2">
      <c r="A27" s="306">
        <v>27</v>
      </c>
      <c r="B27" s="307" t="s">
        <v>244</v>
      </c>
      <c r="C27" s="308"/>
      <c r="D27" s="113">
        <v>1.5069842925867964</v>
      </c>
      <c r="E27" s="115">
        <v>260</v>
      </c>
      <c r="F27" s="114">
        <v>235</v>
      </c>
      <c r="G27" s="114">
        <v>244</v>
      </c>
      <c r="H27" s="114">
        <v>221</v>
      </c>
      <c r="I27" s="140">
        <v>299</v>
      </c>
      <c r="J27" s="115">
        <v>-39</v>
      </c>
      <c r="K27" s="116">
        <v>-13.043478260869565</v>
      </c>
    </row>
    <row r="28" spans="1:11" ht="14.1" customHeight="1" x14ac:dyDescent="0.2">
      <c r="A28" s="306">
        <v>28</v>
      </c>
      <c r="B28" s="307" t="s">
        <v>245</v>
      </c>
      <c r="C28" s="308"/>
      <c r="D28" s="113">
        <v>0.23763983075407175</v>
      </c>
      <c r="E28" s="115">
        <v>41</v>
      </c>
      <c r="F28" s="114">
        <v>21</v>
      </c>
      <c r="G28" s="114">
        <v>60</v>
      </c>
      <c r="H28" s="114">
        <v>37</v>
      </c>
      <c r="I28" s="140">
        <v>45</v>
      </c>
      <c r="J28" s="115">
        <v>-4</v>
      </c>
      <c r="K28" s="116">
        <v>-8.8888888888888893</v>
      </c>
    </row>
    <row r="29" spans="1:11" ht="14.1" customHeight="1" x14ac:dyDescent="0.2">
      <c r="A29" s="306">
        <v>29</v>
      </c>
      <c r="B29" s="307" t="s">
        <v>246</v>
      </c>
      <c r="C29" s="308"/>
      <c r="D29" s="113">
        <v>4.2427403929751346</v>
      </c>
      <c r="E29" s="115">
        <v>732</v>
      </c>
      <c r="F29" s="114">
        <v>538</v>
      </c>
      <c r="G29" s="114">
        <v>637</v>
      </c>
      <c r="H29" s="114">
        <v>543</v>
      </c>
      <c r="I29" s="140">
        <v>642</v>
      </c>
      <c r="J29" s="115">
        <v>90</v>
      </c>
      <c r="K29" s="116">
        <v>14.018691588785046</v>
      </c>
    </row>
    <row r="30" spans="1:11" ht="14.1" customHeight="1" x14ac:dyDescent="0.2">
      <c r="A30" s="306" t="s">
        <v>247</v>
      </c>
      <c r="B30" s="307" t="s">
        <v>248</v>
      </c>
      <c r="C30" s="308"/>
      <c r="D30" s="113">
        <v>0.92157885585115629</v>
      </c>
      <c r="E30" s="115">
        <v>159</v>
      </c>
      <c r="F30" s="114">
        <v>104</v>
      </c>
      <c r="G30" s="114">
        <v>122</v>
      </c>
      <c r="H30" s="114" t="s">
        <v>514</v>
      </c>
      <c r="I30" s="140">
        <v>125</v>
      </c>
      <c r="J30" s="115">
        <v>34</v>
      </c>
      <c r="K30" s="116">
        <v>27.2</v>
      </c>
    </row>
    <row r="31" spans="1:11" ht="14.1" customHeight="1" x14ac:dyDescent="0.2">
      <c r="A31" s="306" t="s">
        <v>249</v>
      </c>
      <c r="B31" s="307" t="s">
        <v>250</v>
      </c>
      <c r="C31" s="308"/>
      <c r="D31" s="113">
        <v>3.2979771633918737</v>
      </c>
      <c r="E31" s="115">
        <v>569</v>
      </c>
      <c r="F31" s="114">
        <v>426</v>
      </c>
      <c r="G31" s="114">
        <v>510</v>
      </c>
      <c r="H31" s="114">
        <v>407</v>
      </c>
      <c r="I31" s="140">
        <v>510</v>
      </c>
      <c r="J31" s="115">
        <v>59</v>
      </c>
      <c r="K31" s="116">
        <v>11.568627450980392</v>
      </c>
    </row>
    <row r="32" spans="1:11" ht="14.1" customHeight="1" x14ac:dyDescent="0.2">
      <c r="A32" s="306">
        <v>31</v>
      </c>
      <c r="B32" s="307" t="s">
        <v>251</v>
      </c>
      <c r="C32" s="308"/>
      <c r="D32" s="113">
        <v>0.48107575494116966</v>
      </c>
      <c r="E32" s="115">
        <v>83</v>
      </c>
      <c r="F32" s="114">
        <v>71</v>
      </c>
      <c r="G32" s="114">
        <v>70</v>
      </c>
      <c r="H32" s="114">
        <v>74</v>
      </c>
      <c r="I32" s="140">
        <v>83</v>
      </c>
      <c r="J32" s="115">
        <v>0</v>
      </c>
      <c r="K32" s="116">
        <v>0</v>
      </c>
    </row>
    <row r="33" spans="1:11" ht="14.1" customHeight="1" x14ac:dyDescent="0.2">
      <c r="A33" s="306">
        <v>32</v>
      </c>
      <c r="B33" s="307" t="s">
        <v>252</v>
      </c>
      <c r="C33" s="308"/>
      <c r="D33" s="113">
        <v>3.1472787341331943</v>
      </c>
      <c r="E33" s="115">
        <v>543</v>
      </c>
      <c r="F33" s="114">
        <v>717</v>
      </c>
      <c r="G33" s="114">
        <v>615</v>
      </c>
      <c r="H33" s="114">
        <v>586</v>
      </c>
      <c r="I33" s="140">
        <v>443</v>
      </c>
      <c r="J33" s="115">
        <v>100</v>
      </c>
      <c r="K33" s="116">
        <v>22.573363431151243</v>
      </c>
    </row>
    <row r="34" spans="1:11" ht="14.1" customHeight="1" x14ac:dyDescent="0.2">
      <c r="A34" s="306">
        <v>33</v>
      </c>
      <c r="B34" s="307" t="s">
        <v>253</v>
      </c>
      <c r="C34" s="308"/>
      <c r="D34" s="113">
        <v>2.069205355590332</v>
      </c>
      <c r="E34" s="115">
        <v>357</v>
      </c>
      <c r="F34" s="114">
        <v>394</v>
      </c>
      <c r="G34" s="114">
        <v>291</v>
      </c>
      <c r="H34" s="114">
        <v>247</v>
      </c>
      <c r="I34" s="140">
        <v>303</v>
      </c>
      <c r="J34" s="115">
        <v>54</v>
      </c>
      <c r="K34" s="116">
        <v>17.821782178217823</v>
      </c>
    </row>
    <row r="35" spans="1:11" ht="14.1" customHeight="1" x14ac:dyDescent="0.2">
      <c r="A35" s="306">
        <v>34</v>
      </c>
      <c r="B35" s="307" t="s">
        <v>254</v>
      </c>
      <c r="C35" s="308"/>
      <c r="D35" s="113">
        <v>2.2025155045499334</v>
      </c>
      <c r="E35" s="115">
        <v>380</v>
      </c>
      <c r="F35" s="114">
        <v>290</v>
      </c>
      <c r="G35" s="114">
        <v>327</v>
      </c>
      <c r="H35" s="114">
        <v>389</v>
      </c>
      <c r="I35" s="140">
        <v>357</v>
      </c>
      <c r="J35" s="115">
        <v>23</v>
      </c>
      <c r="K35" s="116">
        <v>6.4425770308123251</v>
      </c>
    </row>
    <row r="36" spans="1:11" ht="14.1" customHeight="1" x14ac:dyDescent="0.2">
      <c r="A36" s="306">
        <v>41</v>
      </c>
      <c r="B36" s="307" t="s">
        <v>255</v>
      </c>
      <c r="C36" s="308"/>
      <c r="D36" s="113">
        <v>0.51585231553932653</v>
      </c>
      <c r="E36" s="115">
        <v>89</v>
      </c>
      <c r="F36" s="114">
        <v>63</v>
      </c>
      <c r="G36" s="114">
        <v>116</v>
      </c>
      <c r="H36" s="114">
        <v>84</v>
      </c>
      <c r="I36" s="140">
        <v>96</v>
      </c>
      <c r="J36" s="115">
        <v>-7</v>
      </c>
      <c r="K36" s="116">
        <v>-7.291666666666667</v>
      </c>
    </row>
    <row r="37" spans="1:11" ht="14.1" customHeight="1" x14ac:dyDescent="0.2">
      <c r="A37" s="306">
        <v>42</v>
      </c>
      <c r="B37" s="307" t="s">
        <v>256</v>
      </c>
      <c r="C37" s="308"/>
      <c r="D37" s="113">
        <v>9.853358836144438E-2</v>
      </c>
      <c r="E37" s="115">
        <v>17</v>
      </c>
      <c r="F37" s="114" t="s">
        <v>514</v>
      </c>
      <c r="G37" s="114" t="s">
        <v>514</v>
      </c>
      <c r="H37" s="114" t="s">
        <v>514</v>
      </c>
      <c r="I37" s="140" t="s">
        <v>514</v>
      </c>
      <c r="J37" s="115" t="s">
        <v>514</v>
      </c>
      <c r="K37" s="116" t="s">
        <v>514</v>
      </c>
    </row>
    <row r="38" spans="1:11" ht="14.1" customHeight="1" x14ac:dyDescent="0.2">
      <c r="A38" s="306">
        <v>43</v>
      </c>
      <c r="B38" s="307" t="s">
        <v>257</v>
      </c>
      <c r="C38" s="308"/>
      <c r="D38" s="113">
        <v>1.2635483683996986</v>
      </c>
      <c r="E38" s="115">
        <v>218</v>
      </c>
      <c r="F38" s="114">
        <v>154</v>
      </c>
      <c r="G38" s="114">
        <v>222</v>
      </c>
      <c r="H38" s="114">
        <v>267</v>
      </c>
      <c r="I38" s="140">
        <v>188</v>
      </c>
      <c r="J38" s="115">
        <v>30</v>
      </c>
      <c r="K38" s="116">
        <v>15.957446808510639</v>
      </c>
    </row>
    <row r="39" spans="1:11" ht="14.1" customHeight="1" x14ac:dyDescent="0.2">
      <c r="A39" s="306">
        <v>51</v>
      </c>
      <c r="B39" s="307" t="s">
        <v>258</v>
      </c>
      <c r="C39" s="308"/>
      <c r="D39" s="113">
        <v>8.1435112734017281</v>
      </c>
      <c r="E39" s="115">
        <v>1405</v>
      </c>
      <c r="F39" s="114">
        <v>1234</v>
      </c>
      <c r="G39" s="114">
        <v>1336</v>
      </c>
      <c r="H39" s="114">
        <v>1317</v>
      </c>
      <c r="I39" s="140">
        <v>1230</v>
      </c>
      <c r="J39" s="115">
        <v>175</v>
      </c>
      <c r="K39" s="116">
        <v>14.227642276422765</v>
      </c>
    </row>
    <row r="40" spans="1:11" ht="14.1" customHeight="1" x14ac:dyDescent="0.2">
      <c r="A40" s="306" t="s">
        <v>259</v>
      </c>
      <c r="B40" s="307" t="s">
        <v>260</v>
      </c>
      <c r="C40" s="308"/>
      <c r="D40" s="113">
        <v>7.7493769199559495</v>
      </c>
      <c r="E40" s="115">
        <v>1337</v>
      </c>
      <c r="F40" s="114">
        <v>1180</v>
      </c>
      <c r="G40" s="114">
        <v>1271</v>
      </c>
      <c r="H40" s="114">
        <v>1270</v>
      </c>
      <c r="I40" s="140">
        <v>1177</v>
      </c>
      <c r="J40" s="115">
        <v>160</v>
      </c>
      <c r="K40" s="116">
        <v>13.593882752761257</v>
      </c>
    </row>
    <row r="41" spans="1:11" ht="14.1" customHeight="1" x14ac:dyDescent="0.2">
      <c r="A41" s="306"/>
      <c r="B41" s="307" t="s">
        <v>261</v>
      </c>
      <c r="C41" s="308"/>
      <c r="D41" s="113">
        <v>6.1496551324407349</v>
      </c>
      <c r="E41" s="115">
        <v>1061</v>
      </c>
      <c r="F41" s="114">
        <v>943</v>
      </c>
      <c r="G41" s="114">
        <v>953</v>
      </c>
      <c r="H41" s="114">
        <v>1020</v>
      </c>
      <c r="I41" s="140">
        <v>962</v>
      </c>
      <c r="J41" s="115">
        <v>99</v>
      </c>
      <c r="K41" s="116">
        <v>10.29106029106029</v>
      </c>
    </row>
    <row r="42" spans="1:11" ht="14.1" customHeight="1" x14ac:dyDescent="0.2">
      <c r="A42" s="306">
        <v>52</v>
      </c>
      <c r="B42" s="307" t="s">
        <v>262</v>
      </c>
      <c r="C42" s="308"/>
      <c r="D42" s="113">
        <v>4.7817770822465659</v>
      </c>
      <c r="E42" s="115">
        <v>825</v>
      </c>
      <c r="F42" s="114">
        <v>674</v>
      </c>
      <c r="G42" s="114">
        <v>697</v>
      </c>
      <c r="H42" s="114">
        <v>764</v>
      </c>
      <c r="I42" s="140">
        <v>837</v>
      </c>
      <c r="J42" s="115">
        <v>-12</v>
      </c>
      <c r="K42" s="116">
        <v>-1.4336917562724014</v>
      </c>
    </row>
    <row r="43" spans="1:11" ht="14.1" customHeight="1" x14ac:dyDescent="0.2">
      <c r="A43" s="306" t="s">
        <v>263</v>
      </c>
      <c r="B43" s="307" t="s">
        <v>264</v>
      </c>
      <c r="C43" s="308"/>
      <c r="D43" s="113">
        <v>4.3760505419347364</v>
      </c>
      <c r="E43" s="115">
        <v>755</v>
      </c>
      <c r="F43" s="114">
        <v>595</v>
      </c>
      <c r="G43" s="114">
        <v>610</v>
      </c>
      <c r="H43" s="114">
        <v>679</v>
      </c>
      <c r="I43" s="140">
        <v>707</v>
      </c>
      <c r="J43" s="115">
        <v>48</v>
      </c>
      <c r="K43" s="116">
        <v>6.7892503536067892</v>
      </c>
    </row>
    <row r="44" spans="1:11" ht="14.1" customHeight="1" x14ac:dyDescent="0.2">
      <c r="A44" s="306">
        <v>53</v>
      </c>
      <c r="B44" s="307" t="s">
        <v>265</v>
      </c>
      <c r="C44" s="308"/>
      <c r="D44" s="113">
        <v>0.78247261345852892</v>
      </c>
      <c r="E44" s="115">
        <v>135</v>
      </c>
      <c r="F44" s="114">
        <v>144</v>
      </c>
      <c r="G44" s="114">
        <v>251</v>
      </c>
      <c r="H44" s="114">
        <v>129</v>
      </c>
      <c r="I44" s="140">
        <v>155</v>
      </c>
      <c r="J44" s="115">
        <v>-20</v>
      </c>
      <c r="K44" s="116">
        <v>-12.903225806451612</v>
      </c>
    </row>
    <row r="45" spans="1:11" ht="14.1" customHeight="1" x14ac:dyDescent="0.2">
      <c r="A45" s="306" t="s">
        <v>266</v>
      </c>
      <c r="B45" s="307" t="s">
        <v>267</v>
      </c>
      <c r="C45" s="308"/>
      <c r="D45" s="113">
        <v>0.67814293166405848</v>
      </c>
      <c r="E45" s="115">
        <v>117</v>
      </c>
      <c r="F45" s="114">
        <v>131</v>
      </c>
      <c r="G45" s="114">
        <v>237</v>
      </c>
      <c r="H45" s="114">
        <v>111</v>
      </c>
      <c r="I45" s="140">
        <v>141</v>
      </c>
      <c r="J45" s="115">
        <v>-24</v>
      </c>
      <c r="K45" s="116">
        <v>-17.021276595744681</v>
      </c>
    </row>
    <row r="46" spans="1:11" ht="14.1" customHeight="1" x14ac:dyDescent="0.2">
      <c r="A46" s="306">
        <v>54</v>
      </c>
      <c r="B46" s="307" t="s">
        <v>268</v>
      </c>
      <c r="C46" s="308"/>
      <c r="D46" s="113">
        <v>3.7326841708688345</v>
      </c>
      <c r="E46" s="115">
        <v>644</v>
      </c>
      <c r="F46" s="114">
        <v>469</v>
      </c>
      <c r="G46" s="114">
        <v>596</v>
      </c>
      <c r="H46" s="114">
        <v>497</v>
      </c>
      <c r="I46" s="140">
        <v>515</v>
      </c>
      <c r="J46" s="115">
        <v>129</v>
      </c>
      <c r="K46" s="116">
        <v>25.04854368932039</v>
      </c>
    </row>
    <row r="47" spans="1:11" ht="14.1" customHeight="1" x14ac:dyDescent="0.2">
      <c r="A47" s="306">
        <v>61</v>
      </c>
      <c r="B47" s="307" t="s">
        <v>269</v>
      </c>
      <c r="C47" s="308"/>
      <c r="D47" s="113">
        <v>2.4401553353040053</v>
      </c>
      <c r="E47" s="115">
        <v>421</v>
      </c>
      <c r="F47" s="114">
        <v>297</v>
      </c>
      <c r="G47" s="114">
        <v>436</v>
      </c>
      <c r="H47" s="114">
        <v>355</v>
      </c>
      <c r="I47" s="140">
        <v>390</v>
      </c>
      <c r="J47" s="115">
        <v>31</v>
      </c>
      <c r="K47" s="116">
        <v>7.9487179487179489</v>
      </c>
    </row>
    <row r="48" spans="1:11" ht="14.1" customHeight="1" x14ac:dyDescent="0.2">
      <c r="A48" s="306">
        <v>62</v>
      </c>
      <c r="B48" s="307" t="s">
        <v>270</v>
      </c>
      <c r="C48" s="308"/>
      <c r="D48" s="113">
        <v>7.940648003245812</v>
      </c>
      <c r="E48" s="115">
        <v>1370</v>
      </c>
      <c r="F48" s="114">
        <v>1301</v>
      </c>
      <c r="G48" s="114">
        <v>1502</v>
      </c>
      <c r="H48" s="114">
        <v>1397</v>
      </c>
      <c r="I48" s="140">
        <v>1260</v>
      </c>
      <c r="J48" s="115">
        <v>110</v>
      </c>
      <c r="K48" s="116">
        <v>8.7301587301587293</v>
      </c>
    </row>
    <row r="49" spans="1:11" ht="14.1" customHeight="1" x14ac:dyDescent="0.2">
      <c r="A49" s="306">
        <v>63</v>
      </c>
      <c r="B49" s="307" t="s">
        <v>271</v>
      </c>
      <c r="C49" s="308"/>
      <c r="D49" s="113">
        <v>3.8775865066944881</v>
      </c>
      <c r="E49" s="115">
        <v>669</v>
      </c>
      <c r="F49" s="114">
        <v>595</v>
      </c>
      <c r="G49" s="114">
        <v>596</v>
      </c>
      <c r="H49" s="114">
        <v>523</v>
      </c>
      <c r="I49" s="140">
        <v>518</v>
      </c>
      <c r="J49" s="115">
        <v>151</v>
      </c>
      <c r="K49" s="116">
        <v>29.150579150579151</v>
      </c>
    </row>
    <row r="50" spans="1:11" ht="14.1" customHeight="1" x14ac:dyDescent="0.2">
      <c r="A50" s="306" t="s">
        <v>272</v>
      </c>
      <c r="B50" s="307" t="s">
        <v>273</v>
      </c>
      <c r="C50" s="308"/>
      <c r="D50" s="113">
        <v>0.84622964122181654</v>
      </c>
      <c r="E50" s="115">
        <v>146</v>
      </c>
      <c r="F50" s="114">
        <v>63</v>
      </c>
      <c r="G50" s="114">
        <v>85</v>
      </c>
      <c r="H50" s="114">
        <v>73</v>
      </c>
      <c r="I50" s="140">
        <v>57</v>
      </c>
      <c r="J50" s="115">
        <v>89</v>
      </c>
      <c r="K50" s="116">
        <v>156.14035087719299</v>
      </c>
    </row>
    <row r="51" spans="1:11" ht="14.1" customHeight="1" x14ac:dyDescent="0.2">
      <c r="A51" s="306" t="s">
        <v>274</v>
      </c>
      <c r="B51" s="307" t="s">
        <v>275</v>
      </c>
      <c r="C51" s="308"/>
      <c r="D51" s="113">
        <v>2.5966498579957107</v>
      </c>
      <c r="E51" s="115">
        <v>448</v>
      </c>
      <c r="F51" s="114">
        <v>479</v>
      </c>
      <c r="G51" s="114">
        <v>462</v>
      </c>
      <c r="H51" s="114">
        <v>406</v>
      </c>
      <c r="I51" s="140">
        <v>399</v>
      </c>
      <c r="J51" s="115">
        <v>49</v>
      </c>
      <c r="K51" s="116">
        <v>12.280701754385966</v>
      </c>
    </row>
    <row r="52" spans="1:11" ht="14.1" customHeight="1" x14ac:dyDescent="0.2">
      <c r="A52" s="306">
        <v>71</v>
      </c>
      <c r="B52" s="307" t="s">
        <v>276</v>
      </c>
      <c r="C52" s="308"/>
      <c r="D52" s="113">
        <v>9.5113893235958962</v>
      </c>
      <c r="E52" s="115">
        <v>1641</v>
      </c>
      <c r="F52" s="114">
        <v>1059</v>
      </c>
      <c r="G52" s="114">
        <v>1360</v>
      </c>
      <c r="H52" s="114">
        <v>1372</v>
      </c>
      <c r="I52" s="140">
        <v>1557</v>
      </c>
      <c r="J52" s="115">
        <v>84</v>
      </c>
      <c r="K52" s="116">
        <v>5.3949903660886322</v>
      </c>
    </row>
    <row r="53" spans="1:11" ht="14.1" customHeight="1" x14ac:dyDescent="0.2">
      <c r="A53" s="306" t="s">
        <v>277</v>
      </c>
      <c r="B53" s="307" t="s">
        <v>278</v>
      </c>
      <c r="C53" s="308"/>
      <c r="D53" s="113">
        <v>3.1878513881643773</v>
      </c>
      <c r="E53" s="115">
        <v>550</v>
      </c>
      <c r="F53" s="114">
        <v>342</v>
      </c>
      <c r="G53" s="114">
        <v>458</v>
      </c>
      <c r="H53" s="114">
        <v>476</v>
      </c>
      <c r="I53" s="140">
        <v>545</v>
      </c>
      <c r="J53" s="115">
        <v>5</v>
      </c>
      <c r="K53" s="116">
        <v>0.91743119266055051</v>
      </c>
    </row>
    <row r="54" spans="1:11" ht="14.1" customHeight="1" x14ac:dyDescent="0.2">
      <c r="A54" s="306" t="s">
        <v>279</v>
      </c>
      <c r="B54" s="307" t="s">
        <v>280</v>
      </c>
      <c r="C54" s="308"/>
      <c r="D54" s="113">
        <v>5.5410653219729902</v>
      </c>
      <c r="E54" s="115">
        <v>956</v>
      </c>
      <c r="F54" s="114">
        <v>630</v>
      </c>
      <c r="G54" s="114">
        <v>789</v>
      </c>
      <c r="H54" s="114">
        <v>786</v>
      </c>
      <c r="I54" s="140">
        <v>874</v>
      </c>
      <c r="J54" s="115">
        <v>82</v>
      </c>
      <c r="K54" s="116">
        <v>9.3821510297482842</v>
      </c>
    </row>
    <row r="55" spans="1:11" ht="14.1" customHeight="1" x14ac:dyDescent="0.2">
      <c r="A55" s="306">
        <v>72</v>
      </c>
      <c r="B55" s="307" t="s">
        <v>281</v>
      </c>
      <c r="C55" s="308"/>
      <c r="D55" s="113">
        <v>2.3010490929113776</v>
      </c>
      <c r="E55" s="115">
        <v>397</v>
      </c>
      <c r="F55" s="114">
        <v>285</v>
      </c>
      <c r="G55" s="114">
        <v>337</v>
      </c>
      <c r="H55" s="114">
        <v>331</v>
      </c>
      <c r="I55" s="140">
        <v>405</v>
      </c>
      <c r="J55" s="115">
        <v>-8</v>
      </c>
      <c r="K55" s="116">
        <v>-1.9753086419753085</v>
      </c>
    </row>
    <row r="56" spans="1:11" ht="14.1" customHeight="1" x14ac:dyDescent="0.2">
      <c r="A56" s="306" t="s">
        <v>282</v>
      </c>
      <c r="B56" s="307" t="s">
        <v>283</v>
      </c>
      <c r="C56" s="308"/>
      <c r="D56" s="113">
        <v>1.1070538457079928</v>
      </c>
      <c r="E56" s="115">
        <v>191</v>
      </c>
      <c r="F56" s="114">
        <v>134</v>
      </c>
      <c r="G56" s="114">
        <v>151</v>
      </c>
      <c r="H56" s="114">
        <v>134</v>
      </c>
      <c r="I56" s="140">
        <v>206</v>
      </c>
      <c r="J56" s="115">
        <v>-15</v>
      </c>
      <c r="K56" s="116">
        <v>-7.2815533980582527</v>
      </c>
    </row>
    <row r="57" spans="1:11" ht="14.1" customHeight="1" x14ac:dyDescent="0.2">
      <c r="A57" s="306" t="s">
        <v>284</v>
      </c>
      <c r="B57" s="307" t="s">
        <v>285</v>
      </c>
      <c r="C57" s="308"/>
      <c r="D57" s="113">
        <v>0.68973511853011071</v>
      </c>
      <c r="E57" s="115">
        <v>119</v>
      </c>
      <c r="F57" s="114">
        <v>90</v>
      </c>
      <c r="G57" s="114">
        <v>117</v>
      </c>
      <c r="H57" s="114">
        <v>108</v>
      </c>
      <c r="I57" s="140">
        <v>117</v>
      </c>
      <c r="J57" s="115">
        <v>2</v>
      </c>
      <c r="K57" s="116">
        <v>1.7094017094017093</v>
      </c>
    </row>
    <row r="58" spans="1:11" ht="14.1" customHeight="1" x14ac:dyDescent="0.2">
      <c r="A58" s="306">
        <v>73</v>
      </c>
      <c r="B58" s="307" t="s">
        <v>286</v>
      </c>
      <c r="C58" s="308"/>
      <c r="D58" s="113">
        <v>1.901118646032574</v>
      </c>
      <c r="E58" s="115">
        <v>328</v>
      </c>
      <c r="F58" s="114">
        <v>268</v>
      </c>
      <c r="G58" s="114">
        <v>333</v>
      </c>
      <c r="H58" s="114">
        <v>326</v>
      </c>
      <c r="I58" s="140">
        <v>327</v>
      </c>
      <c r="J58" s="115">
        <v>1</v>
      </c>
      <c r="K58" s="116">
        <v>0.3058103975535168</v>
      </c>
    </row>
    <row r="59" spans="1:11" ht="14.1" customHeight="1" x14ac:dyDescent="0.2">
      <c r="A59" s="306" t="s">
        <v>287</v>
      </c>
      <c r="B59" s="307" t="s">
        <v>288</v>
      </c>
      <c r="C59" s="308"/>
      <c r="D59" s="113">
        <v>1.2751405552657509</v>
      </c>
      <c r="E59" s="115">
        <v>220</v>
      </c>
      <c r="F59" s="114">
        <v>190</v>
      </c>
      <c r="G59" s="114">
        <v>239</v>
      </c>
      <c r="H59" s="114">
        <v>249</v>
      </c>
      <c r="I59" s="140">
        <v>254</v>
      </c>
      <c r="J59" s="115">
        <v>-34</v>
      </c>
      <c r="K59" s="116">
        <v>-13.385826771653543</v>
      </c>
    </row>
    <row r="60" spans="1:11" ht="14.1" customHeight="1" x14ac:dyDescent="0.2">
      <c r="A60" s="306">
        <v>81</v>
      </c>
      <c r="B60" s="307" t="s">
        <v>289</v>
      </c>
      <c r="C60" s="308"/>
      <c r="D60" s="113">
        <v>8.4391120384860603</v>
      </c>
      <c r="E60" s="115">
        <v>1456</v>
      </c>
      <c r="F60" s="114">
        <v>1173</v>
      </c>
      <c r="G60" s="114">
        <v>1279</v>
      </c>
      <c r="H60" s="114">
        <v>1237</v>
      </c>
      <c r="I60" s="140">
        <v>1237</v>
      </c>
      <c r="J60" s="115">
        <v>219</v>
      </c>
      <c r="K60" s="116">
        <v>17.704122877930477</v>
      </c>
    </row>
    <row r="61" spans="1:11" ht="14.1" customHeight="1" x14ac:dyDescent="0.2">
      <c r="A61" s="306" t="s">
        <v>290</v>
      </c>
      <c r="B61" s="307" t="s">
        <v>291</v>
      </c>
      <c r="C61" s="308"/>
      <c r="D61" s="113">
        <v>2.2836608126122995</v>
      </c>
      <c r="E61" s="115">
        <v>394</v>
      </c>
      <c r="F61" s="114">
        <v>303</v>
      </c>
      <c r="G61" s="114">
        <v>380</v>
      </c>
      <c r="H61" s="114">
        <v>338</v>
      </c>
      <c r="I61" s="140">
        <v>401</v>
      </c>
      <c r="J61" s="115">
        <v>-7</v>
      </c>
      <c r="K61" s="116">
        <v>-1.745635910224439</v>
      </c>
    </row>
    <row r="62" spans="1:11" ht="14.1" customHeight="1" x14ac:dyDescent="0.2">
      <c r="A62" s="306" t="s">
        <v>292</v>
      </c>
      <c r="B62" s="307" t="s">
        <v>293</v>
      </c>
      <c r="C62" s="308"/>
      <c r="D62" s="113">
        <v>3.0661334260708282</v>
      </c>
      <c r="E62" s="115">
        <v>529</v>
      </c>
      <c r="F62" s="114">
        <v>519</v>
      </c>
      <c r="G62" s="114">
        <v>531</v>
      </c>
      <c r="H62" s="114">
        <v>542</v>
      </c>
      <c r="I62" s="140">
        <v>442</v>
      </c>
      <c r="J62" s="115">
        <v>87</v>
      </c>
      <c r="K62" s="116">
        <v>19.683257918552037</v>
      </c>
    </row>
    <row r="63" spans="1:11" ht="14.1" customHeight="1" x14ac:dyDescent="0.2">
      <c r="A63" s="306"/>
      <c r="B63" s="307" t="s">
        <v>294</v>
      </c>
      <c r="C63" s="308"/>
      <c r="D63" s="113">
        <v>2.434359241870979</v>
      </c>
      <c r="E63" s="115">
        <v>420</v>
      </c>
      <c r="F63" s="114">
        <v>461</v>
      </c>
      <c r="G63" s="114">
        <v>430</v>
      </c>
      <c r="H63" s="114">
        <v>489</v>
      </c>
      <c r="I63" s="140">
        <v>372</v>
      </c>
      <c r="J63" s="115">
        <v>48</v>
      </c>
      <c r="K63" s="116">
        <v>12.903225806451612</v>
      </c>
    </row>
    <row r="64" spans="1:11" ht="14.1" customHeight="1" x14ac:dyDescent="0.2">
      <c r="A64" s="306" t="s">
        <v>295</v>
      </c>
      <c r="B64" s="307" t="s">
        <v>296</v>
      </c>
      <c r="C64" s="308"/>
      <c r="D64" s="113">
        <v>1.153422593172202</v>
      </c>
      <c r="E64" s="115">
        <v>199</v>
      </c>
      <c r="F64" s="114">
        <v>121</v>
      </c>
      <c r="G64" s="114">
        <v>133</v>
      </c>
      <c r="H64" s="114">
        <v>141</v>
      </c>
      <c r="I64" s="140">
        <v>189</v>
      </c>
      <c r="J64" s="115">
        <v>10</v>
      </c>
      <c r="K64" s="116">
        <v>5.2910052910052912</v>
      </c>
    </row>
    <row r="65" spans="1:11" ht="14.1" customHeight="1" x14ac:dyDescent="0.2">
      <c r="A65" s="306" t="s">
        <v>297</v>
      </c>
      <c r="B65" s="307" t="s">
        <v>298</v>
      </c>
      <c r="C65" s="308"/>
      <c r="D65" s="113">
        <v>0.93896713615023475</v>
      </c>
      <c r="E65" s="115">
        <v>162</v>
      </c>
      <c r="F65" s="114">
        <v>89</v>
      </c>
      <c r="G65" s="114">
        <v>106</v>
      </c>
      <c r="H65" s="114">
        <v>98</v>
      </c>
      <c r="I65" s="140">
        <v>83</v>
      </c>
      <c r="J65" s="115">
        <v>79</v>
      </c>
      <c r="K65" s="116">
        <v>95.180722891566262</v>
      </c>
    </row>
    <row r="66" spans="1:11" ht="14.1" customHeight="1" x14ac:dyDescent="0.2">
      <c r="A66" s="306">
        <v>82</v>
      </c>
      <c r="B66" s="307" t="s">
        <v>299</v>
      </c>
      <c r="C66" s="308"/>
      <c r="D66" s="113">
        <v>4.0514693096852721</v>
      </c>
      <c r="E66" s="115">
        <v>699</v>
      </c>
      <c r="F66" s="114">
        <v>673</v>
      </c>
      <c r="G66" s="114">
        <v>773</v>
      </c>
      <c r="H66" s="114">
        <v>659</v>
      </c>
      <c r="I66" s="140">
        <v>617</v>
      </c>
      <c r="J66" s="115">
        <v>82</v>
      </c>
      <c r="K66" s="116">
        <v>13.290113452188006</v>
      </c>
    </row>
    <row r="67" spans="1:11" ht="14.1" customHeight="1" x14ac:dyDescent="0.2">
      <c r="A67" s="306" t="s">
        <v>300</v>
      </c>
      <c r="B67" s="307" t="s">
        <v>301</v>
      </c>
      <c r="C67" s="308"/>
      <c r="D67" s="113">
        <v>2.7415521938213643</v>
      </c>
      <c r="E67" s="115">
        <v>473</v>
      </c>
      <c r="F67" s="114">
        <v>504</v>
      </c>
      <c r="G67" s="114">
        <v>541</v>
      </c>
      <c r="H67" s="114">
        <v>451</v>
      </c>
      <c r="I67" s="140">
        <v>416</v>
      </c>
      <c r="J67" s="115">
        <v>57</v>
      </c>
      <c r="K67" s="116">
        <v>13.701923076923077</v>
      </c>
    </row>
    <row r="68" spans="1:11" ht="14.1" customHeight="1" x14ac:dyDescent="0.2">
      <c r="A68" s="306" t="s">
        <v>302</v>
      </c>
      <c r="B68" s="307" t="s">
        <v>303</v>
      </c>
      <c r="C68" s="308"/>
      <c r="D68" s="113">
        <v>0.88100620181997336</v>
      </c>
      <c r="E68" s="115">
        <v>152</v>
      </c>
      <c r="F68" s="114">
        <v>107</v>
      </c>
      <c r="G68" s="114">
        <v>152</v>
      </c>
      <c r="H68" s="114">
        <v>147</v>
      </c>
      <c r="I68" s="140">
        <v>131</v>
      </c>
      <c r="J68" s="115">
        <v>21</v>
      </c>
      <c r="K68" s="116">
        <v>16.03053435114504</v>
      </c>
    </row>
    <row r="69" spans="1:11" ht="14.1" customHeight="1" x14ac:dyDescent="0.2">
      <c r="A69" s="306">
        <v>83</v>
      </c>
      <c r="B69" s="307" t="s">
        <v>304</v>
      </c>
      <c r="C69" s="308"/>
      <c r="D69" s="113">
        <v>5.2164840897235267</v>
      </c>
      <c r="E69" s="115">
        <v>900</v>
      </c>
      <c r="F69" s="114">
        <v>704</v>
      </c>
      <c r="G69" s="114">
        <v>1346</v>
      </c>
      <c r="H69" s="114">
        <v>792</v>
      </c>
      <c r="I69" s="140">
        <v>822</v>
      </c>
      <c r="J69" s="115">
        <v>78</v>
      </c>
      <c r="K69" s="116">
        <v>9.4890510948905114</v>
      </c>
    </row>
    <row r="70" spans="1:11" ht="14.1" customHeight="1" x14ac:dyDescent="0.2">
      <c r="A70" s="306" t="s">
        <v>305</v>
      </c>
      <c r="B70" s="307" t="s">
        <v>306</v>
      </c>
      <c r="C70" s="308"/>
      <c r="D70" s="113">
        <v>3.8486060395293573</v>
      </c>
      <c r="E70" s="115">
        <v>664</v>
      </c>
      <c r="F70" s="114">
        <v>445</v>
      </c>
      <c r="G70" s="114">
        <v>1039</v>
      </c>
      <c r="H70" s="114">
        <v>534</v>
      </c>
      <c r="I70" s="140">
        <v>558</v>
      </c>
      <c r="J70" s="115">
        <v>106</v>
      </c>
      <c r="K70" s="116">
        <v>18.996415770609318</v>
      </c>
    </row>
    <row r="71" spans="1:11" ht="14.1" customHeight="1" x14ac:dyDescent="0.2">
      <c r="A71" s="306"/>
      <c r="B71" s="307" t="s">
        <v>307</v>
      </c>
      <c r="C71" s="308"/>
      <c r="D71" s="113">
        <v>2.1503506636526981</v>
      </c>
      <c r="E71" s="115">
        <v>371</v>
      </c>
      <c r="F71" s="114">
        <v>229</v>
      </c>
      <c r="G71" s="114">
        <v>570</v>
      </c>
      <c r="H71" s="114">
        <v>282</v>
      </c>
      <c r="I71" s="140">
        <v>292</v>
      </c>
      <c r="J71" s="115">
        <v>79</v>
      </c>
      <c r="K71" s="116">
        <v>27.054794520547944</v>
      </c>
    </row>
    <row r="72" spans="1:11" ht="14.1" customHeight="1" x14ac:dyDescent="0.2">
      <c r="A72" s="306">
        <v>84</v>
      </c>
      <c r="B72" s="307" t="s">
        <v>308</v>
      </c>
      <c r="C72" s="308"/>
      <c r="D72" s="113">
        <v>4.057265403118298</v>
      </c>
      <c r="E72" s="115">
        <v>700</v>
      </c>
      <c r="F72" s="114">
        <v>512</v>
      </c>
      <c r="G72" s="114">
        <v>751</v>
      </c>
      <c r="H72" s="114">
        <v>645</v>
      </c>
      <c r="I72" s="140">
        <v>702</v>
      </c>
      <c r="J72" s="115">
        <v>-2</v>
      </c>
      <c r="K72" s="116">
        <v>-0.28490028490028491</v>
      </c>
    </row>
    <row r="73" spans="1:11" ht="14.1" customHeight="1" x14ac:dyDescent="0.2">
      <c r="A73" s="306" t="s">
        <v>309</v>
      </c>
      <c r="B73" s="307" t="s">
        <v>310</v>
      </c>
      <c r="C73" s="308"/>
      <c r="D73" s="113">
        <v>0.94476322958326087</v>
      </c>
      <c r="E73" s="115">
        <v>163</v>
      </c>
      <c r="F73" s="114">
        <v>82</v>
      </c>
      <c r="G73" s="114">
        <v>191</v>
      </c>
      <c r="H73" s="114">
        <v>210</v>
      </c>
      <c r="I73" s="140">
        <v>179</v>
      </c>
      <c r="J73" s="115">
        <v>-16</v>
      </c>
      <c r="K73" s="116">
        <v>-8.938547486033519</v>
      </c>
    </row>
    <row r="74" spans="1:11" ht="14.1" customHeight="1" x14ac:dyDescent="0.2">
      <c r="A74" s="306" t="s">
        <v>311</v>
      </c>
      <c r="B74" s="307" t="s">
        <v>312</v>
      </c>
      <c r="C74" s="308"/>
      <c r="D74" s="113">
        <v>0.1564945226917058</v>
      </c>
      <c r="E74" s="115">
        <v>27</v>
      </c>
      <c r="F74" s="114">
        <v>20</v>
      </c>
      <c r="G74" s="114">
        <v>37</v>
      </c>
      <c r="H74" s="114">
        <v>37</v>
      </c>
      <c r="I74" s="140">
        <v>26</v>
      </c>
      <c r="J74" s="115">
        <v>1</v>
      </c>
      <c r="K74" s="116">
        <v>3.8461538461538463</v>
      </c>
    </row>
    <row r="75" spans="1:11" ht="14.1" customHeight="1" x14ac:dyDescent="0.2">
      <c r="A75" s="306" t="s">
        <v>313</v>
      </c>
      <c r="B75" s="307" t="s">
        <v>314</v>
      </c>
      <c r="C75" s="308"/>
      <c r="D75" s="113">
        <v>2.4517475221700575</v>
      </c>
      <c r="E75" s="115">
        <v>423</v>
      </c>
      <c r="F75" s="114">
        <v>345</v>
      </c>
      <c r="G75" s="114">
        <v>402</v>
      </c>
      <c r="H75" s="114">
        <v>331</v>
      </c>
      <c r="I75" s="140">
        <v>400</v>
      </c>
      <c r="J75" s="115">
        <v>23</v>
      </c>
      <c r="K75" s="116">
        <v>5.75</v>
      </c>
    </row>
    <row r="76" spans="1:11" ht="14.1" customHeight="1" x14ac:dyDescent="0.2">
      <c r="A76" s="306">
        <v>91</v>
      </c>
      <c r="B76" s="307" t="s">
        <v>315</v>
      </c>
      <c r="C76" s="308"/>
      <c r="D76" s="113">
        <v>0.33037732568249001</v>
      </c>
      <c r="E76" s="115">
        <v>57</v>
      </c>
      <c r="F76" s="114">
        <v>47</v>
      </c>
      <c r="G76" s="114">
        <v>69</v>
      </c>
      <c r="H76" s="114">
        <v>33</v>
      </c>
      <c r="I76" s="140">
        <v>60</v>
      </c>
      <c r="J76" s="115">
        <v>-3</v>
      </c>
      <c r="K76" s="116">
        <v>-5</v>
      </c>
    </row>
    <row r="77" spans="1:11" ht="14.1" customHeight="1" x14ac:dyDescent="0.2">
      <c r="A77" s="306">
        <v>92</v>
      </c>
      <c r="B77" s="307" t="s">
        <v>316</v>
      </c>
      <c r="C77" s="308"/>
      <c r="D77" s="113">
        <v>0.90998666898510405</v>
      </c>
      <c r="E77" s="115">
        <v>157</v>
      </c>
      <c r="F77" s="114">
        <v>122</v>
      </c>
      <c r="G77" s="114">
        <v>176</v>
      </c>
      <c r="H77" s="114">
        <v>118</v>
      </c>
      <c r="I77" s="140">
        <v>124</v>
      </c>
      <c r="J77" s="115">
        <v>33</v>
      </c>
      <c r="K77" s="116">
        <v>26.612903225806452</v>
      </c>
    </row>
    <row r="78" spans="1:11" ht="14.1" customHeight="1" x14ac:dyDescent="0.2">
      <c r="A78" s="306">
        <v>93</v>
      </c>
      <c r="B78" s="307" t="s">
        <v>317</v>
      </c>
      <c r="C78" s="308"/>
      <c r="D78" s="113">
        <v>0.13331014895960122</v>
      </c>
      <c r="E78" s="115">
        <v>23</v>
      </c>
      <c r="F78" s="114">
        <v>14</v>
      </c>
      <c r="G78" s="114">
        <v>33</v>
      </c>
      <c r="H78" s="114">
        <v>25</v>
      </c>
      <c r="I78" s="140">
        <v>35</v>
      </c>
      <c r="J78" s="115">
        <v>-12</v>
      </c>
      <c r="K78" s="116">
        <v>-34.285714285714285</v>
      </c>
    </row>
    <row r="79" spans="1:11" ht="14.1" customHeight="1" x14ac:dyDescent="0.2">
      <c r="A79" s="306">
        <v>94</v>
      </c>
      <c r="B79" s="307" t="s">
        <v>318</v>
      </c>
      <c r="C79" s="308"/>
      <c r="D79" s="113">
        <v>0.48687184837419578</v>
      </c>
      <c r="E79" s="115">
        <v>84</v>
      </c>
      <c r="F79" s="114">
        <v>38</v>
      </c>
      <c r="G79" s="114">
        <v>136</v>
      </c>
      <c r="H79" s="114">
        <v>72</v>
      </c>
      <c r="I79" s="140">
        <v>53</v>
      </c>
      <c r="J79" s="115">
        <v>31</v>
      </c>
      <c r="K79" s="116">
        <v>58.490566037735846</v>
      </c>
    </row>
    <row r="80" spans="1:11" ht="14.1" customHeight="1" x14ac:dyDescent="0.2">
      <c r="A80" s="306" t="s">
        <v>319</v>
      </c>
      <c r="B80" s="307" t="s">
        <v>320</v>
      </c>
      <c r="C80" s="308"/>
      <c r="D80" s="113">
        <v>0</v>
      </c>
      <c r="E80" s="115">
        <v>0</v>
      </c>
      <c r="F80" s="114" t="s">
        <v>514</v>
      </c>
      <c r="G80" s="114" t="s">
        <v>514</v>
      </c>
      <c r="H80" s="114" t="s">
        <v>514</v>
      </c>
      <c r="I80" s="140" t="s">
        <v>514</v>
      </c>
      <c r="J80" s="115" t="s">
        <v>514</v>
      </c>
      <c r="K80" s="116" t="s">
        <v>514</v>
      </c>
    </row>
    <row r="81" spans="1:11" ht="14.1" customHeight="1" x14ac:dyDescent="0.2">
      <c r="A81" s="310" t="s">
        <v>321</v>
      </c>
      <c r="B81" s="311" t="s">
        <v>334</v>
      </c>
      <c r="C81" s="312"/>
      <c r="D81" s="125">
        <v>0.46368747464209126</v>
      </c>
      <c r="E81" s="143">
        <v>80</v>
      </c>
      <c r="F81" s="144">
        <v>41</v>
      </c>
      <c r="G81" s="144">
        <v>239</v>
      </c>
      <c r="H81" s="144">
        <v>79</v>
      </c>
      <c r="I81" s="145">
        <v>76</v>
      </c>
      <c r="J81" s="143">
        <v>4</v>
      </c>
      <c r="K81" s="146">
        <v>5.2631578947368425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186923</v>
      </c>
      <c r="C10" s="114">
        <v>97781</v>
      </c>
      <c r="D10" s="114">
        <v>89142</v>
      </c>
      <c r="E10" s="114">
        <v>136524</v>
      </c>
      <c r="F10" s="114">
        <v>46540</v>
      </c>
      <c r="G10" s="114">
        <v>21804</v>
      </c>
      <c r="H10" s="114">
        <v>50786</v>
      </c>
      <c r="I10" s="115">
        <v>59993</v>
      </c>
      <c r="J10" s="114">
        <v>42959</v>
      </c>
      <c r="K10" s="114">
        <v>17034</v>
      </c>
      <c r="L10" s="423">
        <v>13256</v>
      </c>
      <c r="M10" s="424">
        <v>14909</v>
      </c>
    </row>
    <row r="11" spans="1:13" ht="11.1" customHeight="1" x14ac:dyDescent="0.2">
      <c r="A11" s="422" t="s">
        <v>388</v>
      </c>
      <c r="B11" s="115">
        <v>187710</v>
      </c>
      <c r="C11" s="114">
        <v>98660</v>
      </c>
      <c r="D11" s="114">
        <v>89050</v>
      </c>
      <c r="E11" s="114">
        <v>136957</v>
      </c>
      <c r="F11" s="114">
        <v>47012</v>
      </c>
      <c r="G11" s="114">
        <v>21029</v>
      </c>
      <c r="H11" s="114">
        <v>51758</v>
      </c>
      <c r="I11" s="115">
        <v>61271</v>
      </c>
      <c r="J11" s="114">
        <v>44098</v>
      </c>
      <c r="K11" s="114">
        <v>17173</v>
      </c>
      <c r="L11" s="423">
        <v>12523</v>
      </c>
      <c r="M11" s="424">
        <v>11980</v>
      </c>
    </row>
    <row r="12" spans="1:13" ht="11.1" customHeight="1" x14ac:dyDescent="0.2">
      <c r="A12" s="422" t="s">
        <v>389</v>
      </c>
      <c r="B12" s="115">
        <v>191293</v>
      </c>
      <c r="C12" s="114">
        <v>100767</v>
      </c>
      <c r="D12" s="114">
        <v>90526</v>
      </c>
      <c r="E12" s="114">
        <v>140009</v>
      </c>
      <c r="F12" s="114">
        <v>47273</v>
      </c>
      <c r="G12" s="114">
        <v>23495</v>
      </c>
      <c r="H12" s="114">
        <v>52521</v>
      </c>
      <c r="I12" s="115">
        <v>60626</v>
      </c>
      <c r="J12" s="114">
        <v>42998</v>
      </c>
      <c r="K12" s="114">
        <v>17628</v>
      </c>
      <c r="L12" s="423">
        <v>18081</v>
      </c>
      <c r="M12" s="424">
        <v>15078</v>
      </c>
    </row>
    <row r="13" spans="1:13" s="110" customFormat="1" ht="11.1" customHeight="1" x14ac:dyDescent="0.2">
      <c r="A13" s="422" t="s">
        <v>390</v>
      </c>
      <c r="B13" s="115">
        <v>190833</v>
      </c>
      <c r="C13" s="114">
        <v>99859</v>
      </c>
      <c r="D13" s="114">
        <v>90974</v>
      </c>
      <c r="E13" s="114">
        <v>138831</v>
      </c>
      <c r="F13" s="114">
        <v>47981</v>
      </c>
      <c r="G13" s="114">
        <v>23053</v>
      </c>
      <c r="H13" s="114">
        <v>53077</v>
      </c>
      <c r="I13" s="115">
        <v>61547</v>
      </c>
      <c r="J13" s="114">
        <v>43877</v>
      </c>
      <c r="K13" s="114">
        <v>17670</v>
      </c>
      <c r="L13" s="423">
        <v>12354</v>
      </c>
      <c r="M13" s="424">
        <v>13381</v>
      </c>
    </row>
    <row r="14" spans="1:13" ht="15" customHeight="1" x14ac:dyDescent="0.2">
      <c r="A14" s="422" t="s">
        <v>391</v>
      </c>
      <c r="B14" s="115">
        <v>190497</v>
      </c>
      <c r="C14" s="114">
        <v>99773</v>
      </c>
      <c r="D14" s="114">
        <v>90724</v>
      </c>
      <c r="E14" s="114">
        <v>135013</v>
      </c>
      <c r="F14" s="114">
        <v>52157</v>
      </c>
      <c r="G14" s="114">
        <v>22173</v>
      </c>
      <c r="H14" s="114">
        <v>53798</v>
      </c>
      <c r="I14" s="115">
        <v>60713</v>
      </c>
      <c r="J14" s="114">
        <v>43153</v>
      </c>
      <c r="K14" s="114">
        <v>17560</v>
      </c>
      <c r="L14" s="423">
        <v>14182</v>
      </c>
      <c r="M14" s="424">
        <v>14815</v>
      </c>
    </row>
    <row r="15" spans="1:13" ht="11.1" customHeight="1" x14ac:dyDescent="0.2">
      <c r="A15" s="422" t="s">
        <v>388</v>
      </c>
      <c r="B15" s="115">
        <v>191451</v>
      </c>
      <c r="C15" s="114">
        <v>100689</v>
      </c>
      <c r="D15" s="114">
        <v>90762</v>
      </c>
      <c r="E15" s="114">
        <v>135457</v>
      </c>
      <c r="F15" s="114">
        <v>52977</v>
      </c>
      <c r="G15" s="114">
        <v>21275</v>
      </c>
      <c r="H15" s="114">
        <v>54913</v>
      </c>
      <c r="I15" s="115">
        <v>62179</v>
      </c>
      <c r="J15" s="114">
        <v>44320</v>
      </c>
      <c r="K15" s="114">
        <v>17859</v>
      </c>
      <c r="L15" s="423">
        <v>13249</v>
      </c>
      <c r="M15" s="424">
        <v>12522</v>
      </c>
    </row>
    <row r="16" spans="1:13" ht="11.1" customHeight="1" x14ac:dyDescent="0.2">
      <c r="A16" s="422" t="s">
        <v>389</v>
      </c>
      <c r="B16" s="115">
        <v>196168</v>
      </c>
      <c r="C16" s="114">
        <v>103325</v>
      </c>
      <c r="D16" s="114">
        <v>92843</v>
      </c>
      <c r="E16" s="114">
        <v>139852</v>
      </c>
      <c r="F16" s="114">
        <v>53660</v>
      </c>
      <c r="G16" s="114">
        <v>24016</v>
      </c>
      <c r="H16" s="114">
        <v>55796</v>
      </c>
      <c r="I16" s="115">
        <v>61795</v>
      </c>
      <c r="J16" s="114">
        <v>43182</v>
      </c>
      <c r="K16" s="114">
        <v>18613</v>
      </c>
      <c r="L16" s="423">
        <v>19177</v>
      </c>
      <c r="M16" s="424">
        <v>15466</v>
      </c>
    </row>
    <row r="17" spans="1:13" s="110" customFormat="1" ht="11.1" customHeight="1" x14ac:dyDescent="0.2">
      <c r="A17" s="422" t="s">
        <v>390</v>
      </c>
      <c r="B17" s="115">
        <v>195079</v>
      </c>
      <c r="C17" s="114">
        <v>102015</v>
      </c>
      <c r="D17" s="114">
        <v>93064</v>
      </c>
      <c r="E17" s="114">
        <v>140810</v>
      </c>
      <c r="F17" s="114">
        <v>54104</v>
      </c>
      <c r="G17" s="114">
        <v>23467</v>
      </c>
      <c r="H17" s="114">
        <v>56174</v>
      </c>
      <c r="I17" s="115">
        <v>62514</v>
      </c>
      <c r="J17" s="114">
        <v>43820</v>
      </c>
      <c r="K17" s="114">
        <v>18694</v>
      </c>
      <c r="L17" s="423">
        <v>11511</v>
      </c>
      <c r="M17" s="424">
        <v>12630</v>
      </c>
    </row>
    <row r="18" spans="1:13" ht="15" customHeight="1" x14ac:dyDescent="0.2">
      <c r="A18" s="422" t="s">
        <v>392</v>
      </c>
      <c r="B18" s="115">
        <v>194076</v>
      </c>
      <c r="C18" s="114">
        <v>101412</v>
      </c>
      <c r="D18" s="114">
        <v>92664</v>
      </c>
      <c r="E18" s="114">
        <v>138441</v>
      </c>
      <c r="F18" s="114">
        <v>55074</v>
      </c>
      <c r="G18" s="114">
        <v>22547</v>
      </c>
      <c r="H18" s="114">
        <v>56772</v>
      </c>
      <c r="I18" s="115">
        <v>61402</v>
      </c>
      <c r="J18" s="114">
        <v>43138</v>
      </c>
      <c r="K18" s="114">
        <v>18264</v>
      </c>
      <c r="L18" s="423">
        <v>14144</v>
      </c>
      <c r="M18" s="424">
        <v>14747</v>
      </c>
    </row>
    <row r="19" spans="1:13" ht="11.1" customHeight="1" x14ac:dyDescent="0.2">
      <c r="A19" s="422" t="s">
        <v>388</v>
      </c>
      <c r="B19" s="115">
        <v>194033</v>
      </c>
      <c r="C19" s="114">
        <v>101685</v>
      </c>
      <c r="D19" s="114">
        <v>92348</v>
      </c>
      <c r="E19" s="114">
        <v>137782</v>
      </c>
      <c r="F19" s="114">
        <v>55638</v>
      </c>
      <c r="G19" s="114">
        <v>21353</v>
      </c>
      <c r="H19" s="114">
        <v>57858</v>
      </c>
      <c r="I19" s="115">
        <v>63104</v>
      </c>
      <c r="J19" s="114">
        <v>44519</v>
      </c>
      <c r="K19" s="114">
        <v>18585</v>
      </c>
      <c r="L19" s="423">
        <v>11935</v>
      </c>
      <c r="M19" s="424">
        <v>12219</v>
      </c>
    </row>
    <row r="20" spans="1:13" ht="11.1" customHeight="1" x14ac:dyDescent="0.2">
      <c r="A20" s="422" t="s">
        <v>389</v>
      </c>
      <c r="B20" s="115">
        <v>196569</v>
      </c>
      <c r="C20" s="114">
        <v>103377</v>
      </c>
      <c r="D20" s="114">
        <v>93192</v>
      </c>
      <c r="E20" s="114">
        <v>139802</v>
      </c>
      <c r="F20" s="114">
        <v>55742</v>
      </c>
      <c r="G20" s="114">
        <v>23850</v>
      </c>
      <c r="H20" s="114">
        <v>58192</v>
      </c>
      <c r="I20" s="115">
        <v>62857</v>
      </c>
      <c r="J20" s="114">
        <v>43559</v>
      </c>
      <c r="K20" s="114">
        <v>19298</v>
      </c>
      <c r="L20" s="423">
        <v>17375</v>
      </c>
      <c r="M20" s="424">
        <v>14656</v>
      </c>
    </row>
    <row r="21" spans="1:13" s="110" customFormat="1" ht="11.1" customHeight="1" x14ac:dyDescent="0.2">
      <c r="A21" s="422" t="s">
        <v>390</v>
      </c>
      <c r="B21" s="115">
        <v>195613</v>
      </c>
      <c r="C21" s="114">
        <v>102243</v>
      </c>
      <c r="D21" s="114">
        <v>93370</v>
      </c>
      <c r="E21" s="114">
        <v>139094</v>
      </c>
      <c r="F21" s="114">
        <v>56250</v>
      </c>
      <c r="G21" s="114">
        <v>23185</v>
      </c>
      <c r="H21" s="114">
        <v>58659</v>
      </c>
      <c r="I21" s="115">
        <v>63698</v>
      </c>
      <c r="J21" s="114">
        <v>44272</v>
      </c>
      <c r="K21" s="114">
        <v>19426</v>
      </c>
      <c r="L21" s="423">
        <v>10539</v>
      </c>
      <c r="M21" s="424">
        <v>12104</v>
      </c>
    </row>
    <row r="22" spans="1:13" ht="15" customHeight="1" x14ac:dyDescent="0.2">
      <c r="A22" s="422" t="s">
        <v>393</v>
      </c>
      <c r="B22" s="115">
        <v>194193</v>
      </c>
      <c r="C22" s="114">
        <v>101346</v>
      </c>
      <c r="D22" s="114">
        <v>92847</v>
      </c>
      <c r="E22" s="114">
        <v>137207</v>
      </c>
      <c r="F22" s="114">
        <v>56124</v>
      </c>
      <c r="G22" s="114">
        <v>21780</v>
      </c>
      <c r="H22" s="114">
        <v>59161</v>
      </c>
      <c r="I22" s="115">
        <v>62472</v>
      </c>
      <c r="J22" s="114">
        <v>43454</v>
      </c>
      <c r="K22" s="114">
        <v>19018</v>
      </c>
      <c r="L22" s="423">
        <v>12452</v>
      </c>
      <c r="M22" s="424">
        <v>14213</v>
      </c>
    </row>
    <row r="23" spans="1:13" ht="11.1" customHeight="1" x14ac:dyDescent="0.2">
      <c r="A23" s="422" t="s">
        <v>388</v>
      </c>
      <c r="B23" s="115">
        <v>194801</v>
      </c>
      <c r="C23" s="114">
        <v>102047</v>
      </c>
      <c r="D23" s="114">
        <v>92754</v>
      </c>
      <c r="E23" s="114">
        <v>137238</v>
      </c>
      <c r="F23" s="114">
        <v>56661</v>
      </c>
      <c r="G23" s="114">
        <v>20850</v>
      </c>
      <c r="H23" s="114">
        <v>60260</v>
      </c>
      <c r="I23" s="115">
        <v>64191</v>
      </c>
      <c r="J23" s="114">
        <v>44935</v>
      </c>
      <c r="K23" s="114">
        <v>19256</v>
      </c>
      <c r="L23" s="423">
        <v>12272</v>
      </c>
      <c r="M23" s="424">
        <v>12050</v>
      </c>
    </row>
    <row r="24" spans="1:13" ht="11.1" customHeight="1" x14ac:dyDescent="0.2">
      <c r="A24" s="422" t="s">
        <v>389</v>
      </c>
      <c r="B24" s="115">
        <v>198768</v>
      </c>
      <c r="C24" s="114">
        <v>104184</v>
      </c>
      <c r="D24" s="114">
        <v>94584</v>
      </c>
      <c r="E24" s="114">
        <v>137727</v>
      </c>
      <c r="F24" s="114">
        <v>57096</v>
      </c>
      <c r="G24" s="114">
        <v>23311</v>
      </c>
      <c r="H24" s="114">
        <v>61245</v>
      </c>
      <c r="I24" s="115">
        <v>64032</v>
      </c>
      <c r="J24" s="114">
        <v>43933</v>
      </c>
      <c r="K24" s="114">
        <v>20099</v>
      </c>
      <c r="L24" s="423">
        <v>18399</v>
      </c>
      <c r="M24" s="424">
        <v>15428</v>
      </c>
    </row>
    <row r="25" spans="1:13" s="110" customFormat="1" ht="11.1" customHeight="1" x14ac:dyDescent="0.2">
      <c r="A25" s="422" t="s">
        <v>390</v>
      </c>
      <c r="B25" s="115">
        <v>197773</v>
      </c>
      <c r="C25" s="114">
        <v>103213</v>
      </c>
      <c r="D25" s="114">
        <v>94560</v>
      </c>
      <c r="E25" s="114">
        <v>136268</v>
      </c>
      <c r="F25" s="114">
        <v>57540</v>
      </c>
      <c r="G25" s="114">
        <v>22665</v>
      </c>
      <c r="H25" s="114">
        <v>61658</v>
      </c>
      <c r="I25" s="115">
        <v>64937</v>
      </c>
      <c r="J25" s="114">
        <v>44847</v>
      </c>
      <c r="K25" s="114">
        <v>20090</v>
      </c>
      <c r="L25" s="423">
        <v>10820</v>
      </c>
      <c r="M25" s="424">
        <v>11960</v>
      </c>
    </row>
    <row r="26" spans="1:13" ht="15" customHeight="1" x14ac:dyDescent="0.2">
      <c r="A26" s="422" t="s">
        <v>394</v>
      </c>
      <c r="B26" s="115">
        <v>198005</v>
      </c>
      <c r="C26" s="114">
        <v>103719</v>
      </c>
      <c r="D26" s="114">
        <v>94286</v>
      </c>
      <c r="E26" s="114">
        <v>136415</v>
      </c>
      <c r="F26" s="114">
        <v>57680</v>
      </c>
      <c r="G26" s="114">
        <v>21841</v>
      </c>
      <c r="H26" s="114">
        <v>62322</v>
      </c>
      <c r="I26" s="115">
        <v>64355</v>
      </c>
      <c r="J26" s="114">
        <v>44554</v>
      </c>
      <c r="K26" s="114">
        <v>19801</v>
      </c>
      <c r="L26" s="423">
        <v>14495</v>
      </c>
      <c r="M26" s="424">
        <v>14280</v>
      </c>
    </row>
    <row r="27" spans="1:13" ht="11.1" customHeight="1" x14ac:dyDescent="0.2">
      <c r="A27" s="422" t="s">
        <v>388</v>
      </c>
      <c r="B27" s="115">
        <v>198266</v>
      </c>
      <c r="C27" s="114">
        <v>104014</v>
      </c>
      <c r="D27" s="114">
        <v>94252</v>
      </c>
      <c r="E27" s="114">
        <v>136109</v>
      </c>
      <c r="F27" s="114">
        <v>58328</v>
      </c>
      <c r="G27" s="114">
        <v>21121</v>
      </c>
      <c r="H27" s="114">
        <v>63249</v>
      </c>
      <c r="I27" s="115">
        <v>66000</v>
      </c>
      <c r="J27" s="114">
        <v>45924</v>
      </c>
      <c r="K27" s="114">
        <v>20076</v>
      </c>
      <c r="L27" s="423">
        <v>11672</v>
      </c>
      <c r="M27" s="424">
        <v>10990</v>
      </c>
    </row>
    <row r="28" spans="1:13" ht="11.1" customHeight="1" x14ac:dyDescent="0.2">
      <c r="A28" s="422" t="s">
        <v>389</v>
      </c>
      <c r="B28" s="115">
        <v>201386</v>
      </c>
      <c r="C28" s="114">
        <v>105932</v>
      </c>
      <c r="D28" s="114">
        <v>95454</v>
      </c>
      <c r="E28" s="114">
        <v>142160</v>
      </c>
      <c r="F28" s="114">
        <v>58890</v>
      </c>
      <c r="G28" s="114">
        <v>23210</v>
      </c>
      <c r="H28" s="114">
        <v>63877</v>
      </c>
      <c r="I28" s="115">
        <v>65384</v>
      </c>
      <c r="J28" s="114">
        <v>44872</v>
      </c>
      <c r="K28" s="114">
        <v>20512</v>
      </c>
      <c r="L28" s="423">
        <v>19174</v>
      </c>
      <c r="M28" s="424">
        <v>16615</v>
      </c>
    </row>
    <row r="29" spans="1:13" s="110" customFormat="1" ht="11.1" customHeight="1" x14ac:dyDescent="0.2">
      <c r="A29" s="422" t="s">
        <v>390</v>
      </c>
      <c r="B29" s="115">
        <v>200650</v>
      </c>
      <c r="C29" s="114">
        <v>104880</v>
      </c>
      <c r="D29" s="114">
        <v>95770</v>
      </c>
      <c r="E29" s="114">
        <v>141214</v>
      </c>
      <c r="F29" s="114">
        <v>59367</v>
      </c>
      <c r="G29" s="114">
        <v>22559</v>
      </c>
      <c r="H29" s="114">
        <v>64157</v>
      </c>
      <c r="I29" s="115">
        <v>66005</v>
      </c>
      <c r="J29" s="114">
        <v>45534</v>
      </c>
      <c r="K29" s="114">
        <v>20471</v>
      </c>
      <c r="L29" s="423">
        <v>11518</v>
      </c>
      <c r="M29" s="424">
        <v>12614</v>
      </c>
    </row>
    <row r="30" spans="1:13" ht="15" customHeight="1" x14ac:dyDescent="0.2">
      <c r="A30" s="422" t="s">
        <v>395</v>
      </c>
      <c r="B30" s="115">
        <v>200837</v>
      </c>
      <c r="C30" s="114">
        <v>104910</v>
      </c>
      <c r="D30" s="114">
        <v>95927</v>
      </c>
      <c r="E30" s="114">
        <v>140445</v>
      </c>
      <c r="F30" s="114">
        <v>60343</v>
      </c>
      <c r="G30" s="114">
        <v>21767</v>
      </c>
      <c r="H30" s="114">
        <v>64666</v>
      </c>
      <c r="I30" s="115">
        <v>63255</v>
      </c>
      <c r="J30" s="114">
        <v>43394</v>
      </c>
      <c r="K30" s="114">
        <v>19861</v>
      </c>
      <c r="L30" s="423">
        <v>14802</v>
      </c>
      <c r="M30" s="424">
        <v>14504</v>
      </c>
    </row>
    <row r="31" spans="1:13" ht="11.1" customHeight="1" x14ac:dyDescent="0.2">
      <c r="A31" s="422" t="s">
        <v>388</v>
      </c>
      <c r="B31" s="115">
        <v>201862</v>
      </c>
      <c r="C31" s="114">
        <v>105557</v>
      </c>
      <c r="D31" s="114">
        <v>96305</v>
      </c>
      <c r="E31" s="114">
        <v>140624</v>
      </c>
      <c r="F31" s="114">
        <v>61197</v>
      </c>
      <c r="G31" s="114">
        <v>21185</v>
      </c>
      <c r="H31" s="114">
        <v>65544</v>
      </c>
      <c r="I31" s="115">
        <v>64313</v>
      </c>
      <c r="J31" s="114">
        <v>44178</v>
      </c>
      <c r="K31" s="114">
        <v>20135</v>
      </c>
      <c r="L31" s="423">
        <v>13208</v>
      </c>
      <c r="M31" s="424">
        <v>12224</v>
      </c>
    </row>
    <row r="32" spans="1:13" ht="11.1" customHeight="1" x14ac:dyDescent="0.2">
      <c r="A32" s="422" t="s">
        <v>389</v>
      </c>
      <c r="B32" s="115">
        <v>205628</v>
      </c>
      <c r="C32" s="114">
        <v>107860</v>
      </c>
      <c r="D32" s="114">
        <v>97768</v>
      </c>
      <c r="E32" s="114">
        <v>143848</v>
      </c>
      <c r="F32" s="114">
        <v>61765</v>
      </c>
      <c r="G32" s="114">
        <v>23235</v>
      </c>
      <c r="H32" s="114">
        <v>66304</v>
      </c>
      <c r="I32" s="115">
        <v>63875</v>
      </c>
      <c r="J32" s="114">
        <v>43086</v>
      </c>
      <c r="K32" s="114">
        <v>20789</v>
      </c>
      <c r="L32" s="423">
        <v>19725</v>
      </c>
      <c r="M32" s="424">
        <v>16738</v>
      </c>
    </row>
    <row r="33" spans="1:13" s="110" customFormat="1" ht="11.1" customHeight="1" x14ac:dyDescent="0.2">
      <c r="A33" s="422" t="s">
        <v>390</v>
      </c>
      <c r="B33" s="115">
        <v>205497</v>
      </c>
      <c r="C33" s="114">
        <v>107306</v>
      </c>
      <c r="D33" s="114">
        <v>98191</v>
      </c>
      <c r="E33" s="114">
        <v>142931</v>
      </c>
      <c r="F33" s="114">
        <v>62555</v>
      </c>
      <c r="G33" s="114">
        <v>22724</v>
      </c>
      <c r="H33" s="114">
        <v>66610</v>
      </c>
      <c r="I33" s="115">
        <v>64503</v>
      </c>
      <c r="J33" s="114">
        <v>43751</v>
      </c>
      <c r="K33" s="114">
        <v>20752</v>
      </c>
      <c r="L33" s="423">
        <v>12448</v>
      </c>
      <c r="M33" s="424">
        <v>12650</v>
      </c>
    </row>
    <row r="34" spans="1:13" ht="15" customHeight="1" x14ac:dyDescent="0.2">
      <c r="A34" s="422" t="s">
        <v>396</v>
      </c>
      <c r="B34" s="115">
        <v>205558</v>
      </c>
      <c r="C34" s="114">
        <v>107273</v>
      </c>
      <c r="D34" s="114">
        <v>98285</v>
      </c>
      <c r="E34" s="114">
        <v>142572</v>
      </c>
      <c r="F34" s="114">
        <v>62981</v>
      </c>
      <c r="G34" s="114">
        <v>21809</v>
      </c>
      <c r="H34" s="114">
        <v>67412</v>
      </c>
      <c r="I34" s="115">
        <v>63306</v>
      </c>
      <c r="J34" s="114">
        <v>42789</v>
      </c>
      <c r="K34" s="114">
        <v>20517</v>
      </c>
      <c r="L34" s="423">
        <v>15269</v>
      </c>
      <c r="M34" s="424">
        <v>15247</v>
      </c>
    </row>
    <row r="35" spans="1:13" ht="11.1" customHeight="1" x14ac:dyDescent="0.2">
      <c r="A35" s="422" t="s">
        <v>388</v>
      </c>
      <c r="B35" s="115">
        <v>207015</v>
      </c>
      <c r="C35" s="114">
        <v>108329</v>
      </c>
      <c r="D35" s="114">
        <v>98686</v>
      </c>
      <c r="E35" s="114">
        <v>143119</v>
      </c>
      <c r="F35" s="114">
        <v>63894</v>
      </c>
      <c r="G35" s="114">
        <v>21096</v>
      </c>
      <c r="H35" s="114">
        <v>68468</v>
      </c>
      <c r="I35" s="115">
        <v>65048</v>
      </c>
      <c r="J35" s="114">
        <v>44141</v>
      </c>
      <c r="K35" s="114">
        <v>20907</v>
      </c>
      <c r="L35" s="423">
        <v>13921</v>
      </c>
      <c r="M35" s="424">
        <v>12744</v>
      </c>
    </row>
    <row r="36" spans="1:13" ht="11.1" customHeight="1" x14ac:dyDescent="0.2">
      <c r="A36" s="422" t="s">
        <v>389</v>
      </c>
      <c r="B36" s="115">
        <v>211231</v>
      </c>
      <c r="C36" s="114">
        <v>110720</v>
      </c>
      <c r="D36" s="114">
        <v>100511</v>
      </c>
      <c r="E36" s="114">
        <v>146875</v>
      </c>
      <c r="F36" s="114">
        <v>64356</v>
      </c>
      <c r="G36" s="114">
        <v>23534</v>
      </c>
      <c r="H36" s="114">
        <v>69323</v>
      </c>
      <c r="I36" s="115">
        <v>64744</v>
      </c>
      <c r="J36" s="114">
        <v>43107</v>
      </c>
      <c r="K36" s="114">
        <v>21637</v>
      </c>
      <c r="L36" s="423">
        <v>20114</v>
      </c>
      <c r="M36" s="424">
        <v>16730</v>
      </c>
    </row>
    <row r="37" spans="1:13" s="110" customFormat="1" ht="11.1" customHeight="1" x14ac:dyDescent="0.2">
      <c r="A37" s="422" t="s">
        <v>390</v>
      </c>
      <c r="B37" s="115">
        <v>210610</v>
      </c>
      <c r="C37" s="114">
        <v>109911</v>
      </c>
      <c r="D37" s="114">
        <v>100699</v>
      </c>
      <c r="E37" s="114">
        <v>145614</v>
      </c>
      <c r="F37" s="114">
        <v>64996</v>
      </c>
      <c r="G37" s="114">
        <v>23030</v>
      </c>
      <c r="H37" s="114">
        <v>69775</v>
      </c>
      <c r="I37" s="115">
        <v>64920</v>
      </c>
      <c r="J37" s="114">
        <v>43424</v>
      </c>
      <c r="K37" s="114">
        <v>21496</v>
      </c>
      <c r="L37" s="423">
        <v>12463</v>
      </c>
      <c r="M37" s="424">
        <v>13333</v>
      </c>
    </row>
    <row r="38" spans="1:13" ht="15" customHeight="1" x14ac:dyDescent="0.2">
      <c r="A38" s="425" t="s">
        <v>397</v>
      </c>
      <c r="B38" s="115">
        <v>210622</v>
      </c>
      <c r="C38" s="114">
        <v>110032</v>
      </c>
      <c r="D38" s="114">
        <v>100590</v>
      </c>
      <c r="E38" s="114">
        <v>145130</v>
      </c>
      <c r="F38" s="114">
        <v>65492</v>
      </c>
      <c r="G38" s="114">
        <v>22172</v>
      </c>
      <c r="H38" s="114">
        <v>70297</v>
      </c>
      <c r="I38" s="115">
        <v>63710</v>
      </c>
      <c r="J38" s="114">
        <v>42391</v>
      </c>
      <c r="K38" s="114">
        <v>21319</v>
      </c>
      <c r="L38" s="423">
        <v>15779</v>
      </c>
      <c r="M38" s="424">
        <v>16058</v>
      </c>
    </row>
    <row r="39" spans="1:13" ht="11.1" customHeight="1" x14ac:dyDescent="0.2">
      <c r="A39" s="422" t="s">
        <v>388</v>
      </c>
      <c r="B39" s="115">
        <v>211180</v>
      </c>
      <c r="C39" s="114">
        <v>110821</v>
      </c>
      <c r="D39" s="114">
        <v>100359</v>
      </c>
      <c r="E39" s="114">
        <v>145129</v>
      </c>
      <c r="F39" s="114">
        <v>66051</v>
      </c>
      <c r="G39" s="114">
        <v>21238</v>
      </c>
      <c r="H39" s="114">
        <v>71331</v>
      </c>
      <c r="I39" s="115">
        <v>64908</v>
      </c>
      <c r="J39" s="114">
        <v>43311</v>
      </c>
      <c r="K39" s="114">
        <v>21597</v>
      </c>
      <c r="L39" s="423">
        <v>14526</v>
      </c>
      <c r="M39" s="424">
        <v>14153</v>
      </c>
    </row>
    <row r="40" spans="1:13" ht="11.1" customHeight="1" x14ac:dyDescent="0.2">
      <c r="A40" s="425" t="s">
        <v>389</v>
      </c>
      <c r="B40" s="115">
        <v>215344</v>
      </c>
      <c r="C40" s="114">
        <v>113365</v>
      </c>
      <c r="D40" s="114">
        <v>101979</v>
      </c>
      <c r="E40" s="114">
        <v>148658</v>
      </c>
      <c r="F40" s="114">
        <v>66686</v>
      </c>
      <c r="G40" s="114">
        <v>23751</v>
      </c>
      <c r="H40" s="114">
        <v>72029</v>
      </c>
      <c r="I40" s="115">
        <v>64528</v>
      </c>
      <c r="J40" s="114">
        <v>42278</v>
      </c>
      <c r="K40" s="114">
        <v>22250</v>
      </c>
      <c r="L40" s="423">
        <v>20557</v>
      </c>
      <c r="M40" s="424">
        <v>16966</v>
      </c>
    </row>
    <row r="41" spans="1:13" s="110" customFormat="1" ht="11.1" customHeight="1" x14ac:dyDescent="0.2">
      <c r="A41" s="422" t="s">
        <v>390</v>
      </c>
      <c r="B41" s="115">
        <v>214522</v>
      </c>
      <c r="C41" s="114">
        <v>112465</v>
      </c>
      <c r="D41" s="114">
        <v>102057</v>
      </c>
      <c r="E41" s="114">
        <v>147347</v>
      </c>
      <c r="F41" s="114">
        <v>67175</v>
      </c>
      <c r="G41" s="114">
        <v>23270</v>
      </c>
      <c r="H41" s="114">
        <v>72192</v>
      </c>
      <c r="I41" s="115">
        <v>65293</v>
      </c>
      <c r="J41" s="114">
        <v>43054</v>
      </c>
      <c r="K41" s="114">
        <v>22239</v>
      </c>
      <c r="L41" s="423">
        <v>13499</v>
      </c>
      <c r="M41" s="424">
        <v>14519</v>
      </c>
    </row>
    <row r="42" spans="1:13" ht="15" customHeight="1" x14ac:dyDescent="0.2">
      <c r="A42" s="422" t="s">
        <v>398</v>
      </c>
      <c r="B42" s="115">
        <v>214503</v>
      </c>
      <c r="C42" s="114">
        <v>112592</v>
      </c>
      <c r="D42" s="114">
        <v>101911</v>
      </c>
      <c r="E42" s="114">
        <v>147076</v>
      </c>
      <c r="F42" s="114">
        <v>67427</v>
      </c>
      <c r="G42" s="114">
        <v>22387</v>
      </c>
      <c r="H42" s="114">
        <v>72821</v>
      </c>
      <c r="I42" s="115">
        <v>63916</v>
      </c>
      <c r="J42" s="114">
        <v>41967</v>
      </c>
      <c r="K42" s="114">
        <v>21949</v>
      </c>
      <c r="L42" s="423">
        <v>16471</v>
      </c>
      <c r="M42" s="424">
        <v>16603</v>
      </c>
    </row>
    <row r="43" spans="1:13" ht="11.1" customHeight="1" x14ac:dyDescent="0.2">
      <c r="A43" s="422" t="s">
        <v>388</v>
      </c>
      <c r="B43" s="115">
        <v>215395</v>
      </c>
      <c r="C43" s="114">
        <v>113508</v>
      </c>
      <c r="D43" s="114">
        <v>101887</v>
      </c>
      <c r="E43" s="114">
        <v>147513</v>
      </c>
      <c r="F43" s="114">
        <v>67882</v>
      </c>
      <c r="G43" s="114">
        <v>21669</v>
      </c>
      <c r="H43" s="114">
        <v>73721</v>
      </c>
      <c r="I43" s="115">
        <v>65674</v>
      </c>
      <c r="J43" s="114">
        <v>43370</v>
      </c>
      <c r="K43" s="114">
        <v>22304</v>
      </c>
      <c r="L43" s="423">
        <v>15043</v>
      </c>
      <c r="M43" s="424">
        <v>14933</v>
      </c>
    </row>
    <row r="44" spans="1:13" ht="11.1" customHeight="1" x14ac:dyDescent="0.2">
      <c r="A44" s="422" t="s">
        <v>389</v>
      </c>
      <c r="B44" s="115">
        <v>219222</v>
      </c>
      <c r="C44" s="114">
        <v>115678</v>
      </c>
      <c r="D44" s="114">
        <v>103544</v>
      </c>
      <c r="E44" s="114">
        <v>150834</v>
      </c>
      <c r="F44" s="114">
        <v>68388</v>
      </c>
      <c r="G44" s="114">
        <v>24144</v>
      </c>
      <c r="H44" s="114">
        <v>74307</v>
      </c>
      <c r="I44" s="115">
        <v>65188</v>
      </c>
      <c r="J44" s="114">
        <v>42385</v>
      </c>
      <c r="K44" s="114">
        <v>22803</v>
      </c>
      <c r="L44" s="423">
        <v>20528</v>
      </c>
      <c r="M44" s="424">
        <v>17141</v>
      </c>
    </row>
    <row r="45" spans="1:13" s="110" customFormat="1" ht="11.1" customHeight="1" x14ac:dyDescent="0.2">
      <c r="A45" s="422" t="s">
        <v>390</v>
      </c>
      <c r="B45" s="115">
        <v>218185</v>
      </c>
      <c r="C45" s="114">
        <v>114954</v>
      </c>
      <c r="D45" s="114">
        <v>103231</v>
      </c>
      <c r="E45" s="114">
        <v>149692</v>
      </c>
      <c r="F45" s="114">
        <v>68493</v>
      </c>
      <c r="G45" s="114">
        <v>23566</v>
      </c>
      <c r="H45" s="114">
        <v>74310</v>
      </c>
      <c r="I45" s="115">
        <v>65144</v>
      </c>
      <c r="J45" s="114">
        <v>42505</v>
      </c>
      <c r="K45" s="114">
        <v>22639</v>
      </c>
      <c r="L45" s="423">
        <v>13711</v>
      </c>
      <c r="M45" s="424">
        <v>14835</v>
      </c>
    </row>
    <row r="46" spans="1:13" ht="15" customHeight="1" x14ac:dyDescent="0.2">
      <c r="A46" s="422" t="s">
        <v>399</v>
      </c>
      <c r="B46" s="115">
        <v>218843</v>
      </c>
      <c r="C46" s="114">
        <v>115407</v>
      </c>
      <c r="D46" s="114">
        <v>103436</v>
      </c>
      <c r="E46" s="114">
        <v>149926</v>
      </c>
      <c r="F46" s="114">
        <v>68917</v>
      </c>
      <c r="G46" s="114">
        <v>22984</v>
      </c>
      <c r="H46" s="114">
        <v>74982</v>
      </c>
      <c r="I46" s="115">
        <v>64156</v>
      </c>
      <c r="J46" s="114">
        <v>41542</v>
      </c>
      <c r="K46" s="114">
        <v>22614</v>
      </c>
      <c r="L46" s="423">
        <v>16388</v>
      </c>
      <c r="M46" s="424">
        <v>16047</v>
      </c>
    </row>
    <row r="47" spans="1:13" ht="11.1" customHeight="1" x14ac:dyDescent="0.2">
      <c r="A47" s="422" t="s">
        <v>388</v>
      </c>
      <c r="B47" s="115">
        <v>218810</v>
      </c>
      <c r="C47" s="114">
        <v>115474</v>
      </c>
      <c r="D47" s="114">
        <v>103336</v>
      </c>
      <c r="E47" s="114">
        <v>149108</v>
      </c>
      <c r="F47" s="114">
        <v>69702</v>
      </c>
      <c r="G47" s="114">
        <v>22044</v>
      </c>
      <c r="H47" s="114">
        <v>75598</v>
      </c>
      <c r="I47" s="115">
        <v>64951</v>
      </c>
      <c r="J47" s="114">
        <v>42356</v>
      </c>
      <c r="K47" s="114">
        <v>22595</v>
      </c>
      <c r="L47" s="423">
        <v>15323</v>
      </c>
      <c r="M47" s="424">
        <v>15447</v>
      </c>
    </row>
    <row r="48" spans="1:13" ht="11.1" customHeight="1" x14ac:dyDescent="0.2">
      <c r="A48" s="422" t="s">
        <v>389</v>
      </c>
      <c r="B48" s="115">
        <v>222618</v>
      </c>
      <c r="C48" s="114">
        <v>117605</v>
      </c>
      <c r="D48" s="114">
        <v>105013</v>
      </c>
      <c r="E48" s="114">
        <v>151944</v>
      </c>
      <c r="F48" s="114">
        <v>70674</v>
      </c>
      <c r="G48" s="114">
        <v>24766</v>
      </c>
      <c r="H48" s="114">
        <v>76072</v>
      </c>
      <c r="I48" s="115">
        <v>64505</v>
      </c>
      <c r="J48" s="114">
        <v>41046</v>
      </c>
      <c r="K48" s="114">
        <v>23459</v>
      </c>
      <c r="L48" s="423">
        <v>21096</v>
      </c>
      <c r="M48" s="424">
        <v>17465</v>
      </c>
    </row>
    <row r="49" spans="1:17" s="110" customFormat="1" ht="11.1" customHeight="1" x14ac:dyDescent="0.2">
      <c r="A49" s="422" t="s">
        <v>390</v>
      </c>
      <c r="B49" s="115">
        <v>221896</v>
      </c>
      <c r="C49" s="114">
        <v>116768</v>
      </c>
      <c r="D49" s="114">
        <v>105128</v>
      </c>
      <c r="E49" s="114">
        <v>150704</v>
      </c>
      <c r="F49" s="114">
        <v>71192</v>
      </c>
      <c r="G49" s="114">
        <v>24119</v>
      </c>
      <c r="H49" s="114">
        <v>76200</v>
      </c>
      <c r="I49" s="115">
        <v>64930</v>
      </c>
      <c r="J49" s="114">
        <v>41582</v>
      </c>
      <c r="K49" s="114">
        <v>23348</v>
      </c>
      <c r="L49" s="423">
        <v>13376</v>
      </c>
      <c r="M49" s="424">
        <v>14338</v>
      </c>
    </row>
    <row r="50" spans="1:17" ht="15" customHeight="1" x14ac:dyDescent="0.2">
      <c r="A50" s="422" t="s">
        <v>400</v>
      </c>
      <c r="B50" s="143">
        <v>222316</v>
      </c>
      <c r="C50" s="144">
        <v>116793</v>
      </c>
      <c r="D50" s="144">
        <v>105523</v>
      </c>
      <c r="E50" s="144">
        <v>150567</v>
      </c>
      <c r="F50" s="144">
        <v>71749</v>
      </c>
      <c r="G50" s="144">
        <v>23202</v>
      </c>
      <c r="H50" s="144">
        <v>76990</v>
      </c>
      <c r="I50" s="143">
        <v>61939</v>
      </c>
      <c r="J50" s="144">
        <v>39404</v>
      </c>
      <c r="K50" s="144">
        <v>22535</v>
      </c>
      <c r="L50" s="426">
        <v>16487</v>
      </c>
      <c r="M50" s="427">
        <v>17253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1.5869824486047075</v>
      </c>
      <c r="C6" s="480">
        <f>'Tabelle 3.3'!J11</f>
        <v>-3.4556393790136544</v>
      </c>
      <c r="D6" s="481">
        <f t="shared" ref="D6:E9" si="0">IF(OR(AND(B6&gt;=-50,B6&lt;=50),ISNUMBER(B6)=FALSE),B6,"")</f>
        <v>1.5869824486047075</v>
      </c>
      <c r="E6" s="481">
        <f t="shared" si="0"/>
        <v>-3.4556393790136544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1.5869824486047075</v>
      </c>
      <c r="C14" s="480">
        <f>'Tabelle 3.3'!J11</f>
        <v>-3.4556393790136544</v>
      </c>
      <c r="D14" s="481">
        <f>IF(OR(AND(B14&gt;=-50,B14&lt;=50),ISNUMBER(B14)=FALSE),B14,"")</f>
        <v>1.5869824486047075</v>
      </c>
      <c r="E14" s="481">
        <f>IF(OR(AND(C14&gt;=-50,C14&lt;=50),ISNUMBER(C14)=FALSE),C14,"")</f>
        <v>-3.4556393790136544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0.53516819571865448</v>
      </c>
      <c r="C15" s="480">
        <f>'Tabelle 3.3'!J12</f>
        <v>7.5178997613365155</v>
      </c>
      <c r="D15" s="481">
        <f t="shared" ref="D15:E45" si="3">IF(OR(AND(B15&gt;=-50,B15&lt;=50),ISNUMBER(B15)=FALSE),B15,"")</f>
        <v>0.53516819571865448</v>
      </c>
      <c r="E15" s="481">
        <f t="shared" si="3"/>
        <v>7.5178997613365155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2.2644927536231885</v>
      </c>
      <c r="C16" s="480">
        <f>'Tabelle 3.3'!J13</f>
        <v>-14.459930313588851</v>
      </c>
      <c r="D16" s="481">
        <f t="shared" si="3"/>
        <v>2.2644927536231885</v>
      </c>
      <c r="E16" s="481">
        <f t="shared" si="3"/>
        <v>-14.459930313588851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-2.2045587375803626</v>
      </c>
      <c r="C17" s="480">
        <f>'Tabelle 3.3'!J14</f>
        <v>-4.833770778652668</v>
      </c>
      <c r="D17" s="481">
        <f t="shared" si="3"/>
        <v>-2.2045587375803626</v>
      </c>
      <c r="E17" s="481">
        <f t="shared" si="3"/>
        <v>-4.833770778652668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-0.31666446760786382</v>
      </c>
      <c r="C18" s="480">
        <f>'Tabelle 3.3'!J15</f>
        <v>-1.9401330376940134</v>
      </c>
      <c r="D18" s="481">
        <f t="shared" si="3"/>
        <v>-0.31666446760786382</v>
      </c>
      <c r="E18" s="481">
        <f t="shared" si="3"/>
        <v>-1.9401330376940134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-2.9616849974840056</v>
      </c>
      <c r="C19" s="480">
        <f>'Tabelle 3.3'!J16</f>
        <v>-5.695564516129032</v>
      </c>
      <c r="D19" s="481">
        <f t="shared" si="3"/>
        <v>-2.9616849974840056</v>
      </c>
      <c r="E19" s="481">
        <f t="shared" si="3"/>
        <v>-5.695564516129032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-1.2883102793599133</v>
      </c>
      <c r="C20" s="480">
        <f>'Tabelle 3.3'!J17</f>
        <v>-9.3112244897959187</v>
      </c>
      <c r="D20" s="481">
        <f t="shared" si="3"/>
        <v>-1.2883102793599133</v>
      </c>
      <c r="E20" s="481">
        <f t="shared" si="3"/>
        <v>-9.3112244897959187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3.1526336024605919</v>
      </c>
      <c r="C21" s="480">
        <f>'Tabelle 3.3'!J18</f>
        <v>-0.50920485703094398</v>
      </c>
      <c r="D21" s="481">
        <f t="shared" si="3"/>
        <v>3.1526336024605919</v>
      </c>
      <c r="E21" s="481">
        <f t="shared" si="3"/>
        <v>-0.50920485703094398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1.3636863521390081</v>
      </c>
      <c r="C22" s="480">
        <f>'Tabelle 3.3'!J19</f>
        <v>-1.8167456556082149</v>
      </c>
      <c r="D22" s="481">
        <f t="shared" si="3"/>
        <v>1.3636863521390081</v>
      </c>
      <c r="E22" s="481">
        <f t="shared" si="3"/>
        <v>-1.8167456556082149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3.2838070628768303</v>
      </c>
      <c r="C23" s="480">
        <f>'Tabelle 3.3'!J20</f>
        <v>-2.5895140664961636</v>
      </c>
      <c r="D23" s="481">
        <f t="shared" si="3"/>
        <v>3.2838070628768303</v>
      </c>
      <c r="E23" s="481">
        <f t="shared" si="3"/>
        <v>-2.5895140664961636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-1.5058055152394776</v>
      </c>
      <c r="C24" s="480">
        <f>'Tabelle 3.3'!J21</f>
        <v>-8.1426124863770823</v>
      </c>
      <c r="D24" s="481">
        <f t="shared" si="3"/>
        <v>-1.5058055152394776</v>
      </c>
      <c r="E24" s="481">
        <f t="shared" si="3"/>
        <v>-8.1426124863770823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7.9881656804733732</v>
      </c>
      <c r="C25" s="480">
        <f>'Tabelle 3.3'!J22</f>
        <v>-20.588235294117649</v>
      </c>
      <c r="D25" s="481">
        <f t="shared" si="3"/>
        <v>7.9881656804733732</v>
      </c>
      <c r="E25" s="481">
        <f t="shared" si="3"/>
        <v>-20.588235294117649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-6.030150753768844E-2</v>
      </c>
      <c r="C26" s="480">
        <f>'Tabelle 3.3'!J23</f>
        <v>4.1335453100158981</v>
      </c>
      <c r="D26" s="481">
        <f t="shared" si="3"/>
        <v>-6.030150753768844E-2</v>
      </c>
      <c r="E26" s="481">
        <f t="shared" si="3"/>
        <v>4.1335453100158981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2.2961836946955758</v>
      </c>
      <c r="C27" s="480">
        <f>'Tabelle 3.3'!J24</f>
        <v>-2.6095820591233436</v>
      </c>
      <c r="D27" s="481">
        <f t="shared" si="3"/>
        <v>2.2961836946955758</v>
      </c>
      <c r="E27" s="481">
        <f t="shared" si="3"/>
        <v>-2.6095820591233436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13.742536922593485</v>
      </c>
      <c r="C28" s="480">
        <f>'Tabelle 3.3'!J25</f>
        <v>-3.652300949598247</v>
      </c>
      <c r="D28" s="481">
        <f t="shared" si="3"/>
        <v>13.742536922593485</v>
      </c>
      <c r="E28" s="481">
        <f t="shared" si="3"/>
        <v>-3.652300949598247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-13.058538275025979</v>
      </c>
      <c r="C29" s="480">
        <f>'Tabelle 3.3'!J26</f>
        <v>-0.38461538461538464</v>
      </c>
      <c r="D29" s="481">
        <f t="shared" si="3"/>
        <v>-13.058538275025979</v>
      </c>
      <c r="E29" s="481">
        <f t="shared" si="3"/>
        <v>-0.38461538461538464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3.3312812093850468</v>
      </c>
      <c r="C30" s="480">
        <f>'Tabelle 3.3'!J27</f>
        <v>-3.3855799373040751</v>
      </c>
      <c r="D30" s="481">
        <f t="shared" si="3"/>
        <v>3.3312812093850468</v>
      </c>
      <c r="E30" s="481">
        <f t="shared" si="3"/>
        <v>-3.3855799373040751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2.7880741337630943</v>
      </c>
      <c r="C31" s="480">
        <f>'Tabelle 3.3'!J28</f>
        <v>-4.7235444891980958</v>
      </c>
      <c r="D31" s="481">
        <f t="shared" si="3"/>
        <v>2.7880741337630943</v>
      </c>
      <c r="E31" s="481">
        <f t="shared" si="3"/>
        <v>-4.7235444891980958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2.0888496616651957</v>
      </c>
      <c r="C32" s="480">
        <f>'Tabelle 3.3'!J29</f>
        <v>-1.2179649835067241</v>
      </c>
      <c r="D32" s="481">
        <f t="shared" si="3"/>
        <v>2.0888496616651957</v>
      </c>
      <c r="E32" s="481">
        <f t="shared" si="3"/>
        <v>-1.2179649835067241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2.4002100840336134</v>
      </c>
      <c r="C33" s="480">
        <f>'Tabelle 3.3'!J30</f>
        <v>0.71250445315283217</v>
      </c>
      <c r="D33" s="481">
        <f t="shared" si="3"/>
        <v>2.4002100840336134</v>
      </c>
      <c r="E33" s="481">
        <f t="shared" si="3"/>
        <v>0.71250445315283217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-1.2450046111281894</v>
      </c>
      <c r="C34" s="480">
        <f>'Tabelle 3.3'!J31</f>
        <v>-2.8404565967613484</v>
      </c>
      <c r="D34" s="481">
        <f t="shared" si="3"/>
        <v>-1.2450046111281894</v>
      </c>
      <c r="E34" s="481">
        <f t="shared" si="3"/>
        <v>-2.8404565967613484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0.53516819571865448</v>
      </c>
      <c r="C37" s="480">
        <f>'Tabelle 3.3'!J34</f>
        <v>7.5178997613365155</v>
      </c>
      <c r="D37" s="481">
        <f t="shared" si="3"/>
        <v>0.53516819571865448</v>
      </c>
      <c r="E37" s="481">
        <f t="shared" si="3"/>
        <v>7.5178997613365155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-0.77506261422866041</v>
      </c>
      <c r="C38" s="480">
        <f>'Tabelle 3.3'!J35</f>
        <v>-4.1174178464735682</v>
      </c>
      <c r="D38" s="481">
        <f t="shared" si="3"/>
        <v>-0.77506261422866041</v>
      </c>
      <c r="E38" s="481">
        <f t="shared" si="3"/>
        <v>-4.1174178464735682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2.4759692760172429</v>
      </c>
      <c r="C39" s="480">
        <f>'Tabelle 3.3'!J36</f>
        <v>-3.52949637700703</v>
      </c>
      <c r="D39" s="481">
        <f t="shared" si="3"/>
        <v>2.4759692760172429</v>
      </c>
      <c r="E39" s="481">
        <f t="shared" si="3"/>
        <v>-3.52949637700703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2.4759692760172429</v>
      </c>
      <c r="C45" s="480">
        <f>'Tabelle 3.3'!J36</f>
        <v>-3.52949637700703</v>
      </c>
      <c r="D45" s="481">
        <f t="shared" si="3"/>
        <v>2.4759692760172429</v>
      </c>
      <c r="E45" s="481">
        <f t="shared" si="3"/>
        <v>-3.52949637700703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198005</v>
      </c>
      <c r="C51" s="487">
        <v>44554</v>
      </c>
      <c r="D51" s="487">
        <v>19801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198266</v>
      </c>
      <c r="C52" s="487">
        <v>45924</v>
      </c>
      <c r="D52" s="487">
        <v>20076</v>
      </c>
      <c r="E52" s="488">
        <f t="shared" ref="E52:G70" si="11">IF($A$51=37802,IF(COUNTBLANK(B$51:B$70)&gt;0,#N/A,B52/B$51*100),IF(COUNTBLANK(B$51:B$75)&gt;0,#N/A,B52/B$51*100))</f>
        <v>100.13181485316028</v>
      </c>
      <c r="F52" s="488">
        <f t="shared" si="11"/>
        <v>103.07492032140773</v>
      </c>
      <c r="G52" s="488">
        <f t="shared" si="11"/>
        <v>101.38881874652795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201386</v>
      </c>
      <c r="C53" s="487">
        <v>44872</v>
      </c>
      <c r="D53" s="487">
        <v>20512</v>
      </c>
      <c r="E53" s="488">
        <f t="shared" si="11"/>
        <v>101.70753263806469</v>
      </c>
      <c r="F53" s="488">
        <f t="shared" si="11"/>
        <v>100.71374062934866</v>
      </c>
      <c r="G53" s="488">
        <f t="shared" si="11"/>
        <v>103.59072774102319</v>
      </c>
      <c r="H53" s="489">
        <f>IF(ISERROR(L53)=TRUE,IF(MONTH(A53)=MONTH(MAX(A$51:A$75)),A53,""),"")</f>
        <v>41883</v>
      </c>
      <c r="I53" s="488">
        <f t="shared" si="12"/>
        <v>101.70753263806469</v>
      </c>
      <c r="J53" s="488">
        <f t="shared" si="10"/>
        <v>100.71374062934866</v>
      </c>
      <c r="K53" s="488">
        <f t="shared" si="10"/>
        <v>103.59072774102319</v>
      </c>
      <c r="L53" s="488" t="e">
        <f t="shared" si="13"/>
        <v>#N/A</v>
      </c>
    </row>
    <row r="54" spans="1:14" ht="15" customHeight="1" x14ac:dyDescent="0.2">
      <c r="A54" s="490" t="s">
        <v>463</v>
      </c>
      <c r="B54" s="487">
        <v>200650</v>
      </c>
      <c r="C54" s="487">
        <v>45534</v>
      </c>
      <c r="D54" s="487">
        <v>20471</v>
      </c>
      <c r="E54" s="488">
        <f t="shared" si="11"/>
        <v>101.33582485290775</v>
      </c>
      <c r="F54" s="488">
        <f t="shared" si="11"/>
        <v>102.19957804013107</v>
      </c>
      <c r="G54" s="488">
        <f t="shared" si="11"/>
        <v>103.38366749154082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200837</v>
      </c>
      <c r="C55" s="487">
        <v>43394</v>
      </c>
      <c r="D55" s="487">
        <v>19861</v>
      </c>
      <c r="E55" s="488">
        <f t="shared" si="11"/>
        <v>101.43026691245171</v>
      </c>
      <c r="F55" s="488">
        <f t="shared" si="11"/>
        <v>97.396417830048932</v>
      </c>
      <c r="G55" s="488">
        <f t="shared" si="11"/>
        <v>100.30301499924246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201862</v>
      </c>
      <c r="C56" s="487">
        <v>44178</v>
      </c>
      <c r="D56" s="487">
        <v>20135</v>
      </c>
      <c r="E56" s="488">
        <f t="shared" si="11"/>
        <v>101.94793060781294</v>
      </c>
      <c r="F56" s="488">
        <f t="shared" si="11"/>
        <v>99.156080262153793</v>
      </c>
      <c r="G56" s="488">
        <f t="shared" si="11"/>
        <v>101.68678349578303</v>
      </c>
      <c r="H56" s="489" t="str">
        <f t="shared" si="14"/>
        <v/>
      </c>
      <c r="I56" s="488" t="str">
        <f t="shared" si="12"/>
        <v/>
      </c>
      <c r="J56" s="488" t="str">
        <f t="shared" si="10"/>
        <v/>
      </c>
      <c r="K56" s="488" t="str">
        <f t="shared" si="10"/>
        <v/>
      </c>
      <c r="L56" s="488" t="e">
        <f t="shared" si="13"/>
        <v>#N/A</v>
      </c>
    </row>
    <row r="57" spans="1:14" ht="15" customHeight="1" x14ac:dyDescent="0.2">
      <c r="A57" s="490">
        <v>42248</v>
      </c>
      <c r="B57" s="487">
        <v>205628</v>
      </c>
      <c r="C57" s="487">
        <v>43086</v>
      </c>
      <c r="D57" s="487">
        <v>20789</v>
      </c>
      <c r="E57" s="488">
        <f t="shared" si="11"/>
        <v>103.84990278023282</v>
      </c>
      <c r="F57" s="488">
        <f t="shared" si="11"/>
        <v>96.705121874579163</v>
      </c>
      <c r="G57" s="488">
        <f t="shared" si="11"/>
        <v>104.98964698752589</v>
      </c>
      <c r="H57" s="489">
        <f t="shared" si="14"/>
        <v>42248</v>
      </c>
      <c r="I57" s="488">
        <f t="shared" si="12"/>
        <v>103.84990278023282</v>
      </c>
      <c r="J57" s="488">
        <f t="shared" si="10"/>
        <v>96.705121874579163</v>
      </c>
      <c r="K57" s="488">
        <f t="shared" si="10"/>
        <v>104.98964698752589</v>
      </c>
      <c r="L57" s="488" t="e">
        <f t="shared" si="13"/>
        <v>#N/A</v>
      </c>
    </row>
    <row r="58" spans="1:14" ht="15" customHeight="1" x14ac:dyDescent="0.2">
      <c r="A58" s="490" t="s">
        <v>466</v>
      </c>
      <c r="B58" s="487">
        <v>205497</v>
      </c>
      <c r="C58" s="487">
        <v>43751</v>
      </c>
      <c r="D58" s="487">
        <v>20752</v>
      </c>
      <c r="E58" s="488">
        <f t="shared" si="11"/>
        <v>103.78374283477689</v>
      </c>
      <c r="F58" s="488">
        <f t="shared" si="11"/>
        <v>98.197692687525247</v>
      </c>
      <c r="G58" s="488">
        <f t="shared" si="11"/>
        <v>104.80278773799303</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205558</v>
      </c>
      <c r="C59" s="487">
        <v>42789</v>
      </c>
      <c r="D59" s="487">
        <v>20517</v>
      </c>
      <c r="E59" s="488">
        <f t="shared" si="11"/>
        <v>103.8145501376228</v>
      </c>
      <c r="F59" s="488">
        <f t="shared" si="11"/>
        <v>96.03851506037617</v>
      </c>
      <c r="G59" s="488">
        <f t="shared" si="11"/>
        <v>103.61597899096004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207015</v>
      </c>
      <c r="C60" s="487">
        <v>44141</v>
      </c>
      <c r="D60" s="487">
        <v>20907</v>
      </c>
      <c r="E60" s="488">
        <f t="shared" si="11"/>
        <v>104.5503901416631</v>
      </c>
      <c r="F60" s="488">
        <f t="shared" si="11"/>
        <v>99.073034968801892</v>
      </c>
      <c r="G60" s="488">
        <f t="shared" si="11"/>
        <v>105.58557648603606</v>
      </c>
      <c r="H60" s="489" t="str">
        <f t="shared" si="14"/>
        <v/>
      </c>
      <c r="I60" s="488" t="str">
        <f t="shared" si="12"/>
        <v/>
      </c>
      <c r="J60" s="488" t="str">
        <f t="shared" si="10"/>
        <v/>
      </c>
      <c r="K60" s="488" t="str">
        <f t="shared" si="10"/>
        <v/>
      </c>
      <c r="L60" s="488" t="e">
        <f t="shared" si="13"/>
        <v>#N/A</v>
      </c>
    </row>
    <row r="61" spans="1:14" ht="15" customHeight="1" x14ac:dyDescent="0.2">
      <c r="A61" s="490">
        <v>42614</v>
      </c>
      <c r="B61" s="487">
        <v>211231</v>
      </c>
      <c r="C61" s="487">
        <v>43107</v>
      </c>
      <c r="D61" s="487">
        <v>21637</v>
      </c>
      <c r="E61" s="488">
        <f t="shared" si="11"/>
        <v>106.67962930229034</v>
      </c>
      <c r="F61" s="488">
        <f t="shared" si="11"/>
        <v>96.752255689724834</v>
      </c>
      <c r="G61" s="488">
        <f t="shared" si="11"/>
        <v>109.27225897681936</v>
      </c>
      <c r="H61" s="489">
        <f t="shared" si="14"/>
        <v>42614</v>
      </c>
      <c r="I61" s="488">
        <f t="shared" si="12"/>
        <v>106.67962930229034</v>
      </c>
      <c r="J61" s="488">
        <f t="shared" si="10"/>
        <v>96.752255689724834</v>
      </c>
      <c r="K61" s="488">
        <f t="shared" si="10"/>
        <v>109.27225897681936</v>
      </c>
      <c r="L61" s="488" t="e">
        <f t="shared" si="13"/>
        <v>#N/A</v>
      </c>
    </row>
    <row r="62" spans="1:14" ht="15" customHeight="1" x14ac:dyDescent="0.2">
      <c r="A62" s="490" t="s">
        <v>469</v>
      </c>
      <c r="B62" s="487">
        <v>210610</v>
      </c>
      <c r="C62" s="487">
        <v>43424</v>
      </c>
      <c r="D62" s="487">
        <v>21496</v>
      </c>
      <c r="E62" s="488">
        <f t="shared" si="11"/>
        <v>106.36600085856418</v>
      </c>
      <c r="F62" s="488">
        <f t="shared" si="11"/>
        <v>97.463751851685601</v>
      </c>
      <c r="G62" s="488">
        <f t="shared" si="11"/>
        <v>108.56017372859957</v>
      </c>
      <c r="H62" s="489" t="str">
        <f t="shared" si="14"/>
        <v/>
      </c>
      <c r="I62" s="488" t="str">
        <f t="shared" si="12"/>
        <v/>
      </c>
      <c r="J62" s="488" t="str">
        <f t="shared" si="10"/>
        <v/>
      </c>
      <c r="K62" s="488" t="str">
        <f t="shared" si="10"/>
        <v/>
      </c>
      <c r="L62" s="488" t="e">
        <f t="shared" si="13"/>
        <v>#N/A</v>
      </c>
    </row>
    <row r="63" spans="1:14" ht="15" customHeight="1" x14ac:dyDescent="0.2">
      <c r="A63" s="490" t="s">
        <v>470</v>
      </c>
      <c r="B63" s="487">
        <v>210622</v>
      </c>
      <c r="C63" s="487">
        <v>42391</v>
      </c>
      <c r="D63" s="487">
        <v>21319</v>
      </c>
      <c r="E63" s="488">
        <f t="shared" si="11"/>
        <v>106.37206131158304</v>
      </c>
      <c r="F63" s="488">
        <f t="shared" si="11"/>
        <v>95.14521703999641</v>
      </c>
      <c r="G63" s="488">
        <f t="shared" si="11"/>
        <v>107.66627948083429</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211180</v>
      </c>
      <c r="C64" s="487">
        <v>43311</v>
      </c>
      <c r="D64" s="487">
        <v>21597</v>
      </c>
      <c r="E64" s="488">
        <f t="shared" si="11"/>
        <v>106.65387237696018</v>
      </c>
      <c r="F64" s="488">
        <f t="shared" si="11"/>
        <v>97.210127036854161</v>
      </c>
      <c r="G64" s="488">
        <f t="shared" si="11"/>
        <v>109.07024897732438</v>
      </c>
      <c r="H64" s="489" t="str">
        <f t="shared" si="14"/>
        <v/>
      </c>
      <c r="I64" s="488" t="str">
        <f t="shared" si="12"/>
        <v/>
      </c>
      <c r="J64" s="488" t="str">
        <f t="shared" si="10"/>
        <v/>
      </c>
      <c r="K64" s="488" t="str">
        <f t="shared" si="10"/>
        <v/>
      </c>
      <c r="L64" s="488" t="e">
        <f t="shared" si="13"/>
        <v>#N/A</v>
      </c>
    </row>
    <row r="65" spans="1:12" ht="15" customHeight="1" x14ac:dyDescent="0.2">
      <c r="A65" s="490">
        <v>42979</v>
      </c>
      <c r="B65" s="487">
        <v>215344</v>
      </c>
      <c r="C65" s="487">
        <v>42278</v>
      </c>
      <c r="D65" s="487">
        <v>22250</v>
      </c>
      <c r="E65" s="488">
        <f t="shared" si="11"/>
        <v>108.75684957450569</v>
      </c>
      <c r="F65" s="488">
        <f t="shared" si="11"/>
        <v>94.89159222516497</v>
      </c>
      <c r="G65" s="488">
        <f t="shared" si="11"/>
        <v>112.36806221907985</v>
      </c>
      <c r="H65" s="489">
        <f t="shared" si="14"/>
        <v>42979</v>
      </c>
      <c r="I65" s="488">
        <f t="shared" si="12"/>
        <v>108.75684957450569</v>
      </c>
      <c r="J65" s="488">
        <f t="shared" si="10"/>
        <v>94.89159222516497</v>
      </c>
      <c r="K65" s="488">
        <f t="shared" si="10"/>
        <v>112.36806221907985</v>
      </c>
      <c r="L65" s="488" t="e">
        <f t="shared" si="13"/>
        <v>#N/A</v>
      </c>
    </row>
    <row r="66" spans="1:12" ht="15" customHeight="1" x14ac:dyDescent="0.2">
      <c r="A66" s="490" t="s">
        <v>472</v>
      </c>
      <c r="B66" s="487">
        <v>214522</v>
      </c>
      <c r="C66" s="487">
        <v>43054</v>
      </c>
      <c r="D66" s="487">
        <v>22239</v>
      </c>
      <c r="E66" s="488">
        <f t="shared" si="11"/>
        <v>108.34170854271356</v>
      </c>
      <c r="F66" s="488">
        <f t="shared" si="11"/>
        <v>96.633298918166716</v>
      </c>
      <c r="G66" s="488">
        <f t="shared" si="11"/>
        <v>112.31250946921874</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214503</v>
      </c>
      <c r="C67" s="487">
        <v>41967</v>
      </c>
      <c r="D67" s="487">
        <v>21949</v>
      </c>
      <c r="E67" s="488">
        <f t="shared" si="11"/>
        <v>108.3321128254337</v>
      </c>
      <c r="F67" s="488">
        <f t="shared" si="11"/>
        <v>94.19356286753154</v>
      </c>
      <c r="G67" s="488">
        <f t="shared" si="11"/>
        <v>110.84793697288016</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215395</v>
      </c>
      <c r="C68" s="487">
        <v>43370</v>
      </c>
      <c r="D68" s="487">
        <v>22304</v>
      </c>
      <c r="E68" s="488">
        <f t="shared" si="11"/>
        <v>108.78260649983586</v>
      </c>
      <c r="F68" s="488">
        <f t="shared" si="11"/>
        <v>97.342550612739601</v>
      </c>
      <c r="G68" s="488">
        <f t="shared" si="11"/>
        <v>112.64077571839806</v>
      </c>
      <c r="H68" s="489" t="str">
        <f t="shared" si="14"/>
        <v/>
      </c>
      <c r="I68" s="488" t="str">
        <f t="shared" si="12"/>
        <v/>
      </c>
      <c r="J68" s="488" t="str">
        <f t="shared" si="12"/>
        <v/>
      </c>
      <c r="K68" s="488" t="str">
        <f t="shared" si="12"/>
        <v/>
      </c>
      <c r="L68" s="488" t="e">
        <f t="shared" si="13"/>
        <v>#N/A</v>
      </c>
    </row>
    <row r="69" spans="1:12" ht="15" customHeight="1" x14ac:dyDescent="0.2">
      <c r="A69" s="490">
        <v>43344</v>
      </c>
      <c r="B69" s="487">
        <v>219222</v>
      </c>
      <c r="C69" s="487">
        <v>42385</v>
      </c>
      <c r="D69" s="487">
        <v>22803</v>
      </c>
      <c r="E69" s="488">
        <f t="shared" si="11"/>
        <v>110.71538597510164</v>
      </c>
      <c r="F69" s="488">
        <f t="shared" si="11"/>
        <v>95.131750235669074</v>
      </c>
      <c r="G69" s="488">
        <f t="shared" si="11"/>
        <v>115.16085046209787</v>
      </c>
      <c r="H69" s="489">
        <f t="shared" si="14"/>
        <v>43344</v>
      </c>
      <c r="I69" s="488">
        <f t="shared" si="12"/>
        <v>110.71538597510164</v>
      </c>
      <c r="J69" s="488">
        <f t="shared" si="12"/>
        <v>95.131750235669074</v>
      </c>
      <c r="K69" s="488">
        <f t="shared" si="12"/>
        <v>115.16085046209787</v>
      </c>
      <c r="L69" s="488" t="e">
        <f t="shared" si="13"/>
        <v>#N/A</v>
      </c>
    </row>
    <row r="70" spans="1:12" ht="15" customHeight="1" x14ac:dyDescent="0.2">
      <c r="A70" s="490" t="s">
        <v>475</v>
      </c>
      <c r="B70" s="487">
        <v>218185</v>
      </c>
      <c r="C70" s="487">
        <v>42505</v>
      </c>
      <c r="D70" s="487">
        <v>22639</v>
      </c>
      <c r="E70" s="488">
        <f t="shared" si="11"/>
        <v>110.19166182672156</v>
      </c>
      <c r="F70" s="488">
        <f t="shared" si="11"/>
        <v>95.401086322215733</v>
      </c>
      <c r="G70" s="488">
        <f t="shared" si="11"/>
        <v>114.33260946416848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218843</v>
      </c>
      <c r="C71" s="487">
        <v>41542</v>
      </c>
      <c r="D71" s="487">
        <v>22614</v>
      </c>
      <c r="E71" s="491">
        <f t="shared" ref="E71:G75" si="15">IF($A$51=37802,IF(COUNTBLANK(B$51:B$70)&gt;0,#N/A,IF(ISBLANK(B71)=FALSE,B71/B$51*100,#N/A)),IF(COUNTBLANK(B$51:B$75)&gt;0,#N/A,B71/B$51*100))</f>
        <v>110.52397666725588</v>
      </c>
      <c r="F71" s="491">
        <f t="shared" si="15"/>
        <v>93.239664227678773</v>
      </c>
      <c r="G71" s="491">
        <f t="shared" si="15"/>
        <v>114.20635321448411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218810</v>
      </c>
      <c r="C72" s="487">
        <v>42356</v>
      </c>
      <c r="D72" s="487">
        <v>22595</v>
      </c>
      <c r="E72" s="491">
        <f t="shared" si="15"/>
        <v>110.50731042145401</v>
      </c>
      <c r="F72" s="491">
        <f t="shared" si="15"/>
        <v>95.066660681420302</v>
      </c>
      <c r="G72" s="491">
        <f t="shared" si="15"/>
        <v>114.110398464724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222618</v>
      </c>
      <c r="C73" s="487">
        <v>41046</v>
      </c>
      <c r="D73" s="487">
        <v>23459</v>
      </c>
      <c r="E73" s="491">
        <f t="shared" si="15"/>
        <v>112.4304941794399</v>
      </c>
      <c r="F73" s="491">
        <f t="shared" si="15"/>
        <v>92.126408403285893</v>
      </c>
      <c r="G73" s="491">
        <f t="shared" si="15"/>
        <v>118.47381445381546</v>
      </c>
      <c r="H73" s="492">
        <f>IF(A$51=37802,IF(ISERROR(L73)=TRUE,IF(ISBLANK(A73)=FALSE,IF(MONTH(A73)=MONTH(MAX(A$51:A$75)),A73,""),""),""),IF(ISERROR(L73)=TRUE,IF(MONTH(A73)=MONTH(MAX(A$51:A$75)),A73,""),""))</f>
        <v>43709</v>
      </c>
      <c r="I73" s="488">
        <f t="shared" si="12"/>
        <v>112.4304941794399</v>
      </c>
      <c r="J73" s="488">
        <f t="shared" si="12"/>
        <v>92.126408403285893</v>
      </c>
      <c r="K73" s="488">
        <f t="shared" si="12"/>
        <v>118.47381445381546</v>
      </c>
      <c r="L73" s="488" t="e">
        <f t="shared" si="13"/>
        <v>#N/A</v>
      </c>
    </row>
    <row r="74" spans="1:12" ht="15" customHeight="1" x14ac:dyDescent="0.2">
      <c r="A74" s="490" t="s">
        <v>478</v>
      </c>
      <c r="B74" s="487">
        <v>221896</v>
      </c>
      <c r="C74" s="487">
        <v>41582</v>
      </c>
      <c r="D74" s="487">
        <v>23348</v>
      </c>
      <c r="E74" s="491">
        <f t="shared" si="15"/>
        <v>112.06585692280497</v>
      </c>
      <c r="F74" s="491">
        <f t="shared" si="15"/>
        <v>93.329442923194321</v>
      </c>
      <c r="G74" s="491">
        <f t="shared" si="15"/>
        <v>117.91323670521692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222316</v>
      </c>
      <c r="C75" s="493">
        <v>39404</v>
      </c>
      <c r="D75" s="493">
        <v>22535</v>
      </c>
      <c r="E75" s="491">
        <f t="shared" si="15"/>
        <v>112.27797277846518</v>
      </c>
      <c r="F75" s="491">
        <f t="shared" si="15"/>
        <v>88.440992952372397</v>
      </c>
      <c r="G75" s="491">
        <f t="shared" si="15"/>
        <v>113.80738346548154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112.4304941794399</v>
      </c>
      <c r="J77" s="488">
        <f>IF(J75&lt;&gt;"",J75,IF(J74&lt;&gt;"",J74,IF(J73&lt;&gt;"",J73,IF(J72&lt;&gt;"",J72,IF(J71&lt;&gt;"",J71,IF(J70&lt;&gt;"",J70,""))))))</f>
        <v>92.126408403285893</v>
      </c>
      <c r="K77" s="488">
        <f>IF(K75&lt;&gt;"",K75,IF(K74&lt;&gt;"",K74,IF(K73&lt;&gt;"",K73,IF(K72&lt;&gt;"",K72,IF(K71&lt;&gt;"",K71,IF(K70&lt;&gt;"",K70,""))))))</f>
        <v>118.47381445381546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+12,4%</v>
      </c>
      <c r="J79" s="488" t="str">
        <f>"GeB - ausschließlich: "&amp;IF(J77&gt;100,"+","")&amp;TEXT(J77-100,"0,0")&amp;"%"</f>
        <v>GeB - ausschließlich: -7,9%</v>
      </c>
      <c r="K79" s="488" t="str">
        <f>"GeB - im Nebenjob: "&amp;IF(K77&gt;100,"+","")&amp;TEXT(K77-100,"0,0")&amp;"%"</f>
        <v>GeB - im Nebenjob: +18,5%</v>
      </c>
    </row>
    <row r="81" spans="9:9" ht="15" customHeight="1" x14ac:dyDescent="0.2">
      <c r="I81" s="488" t="str">
        <f>IF(ISERROR(HLOOKUP(1,I$78:K$79,2,FALSE)),"",HLOOKUP(1,I$78:K$79,2,FALSE))</f>
        <v>GeB - im Nebenjob: +18,5%</v>
      </c>
    </row>
    <row r="82" spans="9:9" ht="15" customHeight="1" x14ac:dyDescent="0.2">
      <c r="I82" s="488" t="str">
        <f>IF(ISERROR(HLOOKUP(2,I$78:K$79,2,FALSE)),"",HLOOKUP(2,I$78:K$79,2,FALSE))</f>
        <v>SvB: +12,4%</v>
      </c>
    </row>
    <row r="83" spans="9:9" ht="15" customHeight="1" x14ac:dyDescent="0.2">
      <c r="I83" s="488" t="str">
        <f>IF(ISERROR(HLOOKUP(3,I$78:K$79,2,FALSE)),"",HLOOKUP(3,I$78:K$79,2,FALSE))</f>
        <v>GeB - ausschließlich: -7,9%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222316</v>
      </c>
      <c r="E12" s="114">
        <v>221896</v>
      </c>
      <c r="F12" s="114">
        <v>222618</v>
      </c>
      <c r="G12" s="114">
        <v>218810</v>
      </c>
      <c r="H12" s="114">
        <v>218843</v>
      </c>
      <c r="I12" s="115">
        <v>3473</v>
      </c>
      <c r="J12" s="116">
        <v>1.5869824486047075</v>
      </c>
      <c r="N12" s="117"/>
    </row>
    <row r="13" spans="1:15" s="110" customFormat="1" ht="13.5" customHeight="1" x14ac:dyDescent="0.2">
      <c r="A13" s="118" t="s">
        <v>105</v>
      </c>
      <c r="B13" s="119" t="s">
        <v>106</v>
      </c>
      <c r="C13" s="113">
        <v>52.534680364886015</v>
      </c>
      <c r="D13" s="114">
        <v>116793</v>
      </c>
      <c r="E13" s="114">
        <v>116768</v>
      </c>
      <c r="F13" s="114">
        <v>117605</v>
      </c>
      <c r="G13" s="114">
        <v>115474</v>
      </c>
      <c r="H13" s="114">
        <v>115407</v>
      </c>
      <c r="I13" s="115">
        <v>1386</v>
      </c>
      <c r="J13" s="116">
        <v>1.2009670123995946</v>
      </c>
    </row>
    <row r="14" spans="1:15" s="110" customFormat="1" ht="13.5" customHeight="1" x14ac:dyDescent="0.2">
      <c r="A14" s="120"/>
      <c r="B14" s="119" t="s">
        <v>107</v>
      </c>
      <c r="C14" s="113">
        <v>47.465319635113985</v>
      </c>
      <c r="D14" s="114">
        <v>105523</v>
      </c>
      <c r="E14" s="114">
        <v>105128</v>
      </c>
      <c r="F14" s="114">
        <v>105013</v>
      </c>
      <c r="G14" s="114">
        <v>103336</v>
      </c>
      <c r="H14" s="114">
        <v>103436</v>
      </c>
      <c r="I14" s="115">
        <v>2087</v>
      </c>
      <c r="J14" s="116">
        <v>2.0176727638346419</v>
      </c>
    </row>
    <row r="15" spans="1:15" s="110" customFormat="1" ht="13.5" customHeight="1" x14ac:dyDescent="0.2">
      <c r="A15" s="118" t="s">
        <v>105</v>
      </c>
      <c r="B15" s="121" t="s">
        <v>108</v>
      </c>
      <c r="C15" s="113">
        <v>10.436495798772917</v>
      </c>
      <c r="D15" s="114">
        <v>23202</v>
      </c>
      <c r="E15" s="114">
        <v>24119</v>
      </c>
      <c r="F15" s="114">
        <v>24766</v>
      </c>
      <c r="G15" s="114">
        <v>22044</v>
      </c>
      <c r="H15" s="114">
        <v>22984</v>
      </c>
      <c r="I15" s="115">
        <v>218</v>
      </c>
      <c r="J15" s="116">
        <v>0.94848590323703441</v>
      </c>
    </row>
    <row r="16" spans="1:15" s="110" customFormat="1" ht="13.5" customHeight="1" x14ac:dyDescent="0.2">
      <c r="A16" s="118"/>
      <c r="B16" s="121" t="s">
        <v>109</v>
      </c>
      <c r="C16" s="113">
        <v>67.158908940427139</v>
      </c>
      <c r="D16" s="114">
        <v>149305</v>
      </c>
      <c r="E16" s="114">
        <v>148804</v>
      </c>
      <c r="F16" s="114">
        <v>149360</v>
      </c>
      <c r="G16" s="114">
        <v>148973</v>
      </c>
      <c r="H16" s="114">
        <v>148903</v>
      </c>
      <c r="I16" s="115">
        <v>402</v>
      </c>
      <c r="J16" s="116">
        <v>0.26997441287280982</v>
      </c>
    </row>
    <row r="17" spans="1:10" s="110" customFormat="1" ht="13.5" customHeight="1" x14ac:dyDescent="0.2">
      <c r="A17" s="118"/>
      <c r="B17" s="121" t="s">
        <v>110</v>
      </c>
      <c r="C17" s="113">
        <v>21.146925997229168</v>
      </c>
      <c r="D17" s="114">
        <v>47013</v>
      </c>
      <c r="E17" s="114">
        <v>46179</v>
      </c>
      <c r="F17" s="114">
        <v>45812</v>
      </c>
      <c r="G17" s="114">
        <v>45274</v>
      </c>
      <c r="H17" s="114">
        <v>44531</v>
      </c>
      <c r="I17" s="115">
        <v>2482</v>
      </c>
      <c r="J17" s="116">
        <v>5.5736453257281449</v>
      </c>
    </row>
    <row r="18" spans="1:10" s="110" customFormat="1" ht="13.5" customHeight="1" x14ac:dyDescent="0.2">
      <c r="A18" s="120"/>
      <c r="B18" s="121" t="s">
        <v>111</v>
      </c>
      <c r="C18" s="113">
        <v>1.2576692635707731</v>
      </c>
      <c r="D18" s="114">
        <v>2796</v>
      </c>
      <c r="E18" s="114">
        <v>2794</v>
      </c>
      <c r="F18" s="114">
        <v>2680</v>
      </c>
      <c r="G18" s="114">
        <v>2519</v>
      </c>
      <c r="H18" s="114">
        <v>2425</v>
      </c>
      <c r="I18" s="115">
        <v>371</v>
      </c>
      <c r="J18" s="116">
        <v>15.298969072164949</v>
      </c>
    </row>
    <row r="19" spans="1:10" s="110" customFormat="1" ht="13.5" customHeight="1" x14ac:dyDescent="0.2">
      <c r="A19" s="120"/>
      <c r="B19" s="121" t="s">
        <v>112</v>
      </c>
      <c r="C19" s="113">
        <v>0.37604131056694073</v>
      </c>
      <c r="D19" s="114">
        <v>836</v>
      </c>
      <c r="E19" s="114">
        <v>828</v>
      </c>
      <c r="F19" s="114">
        <v>815</v>
      </c>
      <c r="G19" s="114">
        <v>680</v>
      </c>
      <c r="H19" s="114">
        <v>627</v>
      </c>
      <c r="I19" s="115">
        <v>209</v>
      </c>
      <c r="J19" s="116">
        <v>33.333333333333336</v>
      </c>
    </row>
    <row r="20" spans="1:10" s="110" customFormat="1" ht="13.5" customHeight="1" x14ac:dyDescent="0.2">
      <c r="A20" s="118" t="s">
        <v>113</v>
      </c>
      <c r="B20" s="122" t="s">
        <v>114</v>
      </c>
      <c r="C20" s="113">
        <v>67.726569387718385</v>
      </c>
      <c r="D20" s="114">
        <v>150567</v>
      </c>
      <c r="E20" s="114">
        <v>150704</v>
      </c>
      <c r="F20" s="114">
        <v>151944</v>
      </c>
      <c r="G20" s="114">
        <v>149108</v>
      </c>
      <c r="H20" s="114">
        <v>149926</v>
      </c>
      <c r="I20" s="115">
        <v>641</v>
      </c>
      <c r="J20" s="116">
        <v>0.42754425516588185</v>
      </c>
    </row>
    <row r="21" spans="1:10" s="110" customFormat="1" ht="13.5" customHeight="1" x14ac:dyDescent="0.2">
      <c r="A21" s="120"/>
      <c r="B21" s="122" t="s">
        <v>115</v>
      </c>
      <c r="C21" s="113">
        <v>32.273430612281615</v>
      </c>
      <c r="D21" s="114">
        <v>71749</v>
      </c>
      <c r="E21" s="114">
        <v>71192</v>
      </c>
      <c r="F21" s="114">
        <v>70674</v>
      </c>
      <c r="G21" s="114">
        <v>69702</v>
      </c>
      <c r="H21" s="114">
        <v>68917</v>
      </c>
      <c r="I21" s="115">
        <v>2832</v>
      </c>
      <c r="J21" s="116">
        <v>4.1092908861383988</v>
      </c>
    </row>
    <row r="22" spans="1:10" s="110" customFormat="1" ht="13.5" customHeight="1" x14ac:dyDescent="0.2">
      <c r="A22" s="118" t="s">
        <v>113</v>
      </c>
      <c r="B22" s="122" t="s">
        <v>116</v>
      </c>
      <c r="C22" s="113">
        <v>88.235664549560084</v>
      </c>
      <c r="D22" s="114">
        <v>196162</v>
      </c>
      <c r="E22" s="114">
        <v>196582</v>
      </c>
      <c r="F22" s="114">
        <v>197093</v>
      </c>
      <c r="G22" s="114">
        <v>194073</v>
      </c>
      <c r="H22" s="114">
        <v>194664</v>
      </c>
      <c r="I22" s="115">
        <v>1498</v>
      </c>
      <c r="J22" s="116">
        <v>0.76953108946697901</v>
      </c>
    </row>
    <row r="23" spans="1:10" s="110" customFormat="1" ht="13.5" customHeight="1" x14ac:dyDescent="0.2">
      <c r="A23" s="123"/>
      <c r="B23" s="124" t="s">
        <v>117</v>
      </c>
      <c r="C23" s="125">
        <v>11.728350636031594</v>
      </c>
      <c r="D23" s="114">
        <v>26074</v>
      </c>
      <c r="E23" s="114">
        <v>25233</v>
      </c>
      <c r="F23" s="114">
        <v>25441</v>
      </c>
      <c r="G23" s="114">
        <v>24649</v>
      </c>
      <c r="H23" s="114">
        <v>24097</v>
      </c>
      <c r="I23" s="115">
        <v>1977</v>
      </c>
      <c r="J23" s="116">
        <v>8.2043407893098728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61939</v>
      </c>
      <c r="E26" s="114">
        <v>64930</v>
      </c>
      <c r="F26" s="114">
        <v>64505</v>
      </c>
      <c r="G26" s="114">
        <v>64951</v>
      </c>
      <c r="H26" s="140">
        <v>64156</v>
      </c>
      <c r="I26" s="115">
        <v>-2217</v>
      </c>
      <c r="J26" s="116">
        <v>-3.4556393790136544</v>
      </c>
    </row>
    <row r="27" spans="1:10" s="110" customFormat="1" ht="13.5" customHeight="1" x14ac:dyDescent="0.2">
      <c r="A27" s="118" t="s">
        <v>105</v>
      </c>
      <c r="B27" s="119" t="s">
        <v>106</v>
      </c>
      <c r="C27" s="113">
        <v>41.718464941313229</v>
      </c>
      <c r="D27" s="115">
        <v>25840</v>
      </c>
      <c r="E27" s="114">
        <v>26914</v>
      </c>
      <c r="F27" s="114">
        <v>26669</v>
      </c>
      <c r="G27" s="114">
        <v>26833</v>
      </c>
      <c r="H27" s="140">
        <v>26443</v>
      </c>
      <c r="I27" s="115">
        <v>-603</v>
      </c>
      <c r="J27" s="116">
        <v>-2.2803766592292858</v>
      </c>
    </row>
    <row r="28" spans="1:10" s="110" customFormat="1" ht="13.5" customHeight="1" x14ac:dyDescent="0.2">
      <c r="A28" s="120"/>
      <c r="B28" s="119" t="s">
        <v>107</v>
      </c>
      <c r="C28" s="113">
        <v>58.281535058686771</v>
      </c>
      <c r="D28" s="115">
        <v>36099</v>
      </c>
      <c r="E28" s="114">
        <v>38016</v>
      </c>
      <c r="F28" s="114">
        <v>37836</v>
      </c>
      <c r="G28" s="114">
        <v>38118</v>
      </c>
      <c r="H28" s="140">
        <v>37713</v>
      </c>
      <c r="I28" s="115">
        <v>-1614</v>
      </c>
      <c r="J28" s="116">
        <v>-4.2796913531143108</v>
      </c>
    </row>
    <row r="29" spans="1:10" s="110" customFormat="1" ht="13.5" customHeight="1" x14ac:dyDescent="0.2">
      <c r="A29" s="118" t="s">
        <v>105</v>
      </c>
      <c r="B29" s="121" t="s">
        <v>108</v>
      </c>
      <c r="C29" s="113">
        <v>20.701012286281664</v>
      </c>
      <c r="D29" s="115">
        <v>12822</v>
      </c>
      <c r="E29" s="114">
        <v>13886</v>
      </c>
      <c r="F29" s="114">
        <v>13488</v>
      </c>
      <c r="G29" s="114">
        <v>14007</v>
      </c>
      <c r="H29" s="140">
        <v>13292</v>
      </c>
      <c r="I29" s="115">
        <v>-470</v>
      </c>
      <c r="J29" s="116">
        <v>-3.5359614805898283</v>
      </c>
    </row>
    <row r="30" spans="1:10" s="110" customFormat="1" ht="13.5" customHeight="1" x14ac:dyDescent="0.2">
      <c r="A30" s="118"/>
      <c r="B30" s="121" t="s">
        <v>109</v>
      </c>
      <c r="C30" s="113">
        <v>45.585172508435718</v>
      </c>
      <c r="D30" s="115">
        <v>28235</v>
      </c>
      <c r="E30" s="114">
        <v>29543</v>
      </c>
      <c r="F30" s="114">
        <v>29646</v>
      </c>
      <c r="G30" s="114">
        <v>29751</v>
      </c>
      <c r="H30" s="140">
        <v>29920</v>
      </c>
      <c r="I30" s="115">
        <v>-1685</v>
      </c>
      <c r="J30" s="116">
        <v>-5.6316844919786098</v>
      </c>
    </row>
    <row r="31" spans="1:10" s="110" customFormat="1" ht="13.5" customHeight="1" x14ac:dyDescent="0.2">
      <c r="A31" s="118"/>
      <c r="B31" s="121" t="s">
        <v>110</v>
      </c>
      <c r="C31" s="113">
        <v>18.006425676875637</v>
      </c>
      <c r="D31" s="115">
        <v>11153</v>
      </c>
      <c r="E31" s="114">
        <v>11434</v>
      </c>
      <c r="F31" s="114">
        <v>11432</v>
      </c>
      <c r="G31" s="114">
        <v>11358</v>
      </c>
      <c r="H31" s="140">
        <v>11266</v>
      </c>
      <c r="I31" s="115">
        <v>-113</v>
      </c>
      <c r="J31" s="116">
        <v>-1.0030179300550328</v>
      </c>
    </row>
    <row r="32" spans="1:10" s="110" customFormat="1" ht="13.5" customHeight="1" x14ac:dyDescent="0.2">
      <c r="A32" s="120"/>
      <c r="B32" s="121" t="s">
        <v>111</v>
      </c>
      <c r="C32" s="113">
        <v>15.707389528406981</v>
      </c>
      <c r="D32" s="115">
        <v>9729</v>
      </c>
      <c r="E32" s="114">
        <v>10067</v>
      </c>
      <c r="F32" s="114">
        <v>9939</v>
      </c>
      <c r="G32" s="114">
        <v>9835</v>
      </c>
      <c r="H32" s="140">
        <v>9678</v>
      </c>
      <c r="I32" s="115">
        <v>51</v>
      </c>
      <c r="J32" s="116">
        <v>0.52696838189708617</v>
      </c>
    </row>
    <row r="33" spans="1:10" s="110" customFormat="1" ht="13.5" customHeight="1" x14ac:dyDescent="0.2">
      <c r="A33" s="120"/>
      <c r="B33" s="121" t="s">
        <v>112</v>
      </c>
      <c r="C33" s="113">
        <v>1.4982482765301346</v>
      </c>
      <c r="D33" s="115">
        <v>928</v>
      </c>
      <c r="E33" s="114">
        <v>929</v>
      </c>
      <c r="F33" s="114">
        <v>989</v>
      </c>
      <c r="G33" s="114">
        <v>833</v>
      </c>
      <c r="H33" s="140">
        <v>813</v>
      </c>
      <c r="I33" s="115">
        <v>115</v>
      </c>
      <c r="J33" s="116">
        <v>14.145141451414514</v>
      </c>
    </row>
    <row r="34" spans="1:10" s="110" customFormat="1" ht="13.5" customHeight="1" x14ac:dyDescent="0.2">
      <c r="A34" s="118" t="s">
        <v>113</v>
      </c>
      <c r="B34" s="122" t="s">
        <v>116</v>
      </c>
      <c r="C34" s="113">
        <v>88.579085874812321</v>
      </c>
      <c r="D34" s="115">
        <v>54865</v>
      </c>
      <c r="E34" s="114">
        <v>57654</v>
      </c>
      <c r="F34" s="114">
        <v>57271</v>
      </c>
      <c r="G34" s="114">
        <v>57651</v>
      </c>
      <c r="H34" s="140">
        <v>56981</v>
      </c>
      <c r="I34" s="115">
        <v>-2116</v>
      </c>
      <c r="J34" s="116">
        <v>-3.713518541268142</v>
      </c>
    </row>
    <row r="35" spans="1:10" s="110" customFormat="1" ht="13.5" customHeight="1" x14ac:dyDescent="0.2">
      <c r="A35" s="118"/>
      <c r="B35" s="119" t="s">
        <v>117</v>
      </c>
      <c r="C35" s="113">
        <v>11.160980965143125</v>
      </c>
      <c r="D35" s="115">
        <v>6913</v>
      </c>
      <c r="E35" s="114">
        <v>7106</v>
      </c>
      <c r="F35" s="114">
        <v>7072</v>
      </c>
      <c r="G35" s="114">
        <v>7119</v>
      </c>
      <c r="H35" s="140">
        <v>7001</v>
      </c>
      <c r="I35" s="115">
        <v>-88</v>
      </c>
      <c r="J35" s="116">
        <v>-1.2569632909584345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39404</v>
      </c>
      <c r="E37" s="114">
        <v>41582</v>
      </c>
      <c r="F37" s="114">
        <v>41046</v>
      </c>
      <c r="G37" s="114">
        <v>42356</v>
      </c>
      <c r="H37" s="140">
        <v>41542</v>
      </c>
      <c r="I37" s="115">
        <v>-2138</v>
      </c>
      <c r="J37" s="116">
        <v>-5.1465986230802558</v>
      </c>
    </row>
    <row r="38" spans="1:10" s="110" customFormat="1" ht="13.5" customHeight="1" x14ac:dyDescent="0.2">
      <c r="A38" s="118" t="s">
        <v>105</v>
      </c>
      <c r="B38" s="119" t="s">
        <v>106</v>
      </c>
      <c r="C38" s="113">
        <v>40.970459851791695</v>
      </c>
      <c r="D38" s="115">
        <v>16144</v>
      </c>
      <c r="E38" s="114">
        <v>16898</v>
      </c>
      <c r="F38" s="114">
        <v>16544</v>
      </c>
      <c r="G38" s="114">
        <v>17156</v>
      </c>
      <c r="H38" s="140">
        <v>16754</v>
      </c>
      <c r="I38" s="115">
        <v>-610</v>
      </c>
      <c r="J38" s="116">
        <v>-3.6409215709681271</v>
      </c>
    </row>
    <row r="39" spans="1:10" s="110" customFormat="1" ht="13.5" customHeight="1" x14ac:dyDescent="0.2">
      <c r="A39" s="120"/>
      <c r="B39" s="119" t="s">
        <v>107</v>
      </c>
      <c r="C39" s="113">
        <v>59.029540148208305</v>
      </c>
      <c r="D39" s="115">
        <v>23260</v>
      </c>
      <c r="E39" s="114">
        <v>24684</v>
      </c>
      <c r="F39" s="114">
        <v>24502</v>
      </c>
      <c r="G39" s="114">
        <v>25200</v>
      </c>
      <c r="H39" s="140">
        <v>24788</v>
      </c>
      <c r="I39" s="115">
        <v>-1528</v>
      </c>
      <c r="J39" s="116">
        <v>-6.1642730353396802</v>
      </c>
    </row>
    <row r="40" spans="1:10" s="110" customFormat="1" ht="13.5" customHeight="1" x14ac:dyDescent="0.2">
      <c r="A40" s="118" t="s">
        <v>105</v>
      </c>
      <c r="B40" s="121" t="s">
        <v>108</v>
      </c>
      <c r="C40" s="113">
        <v>26.322200791797787</v>
      </c>
      <c r="D40" s="115">
        <v>10372</v>
      </c>
      <c r="E40" s="114">
        <v>11163</v>
      </c>
      <c r="F40" s="114">
        <v>10707</v>
      </c>
      <c r="G40" s="114">
        <v>11637</v>
      </c>
      <c r="H40" s="140">
        <v>10805</v>
      </c>
      <c r="I40" s="115">
        <v>-433</v>
      </c>
      <c r="J40" s="116">
        <v>-4.0074039796390561</v>
      </c>
    </row>
    <row r="41" spans="1:10" s="110" customFormat="1" ht="13.5" customHeight="1" x14ac:dyDescent="0.2">
      <c r="A41" s="118"/>
      <c r="B41" s="121" t="s">
        <v>109</v>
      </c>
      <c r="C41" s="113">
        <v>31.935844076743479</v>
      </c>
      <c r="D41" s="115">
        <v>12584</v>
      </c>
      <c r="E41" s="114">
        <v>13353</v>
      </c>
      <c r="F41" s="114">
        <v>13369</v>
      </c>
      <c r="G41" s="114">
        <v>13770</v>
      </c>
      <c r="H41" s="140">
        <v>13936</v>
      </c>
      <c r="I41" s="115">
        <v>-1352</v>
      </c>
      <c r="J41" s="116">
        <v>-9.7014925373134329</v>
      </c>
    </row>
    <row r="42" spans="1:10" s="110" customFormat="1" ht="13.5" customHeight="1" x14ac:dyDescent="0.2">
      <c r="A42" s="118"/>
      <c r="B42" s="121" t="s">
        <v>110</v>
      </c>
      <c r="C42" s="113">
        <v>17.686021723682874</v>
      </c>
      <c r="D42" s="115">
        <v>6969</v>
      </c>
      <c r="E42" s="114">
        <v>7247</v>
      </c>
      <c r="F42" s="114">
        <v>7270</v>
      </c>
      <c r="G42" s="114">
        <v>7344</v>
      </c>
      <c r="H42" s="140">
        <v>7343</v>
      </c>
      <c r="I42" s="115">
        <v>-374</v>
      </c>
      <c r="J42" s="116">
        <v>-5.0932861228380775</v>
      </c>
    </row>
    <row r="43" spans="1:10" s="110" customFormat="1" ht="13.5" customHeight="1" x14ac:dyDescent="0.2">
      <c r="A43" s="120"/>
      <c r="B43" s="121" t="s">
        <v>111</v>
      </c>
      <c r="C43" s="113">
        <v>24.055933407775861</v>
      </c>
      <c r="D43" s="115">
        <v>9479</v>
      </c>
      <c r="E43" s="114">
        <v>9819</v>
      </c>
      <c r="F43" s="114">
        <v>9700</v>
      </c>
      <c r="G43" s="114">
        <v>9605</v>
      </c>
      <c r="H43" s="140">
        <v>9458</v>
      </c>
      <c r="I43" s="115">
        <v>21</v>
      </c>
      <c r="J43" s="116">
        <v>0.22203425671389301</v>
      </c>
    </row>
    <row r="44" spans="1:10" s="110" customFormat="1" ht="13.5" customHeight="1" x14ac:dyDescent="0.2">
      <c r="A44" s="120"/>
      <c r="B44" s="121" t="s">
        <v>112</v>
      </c>
      <c r="C44" s="113">
        <v>2.2028220485229926</v>
      </c>
      <c r="D44" s="115">
        <v>868</v>
      </c>
      <c r="E44" s="114">
        <v>873</v>
      </c>
      <c r="F44" s="114">
        <v>941</v>
      </c>
      <c r="G44" s="114">
        <v>782</v>
      </c>
      <c r="H44" s="140">
        <v>756</v>
      </c>
      <c r="I44" s="115">
        <v>112</v>
      </c>
      <c r="J44" s="116">
        <v>14.814814814814815</v>
      </c>
    </row>
    <row r="45" spans="1:10" s="110" customFormat="1" ht="13.5" customHeight="1" x14ac:dyDescent="0.2">
      <c r="A45" s="118" t="s">
        <v>113</v>
      </c>
      <c r="B45" s="122" t="s">
        <v>116</v>
      </c>
      <c r="C45" s="113">
        <v>88.760024363008839</v>
      </c>
      <c r="D45" s="115">
        <v>34975</v>
      </c>
      <c r="E45" s="114">
        <v>36961</v>
      </c>
      <c r="F45" s="114">
        <v>36454</v>
      </c>
      <c r="G45" s="114">
        <v>37624</v>
      </c>
      <c r="H45" s="140">
        <v>36872</v>
      </c>
      <c r="I45" s="115">
        <v>-1897</v>
      </c>
      <c r="J45" s="116">
        <v>-5.1448253417227168</v>
      </c>
    </row>
    <row r="46" spans="1:10" s="110" customFormat="1" ht="13.5" customHeight="1" x14ac:dyDescent="0.2">
      <c r="A46" s="118"/>
      <c r="B46" s="119" t="s">
        <v>117</v>
      </c>
      <c r="C46" s="113">
        <v>10.844076743477819</v>
      </c>
      <c r="D46" s="115">
        <v>4273</v>
      </c>
      <c r="E46" s="114">
        <v>4456</v>
      </c>
      <c r="F46" s="114">
        <v>4435</v>
      </c>
      <c r="G46" s="114">
        <v>4555</v>
      </c>
      <c r="H46" s="140">
        <v>4497</v>
      </c>
      <c r="I46" s="115">
        <v>-224</v>
      </c>
      <c r="J46" s="116">
        <v>-4.9810985101178566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22535</v>
      </c>
      <c r="E48" s="114">
        <v>23348</v>
      </c>
      <c r="F48" s="114">
        <v>23459</v>
      </c>
      <c r="G48" s="114">
        <v>22595</v>
      </c>
      <c r="H48" s="140">
        <v>22614</v>
      </c>
      <c r="I48" s="115">
        <v>-79</v>
      </c>
      <c r="J48" s="116">
        <v>-0.34934111612275581</v>
      </c>
    </row>
    <row r="49" spans="1:12" s="110" customFormat="1" ht="13.5" customHeight="1" x14ac:dyDescent="0.2">
      <c r="A49" s="118" t="s">
        <v>105</v>
      </c>
      <c r="B49" s="119" t="s">
        <v>106</v>
      </c>
      <c r="C49" s="113">
        <v>43.026403372531618</v>
      </c>
      <c r="D49" s="115">
        <v>9696</v>
      </c>
      <c r="E49" s="114">
        <v>10016</v>
      </c>
      <c r="F49" s="114">
        <v>10125</v>
      </c>
      <c r="G49" s="114">
        <v>9677</v>
      </c>
      <c r="H49" s="140">
        <v>9689</v>
      </c>
      <c r="I49" s="115">
        <v>7</v>
      </c>
      <c r="J49" s="116">
        <v>7.2246877902776341E-2</v>
      </c>
    </row>
    <row r="50" spans="1:12" s="110" customFormat="1" ht="13.5" customHeight="1" x14ac:dyDescent="0.2">
      <c r="A50" s="120"/>
      <c r="B50" s="119" t="s">
        <v>107</v>
      </c>
      <c r="C50" s="113">
        <v>56.973596627468382</v>
      </c>
      <c r="D50" s="115">
        <v>12839</v>
      </c>
      <c r="E50" s="114">
        <v>13332</v>
      </c>
      <c r="F50" s="114">
        <v>13334</v>
      </c>
      <c r="G50" s="114">
        <v>12918</v>
      </c>
      <c r="H50" s="140">
        <v>12925</v>
      </c>
      <c r="I50" s="115">
        <v>-86</v>
      </c>
      <c r="J50" s="116">
        <v>-0.66537717601547386</v>
      </c>
    </row>
    <row r="51" spans="1:12" s="110" customFormat="1" ht="13.5" customHeight="1" x14ac:dyDescent="0.2">
      <c r="A51" s="118" t="s">
        <v>105</v>
      </c>
      <c r="B51" s="121" t="s">
        <v>108</v>
      </c>
      <c r="C51" s="113">
        <v>10.87197692478367</v>
      </c>
      <c r="D51" s="115">
        <v>2450</v>
      </c>
      <c r="E51" s="114">
        <v>2723</v>
      </c>
      <c r="F51" s="114">
        <v>2781</v>
      </c>
      <c r="G51" s="114">
        <v>2370</v>
      </c>
      <c r="H51" s="140">
        <v>2487</v>
      </c>
      <c r="I51" s="115">
        <v>-37</v>
      </c>
      <c r="J51" s="116">
        <v>-1.4877362283876157</v>
      </c>
    </row>
    <row r="52" spans="1:12" s="110" customFormat="1" ht="13.5" customHeight="1" x14ac:dyDescent="0.2">
      <c r="A52" s="118"/>
      <c r="B52" s="121" t="s">
        <v>109</v>
      </c>
      <c r="C52" s="113">
        <v>69.451963612158863</v>
      </c>
      <c r="D52" s="115">
        <v>15651</v>
      </c>
      <c r="E52" s="114">
        <v>16190</v>
      </c>
      <c r="F52" s="114">
        <v>16277</v>
      </c>
      <c r="G52" s="114">
        <v>15981</v>
      </c>
      <c r="H52" s="140">
        <v>15984</v>
      </c>
      <c r="I52" s="115">
        <v>-333</v>
      </c>
      <c r="J52" s="116">
        <v>-2.0833333333333335</v>
      </c>
    </row>
    <row r="53" spans="1:12" s="110" customFormat="1" ht="13.5" customHeight="1" x14ac:dyDescent="0.2">
      <c r="A53" s="118"/>
      <c r="B53" s="121" t="s">
        <v>110</v>
      </c>
      <c r="C53" s="113">
        <v>18.566674062569337</v>
      </c>
      <c r="D53" s="115">
        <v>4184</v>
      </c>
      <c r="E53" s="114">
        <v>4187</v>
      </c>
      <c r="F53" s="114">
        <v>4162</v>
      </c>
      <c r="G53" s="114">
        <v>4014</v>
      </c>
      <c r="H53" s="140">
        <v>3923</v>
      </c>
      <c r="I53" s="115">
        <v>261</v>
      </c>
      <c r="J53" s="116">
        <v>6.6530716288554679</v>
      </c>
    </row>
    <row r="54" spans="1:12" s="110" customFormat="1" ht="13.5" customHeight="1" x14ac:dyDescent="0.2">
      <c r="A54" s="120"/>
      <c r="B54" s="121" t="s">
        <v>111</v>
      </c>
      <c r="C54" s="113">
        <v>1.1093854004881296</v>
      </c>
      <c r="D54" s="115">
        <v>250</v>
      </c>
      <c r="E54" s="114">
        <v>248</v>
      </c>
      <c r="F54" s="114">
        <v>239</v>
      </c>
      <c r="G54" s="114">
        <v>230</v>
      </c>
      <c r="H54" s="140">
        <v>220</v>
      </c>
      <c r="I54" s="115">
        <v>30</v>
      </c>
      <c r="J54" s="116">
        <v>13.636363636363637</v>
      </c>
    </row>
    <row r="55" spans="1:12" s="110" customFormat="1" ht="13.5" customHeight="1" x14ac:dyDescent="0.2">
      <c r="A55" s="120"/>
      <c r="B55" s="121" t="s">
        <v>112</v>
      </c>
      <c r="C55" s="113">
        <v>0.26625249611715107</v>
      </c>
      <c r="D55" s="115">
        <v>60</v>
      </c>
      <c r="E55" s="114">
        <v>56</v>
      </c>
      <c r="F55" s="114">
        <v>48</v>
      </c>
      <c r="G55" s="114">
        <v>51</v>
      </c>
      <c r="H55" s="140">
        <v>57</v>
      </c>
      <c r="I55" s="115">
        <v>3</v>
      </c>
      <c r="J55" s="116">
        <v>5.2631578947368425</v>
      </c>
    </row>
    <row r="56" spans="1:12" s="110" customFormat="1" ht="13.5" customHeight="1" x14ac:dyDescent="0.2">
      <c r="A56" s="118" t="s">
        <v>113</v>
      </c>
      <c r="B56" s="122" t="s">
        <v>116</v>
      </c>
      <c r="C56" s="113">
        <v>88.262702462835591</v>
      </c>
      <c r="D56" s="115">
        <v>19890</v>
      </c>
      <c r="E56" s="114">
        <v>20693</v>
      </c>
      <c r="F56" s="114">
        <v>20817</v>
      </c>
      <c r="G56" s="114">
        <v>20027</v>
      </c>
      <c r="H56" s="140">
        <v>20109</v>
      </c>
      <c r="I56" s="115">
        <v>-219</v>
      </c>
      <c r="J56" s="116">
        <v>-1.0890645979412203</v>
      </c>
    </row>
    <row r="57" spans="1:12" s="110" customFormat="1" ht="13.5" customHeight="1" x14ac:dyDescent="0.2">
      <c r="A57" s="142"/>
      <c r="B57" s="124" t="s">
        <v>117</v>
      </c>
      <c r="C57" s="125">
        <v>11.715109829154649</v>
      </c>
      <c r="D57" s="143">
        <v>2640</v>
      </c>
      <c r="E57" s="144">
        <v>2650</v>
      </c>
      <c r="F57" s="144">
        <v>2637</v>
      </c>
      <c r="G57" s="144">
        <v>2564</v>
      </c>
      <c r="H57" s="145">
        <v>2504</v>
      </c>
      <c r="I57" s="143">
        <v>136</v>
      </c>
      <c r="J57" s="146">
        <v>5.4313099041533546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222316</v>
      </c>
      <c r="E12" s="236">
        <v>221896</v>
      </c>
      <c r="F12" s="114">
        <v>222618</v>
      </c>
      <c r="G12" s="114">
        <v>218810</v>
      </c>
      <c r="H12" s="140">
        <v>218843</v>
      </c>
      <c r="I12" s="115">
        <v>3473</v>
      </c>
      <c r="J12" s="116">
        <v>1.5869824486047075</v>
      </c>
    </row>
    <row r="13" spans="1:15" s="110" customFormat="1" ht="12" customHeight="1" x14ac:dyDescent="0.2">
      <c r="A13" s="118" t="s">
        <v>105</v>
      </c>
      <c r="B13" s="119" t="s">
        <v>106</v>
      </c>
      <c r="C13" s="113">
        <v>52.534680364886015</v>
      </c>
      <c r="D13" s="115">
        <v>116793</v>
      </c>
      <c r="E13" s="114">
        <v>116768</v>
      </c>
      <c r="F13" s="114">
        <v>117605</v>
      </c>
      <c r="G13" s="114">
        <v>115474</v>
      </c>
      <c r="H13" s="140">
        <v>115407</v>
      </c>
      <c r="I13" s="115">
        <v>1386</v>
      </c>
      <c r="J13" s="116">
        <v>1.2009670123995946</v>
      </c>
    </row>
    <row r="14" spans="1:15" s="110" customFormat="1" ht="12" customHeight="1" x14ac:dyDescent="0.2">
      <c r="A14" s="118"/>
      <c r="B14" s="119" t="s">
        <v>107</v>
      </c>
      <c r="C14" s="113">
        <v>47.465319635113985</v>
      </c>
      <c r="D14" s="115">
        <v>105523</v>
      </c>
      <c r="E14" s="114">
        <v>105128</v>
      </c>
      <c r="F14" s="114">
        <v>105013</v>
      </c>
      <c r="G14" s="114">
        <v>103336</v>
      </c>
      <c r="H14" s="140">
        <v>103436</v>
      </c>
      <c r="I14" s="115">
        <v>2087</v>
      </c>
      <c r="J14" s="116">
        <v>2.0176727638346419</v>
      </c>
    </row>
    <row r="15" spans="1:15" s="110" customFormat="1" ht="12" customHeight="1" x14ac:dyDescent="0.2">
      <c r="A15" s="118" t="s">
        <v>105</v>
      </c>
      <c r="B15" s="121" t="s">
        <v>108</v>
      </c>
      <c r="C15" s="113">
        <v>10.436495798772917</v>
      </c>
      <c r="D15" s="115">
        <v>23202</v>
      </c>
      <c r="E15" s="114">
        <v>24119</v>
      </c>
      <c r="F15" s="114">
        <v>24766</v>
      </c>
      <c r="G15" s="114">
        <v>22044</v>
      </c>
      <c r="H15" s="140">
        <v>22984</v>
      </c>
      <c r="I15" s="115">
        <v>218</v>
      </c>
      <c r="J15" s="116">
        <v>0.94848590323703441</v>
      </c>
    </row>
    <row r="16" spans="1:15" s="110" customFormat="1" ht="12" customHeight="1" x14ac:dyDescent="0.2">
      <c r="A16" s="118"/>
      <c r="B16" s="121" t="s">
        <v>109</v>
      </c>
      <c r="C16" s="113">
        <v>67.158908940427139</v>
      </c>
      <c r="D16" s="115">
        <v>149305</v>
      </c>
      <c r="E16" s="114">
        <v>148804</v>
      </c>
      <c r="F16" s="114">
        <v>149360</v>
      </c>
      <c r="G16" s="114">
        <v>148973</v>
      </c>
      <c r="H16" s="140">
        <v>148903</v>
      </c>
      <c r="I16" s="115">
        <v>402</v>
      </c>
      <c r="J16" s="116">
        <v>0.26997441287280982</v>
      </c>
    </row>
    <row r="17" spans="1:10" s="110" customFormat="1" ht="12" customHeight="1" x14ac:dyDescent="0.2">
      <c r="A17" s="118"/>
      <c r="B17" s="121" t="s">
        <v>110</v>
      </c>
      <c r="C17" s="113">
        <v>21.146925997229168</v>
      </c>
      <c r="D17" s="115">
        <v>47013</v>
      </c>
      <c r="E17" s="114">
        <v>46179</v>
      </c>
      <c r="F17" s="114">
        <v>45812</v>
      </c>
      <c r="G17" s="114">
        <v>45274</v>
      </c>
      <c r="H17" s="140">
        <v>44531</v>
      </c>
      <c r="I17" s="115">
        <v>2482</v>
      </c>
      <c r="J17" s="116">
        <v>5.5736453257281449</v>
      </c>
    </row>
    <row r="18" spans="1:10" s="110" customFormat="1" ht="12" customHeight="1" x14ac:dyDescent="0.2">
      <c r="A18" s="120"/>
      <c r="B18" s="121" t="s">
        <v>111</v>
      </c>
      <c r="C18" s="113">
        <v>1.2576692635707731</v>
      </c>
      <c r="D18" s="115">
        <v>2796</v>
      </c>
      <c r="E18" s="114">
        <v>2794</v>
      </c>
      <c r="F18" s="114">
        <v>2680</v>
      </c>
      <c r="G18" s="114">
        <v>2519</v>
      </c>
      <c r="H18" s="140">
        <v>2425</v>
      </c>
      <c r="I18" s="115">
        <v>371</v>
      </c>
      <c r="J18" s="116">
        <v>15.298969072164949</v>
      </c>
    </row>
    <row r="19" spans="1:10" s="110" customFormat="1" ht="12" customHeight="1" x14ac:dyDescent="0.2">
      <c r="A19" s="120"/>
      <c r="B19" s="121" t="s">
        <v>112</v>
      </c>
      <c r="C19" s="113">
        <v>0.37604131056694073</v>
      </c>
      <c r="D19" s="115">
        <v>836</v>
      </c>
      <c r="E19" s="114">
        <v>828</v>
      </c>
      <c r="F19" s="114">
        <v>815</v>
      </c>
      <c r="G19" s="114">
        <v>680</v>
      </c>
      <c r="H19" s="140">
        <v>627</v>
      </c>
      <c r="I19" s="115">
        <v>209</v>
      </c>
      <c r="J19" s="116">
        <v>33.333333333333336</v>
      </c>
    </row>
    <row r="20" spans="1:10" s="110" customFormat="1" ht="12" customHeight="1" x14ac:dyDescent="0.2">
      <c r="A20" s="118" t="s">
        <v>113</v>
      </c>
      <c r="B20" s="119" t="s">
        <v>181</v>
      </c>
      <c r="C20" s="113">
        <v>67.726569387718385</v>
      </c>
      <c r="D20" s="115">
        <v>150567</v>
      </c>
      <c r="E20" s="114">
        <v>150704</v>
      </c>
      <c r="F20" s="114">
        <v>151944</v>
      </c>
      <c r="G20" s="114">
        <v>149108</v>
      </c>
      <c r="H20" s="140">
        <v>149926</v>
      </c>
      <c r="I20" s="115">
        <v>641</v>
      </c>
      <c r="J20" s="116">
        <v>0.42754425516588185</v>
      </c>
    </row>
    <row r="21" spans="1:10" s="110" customFormat="1" ht="12" customHeight="1" x14ac:dyDescent="0.2">
      <c r="A21" s="118"/>
      <c r="B21" s="119" t="s">
        <v>182</v>
      </c>
      <c r="C21" s="113">
        <v>32.273430612281615</v>
      </c>
      <c r="D21" s="115">
        <v>71749</v>
      </c>
      <c r="E21" s="114">
        <v>71192</v>
      </c>
      <c r="F21" s="114">
        <v>70674</v>
      </c>
      <c r="G21" s="114">
        <v>69702</v>
      </c>
      <c r="H21" s="140">
        <v>68917</v>
      </c>
      <c r="I21" s="115">
        <v>2832</v>
      </c>
      <c r="J21" s="116">
        <v>4.1092908861383988</v>
      </c>
    </row>
    <row r="22" spans="1:10" s="110" customFormat="1" ht="12" customHeight="1" x14ac:dyDescent="0.2">
      <c r="A22" s="118" t="s">
        <v>113</v>
      </c>
      <c r="B22" s="119" t="s">
        <v>116</v>
      </c>
      <c r="C22" s="113">
        <v>88.235664549560084</v>
      </c>
      <c r="D22" s="115">
        <v>196162</v>
      </c>
      <c r="E22" s="114">
        <v>196582</v>
      </c>
      <c r="F22" s="114">
        <v>197093</v>
      </c>
      <c r="G22" s="114">
        <v>194073</v>
      </c>
      <c r="H22" s="140">
        <v>194664</v>
      </c>
      <c r="I22" s="115">
        <v>1498</v>
      </c>
      <c r="J22" s="116">
        <v>0.76953108946697901</v>
      </c>
    </row>
    <row r="23" spans="1:10" s="110" customFormat="1" ht="12" customHeight="1" x14ac:dyDescent="0.2">
      <c r="A23" s="118"/>
      <c r="B23" s="119" t="s">
        <v>117</v>
      </c>
      <c r="C23" s="113">
        <v>11.728350636031594</v>
      </c>
      <c r="D23" s="115">
        <v>26074</v>
      </c>
      <c r="E23" s="114">
        <v>25233</v>
      </c>
      <c r="F23" s="114">
        <v>25441</v>
      </c>
      <c r="G23" s="114">
        <v>24649</v>
      </c>
      <c r="H23" s="140">
        <v>24097</v>
      </c>
      <c r="I23" s="115">
        <v>1977</v>
      </c>
      <c r="J23" s="116">
        <v>8.2043407893098728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268053</v>
      </c>
      <c r="E64" s="236">
        <v>268356</v>
      </c>
      <c r="F64" s="236">
        <v>269326</v>
      </c>
      <c r="G64" s="236">
        <v>264660</v>
      </c>
      <c r="H64" s="140">
        <v>264368</v>
      </c>
      <c r="I64" s="115">
        <v>3685</v>
      </c>
      <c r="J64" s="116">
        <v>1.3938903346849845</v>
      </c>
    </row>
    <row r="65" spans="1:12" s="110" customFormat="1" ht="12" customHeight="1" x14ac:dyDescent="0.2">
      <c r="A65" s="118" t="s">
        <v>105</v>
      </c>
      <c r="B65" s="119" t="s">
        <v>106</v>
      </c>
      <c r="C65" s="113">
        <v>53.345793555752032</v>
      </c>
      <c r="D65" s="235">
        <v>142995</v>
      </c>
      <c r="E65" s="236">
        <v>143067</v>
      </c>
      <c r="F65" s="236">
        <v>144174</v>
      </c>
      <c r="G65" s="236">
        <v>141487</v>
      </c>
      <c r="H65" s="140">
        <v>141096</v>
      </c>
      <c r="I65" s="115">
        <v>1899</v>
      </c>
      <c r="J65" s="116">
        <v>1.3458921585303623</v>
      </c>
    </row>
    <row r="66" spans="1:12" s="110" customFormat="1" ht="12" customHeight="1" x14ac:dyDescent="0.2">
      <c r="A66" s="118"/>
      <c r="B66" s="119" t="s">
        <v>107</v>
      </c>
      <c r="C66" s="113">
        <v>46.654206444247968</v>
      </c>
      <c r="D66" s="235">
        <v>125058</v>
      </c>
      <c r="E66" s="236">
        <v>125289</v>
      </c>
      <c r="F66" s="236">
        <v>125152</v>
      </c>
      <c r="G66" s="236">
        <v>123173</v>
      </c>
      <c r="H66" s="140">
        <v>123272</v>
      </c>
      <c r="I66" s="115">
        <v>1786</v>
      </c>
      <c r="J66" s="116">
        <v>1.4488286066584464</v>
      </c>
    </row>
    <row r="67" spans="1:12" s="110" customFormat="1" ht="12" customHeight="1" x14ac:dyDescent="0.2">
      <c r="A67" s="118" t="s">
        <v>105</v>
      </c>
      <c r="B67" s="121" t="s">
        <v>108</v>
      </c>
      <c r="C67" s="113">
        <v>10.04167086359787</v>
      </c>
      <c r="D67" s="235">
        <v>26917</v>
      </c>
      <c r="E67" s="236">
        <v>27824</v>
      </c>
      <c r="F67" s="236">
        <v>28404</v>
      </c>
      <c r="G67" s="236">
        <v>25501</v>
      </c>
      <c r="H67" s="140">
        <v>26370</v>
      </c>
      <c r="I67" s="115">
        <v>547</v>
      </c>
      <c r="J67" s="116">
        <v>2.074326886613576</v>
      </c>
    </row>
    <row r="68" spans="1:12" s="110" customFormat="1" ht="12" customHeight="1" x14ac:dyDescent="0.2">
      <c r="A68" s="118"/>
      <c r="B68" s="121" t="s">
        <v>109</v>
      </c>
      <c r="C68" s="113">
        <v>67.897766486478417</v>
      </c>
      <c r="D68" s="235">
        <v>182002</v>
      </c>
      <c r="E68" s="236">
        <v>182117</v>
      </c>
      <c r="F68" s="236">
        <v>183045</v>
      </c>
      <c r="G68" s="236">
        <v>182326</v>
      </c>
      <c r="H68" s="140">
        <v>182119</v>
      </c>
      <c r="I68" s="115">
        <v>-117</v>
      </c>
      <c r="J68" s="116">
        <v>-6.4243708783817174E-2</v>
      </c>
    </row>
    <row r="69" spans="1:12" s="110" customFormat="1" ht="12" customHeight="1" x14ac:dyDescent="0.2">
      <c r="A69" s="118"/>
      <c r="B69" s="121" t="s">
        <v>110</v>
      </c>
      <c r="C69" s="113">
        <v>20.878333762352966</v>
      </c>
      <c r="D69" s="235">
        <v>55965</v>
      </c>
      <c r="E69" s="236">
        <v>55262</v>
      </c>
      <c r="F69" s="236">
        <v>54850</v>
      </c>
      <c r="G69" s="236">
        <v>53966</v>
      </c>
      <c r="H69" s="140">
        <v>53137</v>
      </c>
      <c r="I69" s="115">
        <v>2828</v>
      </c>
      <c r="J69" s="116">
        <v>5.322091950994599</v>
      </c>
    </row>
    <row r="70" spans="1:12" s="110" customFormat="1" ht="12" customHeight="1" x14ac:dyDescent="0.2">
      <c r="A70" s="120"/>
      <c r="B70" s="121" t="s">
        <v>111</v>
      </c>
      <c r="C70" s="113">
        <v>1.1822288875707416</v>
      </c>
      <c r="D70" s="235">
        <v>3169</v>
      </c>
      <c r="E70" s="236">
        <v>3153</v>
      </c>
      <c r="F70" s="236">
        <v>3027</v>
      </c>
      <c r="G70" s="236">
        <v>2866</v>
      </c>
      <c r="H70" s="140">
        <v>2742</v>
      </c>
      <c r="I70" s="115">
        <v>427</v>
      </c>
      <c r="J70" s="116">
        <v>15.572574762946754</v>
      </c>
    </row>
    <row r="71" spans="1:12" s="110" customFormat="1" ht="12" customHeight="1" x14ac:dyDescent="0.2">
      <c r="A71" s="120"/>
      <c r="B71" s="121" t="s">
        <v>112</v>
      </c>
      <c r="C71" s="113">
        <v>0.3592573110541572</v>
      </c>
      <c r="D71" s="235">
        <v>963</v>
      </c>
      <c r="E71" s="236">
        <v>943</v>
      </c>
      <c r="F71" s="236">
        <v>930</v>
      </c>
      <c r="G71" s="236">
        <v>790</v>
      </c>
      <c r="H71" s="140">
        <v>712</v>
      </c>
      <c r="I71" s="115">
        <v>251</v>
      </c>
      <c r="J71" s="116">
        <v>35.252808988764045</v>
      </c>
    </row>
    <row r="72" spans="1:12" s="110" customFormat="1" ht="12" customHeight="1" x14ac:dyDescent="0.2">
      <c r="A72" s="118" t="s">
        <v>113</v>
      </c>
      <c r="B72" s="119" t="s">
        <v>181</v>
      </c>
      <c r="C72" s="113">
        <v>69.403438872163335</v>
      </c>
      <c r="D72" s="235">
        <v>186038</v>
      </c>
      <c r="E72" s="236">
        <v>186340</v>
      </c>
      <c r="F72" s="236">
        <v>187898</v>
      </c>
      <c r="G72" s="236">
        <v>184351</v>
      </c>
      <c r="H72" s="140">
        <v>184818</v>
      </c>
      <c r="I72" s="115">
        <v>1220</v>
      </c>
      <c r="J72" s="116">
        <v>0.66010886385525225</v>
      </c>
    </row>
    <row r="73" spans="1:12" s="110" customFormat="1" ht="12" customHeight="1" x14ac:dyDescent="0.2">
      <c r="A73" s="118"/>
      <c r="B73" s="119" t="s">
        <v>182</v>
      </c>
      <c r="C73" s="113">
        <v>30.596561127836658</v>
      </c>
      <c r="D73" s="115">
        <v>82015</v>
      </c>
      <c r="E73" s="114">
        <v>82016</v>
      </c>
      <c r="F73" s="114">
        <v>81428</v>
      </c>
      <c r="G73" s="114">
        <v>80309</v>
      </c>
      <c r="H73" s="140">
        <v>79550</v>
      </c>
      <c r="I73" s="115">
        <v>2465</v>
      </c>
      <c r="J73" s="116">
        <v>3.0986800754242614</v>
      </c>
    </row>
    <row r="74" spans="1:12" s="110" customFormat="1" ht="12" customHeight="1" x14ac:dyDescent="0.2">
      <c r="A74" s="118" t="s">
        <v>113</v>
      </c>
      <c r="B74" s="119" t="s">
        <v>116</v>
      </c>
      <c r="C74" s="113">
        <v>88.953677071325444</v>
      </c>
      <c r="D74" s="115">
        <v>238443</v>
      </c>
      <c r="E74" s="114">
        <v>239419</v>
      </c>
      <c r="F74" s="114">
        <v>240260</v>
      </c>
      <c r="G74" s="114">
        <v>236530</v>
      </c>
      <c r="H74" s="140">
        <v>237070</v>
      </c>
      <c r="I74" s="115">
        <v>1373</v>
      </c>
      <c r="J74" s="116">
        <v>0.57915383641962292</v>
      </c>
    </row>
    <row r="75" spans="1:12" s="110" customFormat="1" ht="12" customHeight="1" x14ac:dyDescent="0.2">
      <c r="A75" s="142"/>
      <c r="B75" s="124" t="s">
        <v>117</v>
      </c>
      <c r="C75" s="125">
        <v>11.005659328565619</v>
      </c>
      <c r="D75" s="143">
        <v>29501</v>
      </c>
      <c r="E75" s="144">
        <v>28833</v>
      </c>
      <c r="F75" s="144">
        <v>28964</v>
      </c>
      <c r="G75" s="144">
        <v>28009</v>
      </c>
      <c r="H75" s="145">
        <v>27181</v>
      </c>
      <c r="I75" s="143">
        <v>2320</v>
      </c>
      <c r="J75" s="146">
        <v>8.5353739744674595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222316</v>
      </c>
      <c r="G11" s="114">
        <v>221896</v>
      </c>
      <c r="H11" s="114">
        <v>222618</v>
      </c>
      <c r="I11" s="114">
        <v>218810</v>
      </c>
      <c r="J11" s="140">
        <v>218843</v>
      </c>
      <c r="K11" s="114">
        <v>3473</v>
      </c>
      <c r="L11" s="116">
        <v>1.5869824486047075</v>
      </c>
    </row>
    <row r="12" spans="1:17" s="110" customFormat="1" ht="24.95" customHeight="1" x14ac:dyDescent="0.2">
      <c r="A12" s="604" t="s">
        <v>185</v>
      </c>
      <c r="B12" s="605"/>
      <c r="C12" s="605"/>
      <c r="D12" s="606"/>
      <c r="E12" s="113">
        <v>52.534680364886015</v>
      </c>
      <c r="F12" s="115">
        <v>116793</v>
      </c>
      <c r="G12" s="114">
        <v>116768</v>
      </c>
      <c r="H12" s="114">
        <v>117605</v>
      </c>
      <c r="I12" s="114">
        <v>115474</v>
      </c>
      <c r="J12" s="140">
        <v>115407</v>
      </c>
      <c r="K12" s="114">
        <v>1386</v>
      </c>
      <c r="L12" s="116">
        <v>1.2009670123995946</v>
      </c>
    </row>
    <row r="13" spans="1:17" s="110" customFormat="1" ht="15" customHeight="1" x14ac:dyDescent="0.2">
      <c r="A13" s="120"/>
      <c r="B13" s="612" t="s">
        <v>107</v>
      </c>
      <c r="C13" s="612"/>
      <c r="E13" s="113">
        <v>47.465319635113985</v>
      </c>
      <c r="F13" s="115">
        <v>105523</v>
      </c>
      <c r="G13" s="114">
        <v>105128</v>
      </c>
      <c r="H13" s="114">
        <v>105013</v>
      </c>
      <c r="I13" s="114">
        <v>103336</v>
      </c>
      <c r="J13" s="140">
        <v>103436</v>
      </c>
      <c r="K13" s="114">
        <v>2087</v>
      </c>
      <c r="L13" s="116">
        <v>2.0176727638346419</v>
      </c>
    </row>
    <row r="14" spans="1:17" s="110" customFormat="1" ht="24.95" customHeight="1" x14ac:dyDescent="0.2">
      <c r="A14" s="604" t="s">
        <v>186</v>
      </c>
      <c r="B14" s="605"/>
      <c r="C14" s="605"/>
      <c r="D14" s="606"/>
      <c r="E14" s="113">
        <v>10.436495798772917</v>
      </c>
      <c r="F14" s="115">
        <v>23202</v>
      </c>
      <c r="G14" s="114">
        <v>24119</v>
      </c>
      <c r="H14" s="114">
        <v>24766</v>
      </c>
      <c r="I14" s="114">
        <v>22044</v>
      </c>
      <c r="J14" s="140">
        <v>22984</v>
      </c>
      <c r="K14" s="114">
        <v>218</v>
      </c>
      <c r="L14" s="116">
        <v>0.94848590323703441</v>
      </c>
    </row>
    <row r="15" spans="1:17" s="110" customFormat="1" ht="15" customHeight="1" x14ac:dyDescent="0.2">
      <c r="A15" s="120"/>
      <c r="B15" s="119"/>
      <c r="C15" s="258" t="s">
        <v>106</v>
      </c>
      <c r="E15" s="113">
        <v>57.378674252219639</v>
      </c>
      <c r="F15" s="115">
        <v>13313</v>
      </c>
      <c r="G15" s="114">
        <v>13860</v>
      </c>
      <c r="H15" s="114">
        <v>14352</v>
      </c>
      <c r="I15" s="114">
        <v>12590</v>
      </c>
      <c r="J15" s="140">
        <v>13183</v>
      </c>
      <c r="K15" s="114">
        <v>130</v>
      </c>
      <c r="L15" s="116">
        <v>0.98611848592884777</v>
      </c>
    </row>
    <row r="16" spans="1:17" s="110" customFormat="1" ht="15" customHeight="1" x14ac:dyDescent="0.2">
      <c r="A16" s="120"/>
      <c r="B16" s="119"/>
      <c r="C16" s="258" t="s">
        <v>107</v>
      </c>
      <c r="E16" s="113">
        <v>42.621325747780361</v>
      </c>
      <c r="F16" s="115">
        <v>9889</v>
      </c>
      <c r="G16" s="114">
        <v>10259</v>
      </c>
      <c r="H16" s="114">
        <v>10414</v>
      </c>
      <c r="I16" s="114">
        <v>9454</v>
      </c>
      <c r="J16" s="140">
        <v>9801</v>
      </c>
      <c r="K16" s="114">
        <v>88</v>
      </c>
      <c r="L16" s="116">
        <v>0.89786756453423122</v>
      </c>
    </row>
    <row r="17" spans="1:12" s="110" customFormat="1" ht="15" customHeight="1" x14ac:dyDescent="0.2">
      <c r="A17" s="120"/>
      <c r="B17" s="121" t="s">
        <v>109</v>
      </c>
      <c r="C17" s="258"/>
      <c r="E17" s="113">
        <v>67.158908940427139</v>
      </c>
      <c r="F17" s="115">
        <v>149305</v>
      </c>
      <c r="G17" s="114">
        <v>148804</v>
      </c>
      <c r="H17" s="114">
        <v>149360</v>
      </c>
      <c r="I17" s="114">
        <v>148973</v>
      </c>
      <c r="J17" s="140">
        <v>148903</v>
      </c>
      <c r="K17" s="114">
        <v>402</v>
      </c>
      <c r="L17" s="116">
        <v>0.26997441287280982</v>
      </c>
    </row>
    <row r="18" spans="1:12" s="110" customFormat="1" ht="15" customHeight="1" x14ac:dyDescent="0.2">
      <c r="A18" s="120"/>
      <c r="B18" s="119"/>
      <c r="C18" s="258" t="s">
        <v>106</v>
      </c>
      <c r="E18" s="113">
        <v>52.545460634272125</v>
      </c>
      <c r="F18" s="115">
        <v>78453</v>
      </c>
      <c r="G18" s="114">
        <v>78187</v>
      </c>
      <c r="H18" s="114">
        <v>78681</v>
      </c>
      <c r="I18" s="114">
        <v>78583</v>
      </c>
      <c r="J18" s="140">
        <v>78320</v>
      </c>
      <c r="K18" s="114">
        <v>133</v>
      </c>
      <c r="L18" s="116">
        <v>0.16981613891726252</v>
      </c>
    </row>
    <row r="19" spans="1:12" s="110" customFormat="1" ht="15" customHeight="1" x14ac:dyDescent="0.2">
      <c r="A19" s="120"/>
      <c r="B19" s="119"/>
      <c r="C19" s="258" t="s">
        <v>107</v>
      </c>
      <c r="E19" s="113">
        <v>47.454539365727875</v>
      </c>
      <c r="F19" s="115">
        <v>70852</v>
      </c>
      <c r="G19" s="114">
        <v>70617</v>
      </c>
      <c r="H19" s="114">
        <v>70679</v>
      </c>
      <c r="I19" s="114">
        <v>70390</v>
      </c>
      <c r="J19" s="140">
        <v>70583</v>
      </c>
      <c r="K19" s="114">
        <v>269</v>
      </c>
      <c r="L19" s="116">
        <v>0.38111159911026732</v>
      </c>
    </row>
    <row r="20" spans="1:12" s="110" customFormat="1" ht="15" customHeight="1" x14ac:dyDescent="0.2">
      <c r="A20" s="120"/>
      <c r="B20" s="121" t="s">
        <v>110</v>
      </c>
      <c r="C20" s="258"/>
      <c r="E20" s="113">
        <v>21.146925997229168</v>
      </c>
      <c r="F20" s="115">
        <v>47013</v>
      </c>
      <c r="G20" s="114">
        <v>46179</v>
      </c>
      <c r="H20" s="114">
        <v>45812</v>
      </c>
      <c r="I20" s="114">
        <v>45274</v>
      </c>
      <c r="J20" s="140">
        <v>44531</v>
      </c>
      <c r="K20" s="114">
        <v>2482</v>
      </c>
      <c r="L20" s="116">
        <v>5.5736453257281449</v>
      </c>
    </row>
    <row r="21" spans="1:12" s="110" customFormat="1" ht="15" customHeight="1" x14ac:dyDescent="0.2">
      <c r="A21" s="120"/>
      <c r="B21" s="119"/>
      <c r="C21" s="258" t="s">
        <v>106</v>
      </c>
      <c r="E21" s="113">
        <v>49.677748707804227</v>
      </c>
      <c r="F21" s="115">
        <v>23355</v>
      </c>
      <c r="G21" s="114">
        <v>23044</v>
      </c>
      <c r="H21" s="114">
        <v>22964</v>
      </c>
      <c r="I21" s="114">
        <v>22774</v>
      </c>
      <c r="J21" s="140">
        <v>22429</v>
      </c>
      <c r="K21" s="114">
        <v>926</v>
      </c>
      <c r="L21" s="116">
        <v>4.1285835302510145</v>
      </c>
    </row>
    <row r="22" spans="1:12" s="110" customFormat="1" ht="15" customHeight="1" x14ac:dyDescent="0.2">
      <c r="A22" s="120"/>
      <c r="B22" s="119"/>
      <c r="C22" s="258" t="s">
        <v>107</v>
      </c>
      <c r="E22" s="113">
        <v>50.322251292195773</v>
      </c>
      <c r="F22" s="115">
        <v>23658</v>
      </c>
      <c r="G22" s="114">
        <v>23135</v>
      </c>
      <c r="H22" s="114">
        <v>22848</v>
      </c>
      <c r="I22" s="114">
        <v>22500</v>
      </c>
      <c r="J22" s="140">
        <v>22102</v>
      </c>
      <c r="K22" s="114">
        <v>1556</v>
      </c>
      <c r="L22" s="116">
        <v>7.0400868699665189</v>
      </c>
    </row>
    <row r="23" spans="1:12" s="110" customFormat="1" ht="15" customHeight="1" x14ac:dyDescent="0.2">
      <c r="A23" s="120"/>
      <c r="B23" s="121" t="s">
        <v>111</v>
      </c>
      <c r="C23" s="258"/>
      <c r="E23" s="113">
        <v>1.2576692635707731</v>
      </c>
      <c r="F23" s="115">
        <v>2796</v>
      </c>
      <c r="G23" s="114">
        <v>2794</v>
      </c>
      <c r="H23" s="114">
        <v>2680</v>
      </c>
      <c r="I23" s="114">
        <v>2519</v>
      </c>
      <c r="J23" s="140">
        <v>2425</v>
      </c>
      <c r="K23" s="114">
        <v>371</v>
      </c>
      <c r="L23" s="116">
        <v>15.298969072164949</v>
      </c>
    </row>
    <row r="24" spans="1:12" s="110" customFormat="1" ht="15" customHeight="1" x14ac:dyDescent="0.2">
      <c r="A24" s="120"/>
      <c r="B24" s="119"/>
      <c r="C24" s="258" t="s">
        <v>106</v>
      </c>
      <c r="E24" s="113">
        <v>59.799713876967097</v>
      </c>
      <c r="F24" s="115">
        <v>1672</v>
      </c>
      <c r="G24" s="114">
        <v>1677</v>
      </c>
      <c r="H24" s="114">
        <v>1608</v>
      </c>
      <c r="I24" s="114">
        <v>1527</v>
      </c>
      <c r="J24" s="140">
        <v>1475</v>
      </c>
      <c r="K24" s="114">
        <v>197</v>
      </c>
      <c r="L24" s="116">
        <v>13.35593220338983</v>
      </c>
    </row>
    <row r="25" spans="1:12" s="110" customFormat="1" ht="15" customHeight="1" x14ac:dyDescent="0.2">
      <c r="A25" s="120"/>
      <c r="B25" s="119"/>
      <c r="C25" s="258" t="s">
        <v>107</v>
      </c>
      <c r="E25" s="113">
        <v>40.200286123032903</v>
      </c>
      <c r="F25" s="115">
        <v>1124</v>
      </c>
      <c r="G25" s="114">
        <v>1117</v>
      </c>
      <c r="H25" s="114">
        <v>1072</v>
      </c>
      <c r="I25" s="114">
        <v>992</v>
      </c>
      <c r="J25" s="140">
        <v>950</v>
      </c>
      <c r="K25" s="114">
        <v>174</v>
      </c>
      <c r="L25" s="116">
        <v>18.315789473684209</v>
      </c>
    </row>
    <row r="26" spans="1:12" s="110" customFormat="1" ht="15" customHeight="1" x14ac:dyDescent="0.2">
      <c r="A26" s="120"/>
      <c r="C26" s="121" t="s">
        <v>187</v>
      </c>
      <c r="D26" s="110" t="s">
        <v>188</v>
      </c>
      <c r="E26" s="113">
        <v>0.37604131056694073</v>
      </c>
      <c r="F26" s="115">
        <v>836</v>
      </c>
      <c r="G26" s="114">
        <v>828</v>
      </c>
      <c r="H26" s="114">
        <v>815</v>
      </c>
      <c r="I26" s="114">
        <v>680</v>
      </c>
      <c r="J26" s="140">
        <v>627</v>
      </c>
      <c r="K26" s="114">
        <v>209</v>
      </c>
      <c r="L26" s="116">
        <v>33.333333333333336</v>
      </c>
    </row>
    <row r="27" spans="1:12" s="110" customFormat="1" ht="15" customHeight="1" x14ac:dyDescent="0.2">
      <c r="A27" s="120"/>
      <c r="B27" s="119"/>
      <c r="D27" s="259" t="s">
        <v>106</v>
      </c>
      <c r="E27" s="113">
        <v>52.511961722488039</v>
      </c>
      <c r="F27" s="115">
        <v>439</v>
      </c>
      <c r="G27" s="114">
        <v>434</v>
      </c>
      <c r="H27" s="114">
        <v>428</v>
      </c>
      <c r="I27" s="114">
        <v>367</v>
      </c>
      <c r="J27" s="140">
        <v>347</v>
      </c>
      <c r="K27" s="114">
        <v>92</v>
      </c>
      <c r="L27" s="116">
        <v>26.512968299711815</v>
      </c>
    </row>
    <row r="28" spans="1:12" s="110" customFormat="1" ht="15" customHeight="1" x14ac:dyDescent="0.2">
      <c r="A28" s="120"/>
      <c r="B28" s="119"/>
      <c r="D28" s="259" t="s">
        <v>107</v>
      </c>
      <c r="E28" s="113">
        <v>47.488038277511961</v>
      </c>
      <c r="F28" s="115">
        <v>397</v>
      </c>
      <c r="G28" s="114">
        <v>394</v>
      </c>
      <c r="H28" s="114">
        <v>387</v>
      </c>
      <c r="I28" s="114">
        <v>313</v>
      </c>
      <c r="J28" s="140">
        <v>280</v>
      </c>
      <c r="K28" s="114">
        <v>117</v>
      </c>
      <c r="L28" s="116">
        <v>41.785714285714285</v>
      </c>
    </row>
    <row r="29" spans="1:12" s="110" customFormat="1" ht="24.95" customHeight="1" x14ac:dyDescent="0.2">
      <c r="A29" s="604" t="s">
        <v>189</v>
      </c>
      <c r="B29" s="605"/>
      <c r="C29" s="605"/>
      <c r="D29" s="606"/>
      <c r="E29" s="113">
        <v>88.235664549560084</v>
      </c>
      <c r="F29" s="115">
        <v>196162</v>
      </c>
      <c r="G29" s="114">
        <v>196582</v>
      </c>
      <c r="H29" s="114">
        <v>197093</v>
      </c>
      <c r="I29" s="114">
        <v>194073</v>
      </c>
      <c r="J29" s="140">
        <v>194664</v>
      </c>
      <c r="K29" s="114">
        <v>1498</v>
      </c>
      <c r="L29" s="116">
        <v>0.76953108946697901</v>
      </c>
    </row>
    <row r="30" spans="1:12" s="110" customFormat="1" ht="15" customHeight="1" x14ac:dyDescent="0.2">
      <c r="A30" s="120"/>
      <c r="B30" s="119"/>
      <c r="C30" s="258" t="s">
        <v>106</v>
      </c>
      <c r="E30" s="113">
        <v>50.956862185336611</v>
      </c>
      <c r="F30" s="115">
        <v>99958</v>
      </c>
      <c r="G30" s="114">
        <v>100455</v>
      </c>
      <c r="H30" s="114">
        <v>100981</v>
      </c>
      <c r="I30" s="114">
        <v>99478</v>
      </c>
      <c r="J30" s="140">
        <v>99889</v>
      </c>
      <c r="K30" s="114">
        <v>69</v>
      </c>
      <c r="L30" s="116">
        <v>6.9076675109371405E-2</v>
      </c>
    </row>
    <row r="31" spans="1:12" s="110" customFormat="1" ht="15" customHeight="1" x14ac:dyDescent="0.2">
      <c r="A31" s="120"/>
      <c r="B31" s="119"/>
      <c r="C31" s="258" t="s">
        <v>107</v>
      </c>
      <c r="E31" s="113">
        <v>49.043137814663389</v>
      </c>
      <c r="F31" s="115">
        <v>96204</v>
      </c>
      <c r="G31" s="114">
        <v>96127</v>
      </c>
      <c r="H31" s="114">
        <v>96112</v>
      </c>
      <c r="I31" s="114">
        <v>94595</v>
      </c>
      <c r="J31" s="140">
        <v>94775</v>
      </c>
      <c r="K31" s="114">
        <v>1429</v>
      </c>
      <c r="L31" s="116">
        <v>1.5077815879715115</v>
      </c>
    </row>
    <row r="32" spans="1:12" s="110" customFormat="1" ht="15" customHeight="1" x14ac:dyDescent="0.2">
      <c r="A32" s="120"/>
      <c r="B32" s="119" t="s">
        <v>117</v>
      </c>
      <c r="C32" s="258"/>
      <c r="E32" s="113">
        <v>11.728350636031594</v>
      </c>
      <c r="F32" s="115">
        <v>26074</v>
      </c>
      <c r="G32" s="114">
        <v>25233</v>
      </c>
      <c r="H32" s="114">
        <v>25441</v>
      </c>
      <c r="I32" s="114">
        <v>24649</v>
      </c>
      <c r="J32" s="140">
        <v>24097</v>
      </c>
      <c r="K32" s="114">
        <v>1977</v>
      </c>
      <c r="L32" s="116">
        <v>8.2043407893098728</v>
      </c>
    </row>
    <row r="33" spans="1:12" s="110" customFormat="1" ht="15" customHeight="1" x14ac:dyDescent="0.2">
      <c r="A33" s="120"/>
      <c r="B33" s="119"/>
      <c r="C33" s="258" t="s">
        <v>106</v>
      </c>
      <c r="E33" s="113">
        <v>64.343790749405542</v>
      </c>
      <c r="F33" s="115">
        <v>16777</v>
      </c>
      <c r="G33" s="114">
        <v>16252</v>
      </c>
      <c r="H33" s="114">
        <v>16562</v>
      </c>
      <c r="I33" s="114">
        <v>15933</v>
      </c>
      <c r="J33" s="140">
        <v>15459</v>
      </c>
      <c r="K33" s="114">
        <v>1318</v>
      </c>
      <c r="L33" s="116">
        <v>8.5257778640274271</v>
      </c>
    </row>
    <row r="34" spans="1:12" s="110" customFormat="1" ht="15" customHeight="1" x14ac:dyDescent="0.2">
      <c r="A34" s="120"/>
      <c r="B34" s="119"/>
      <c r="C34" s="258" t="s">
        <v>107</v>
      </c>
      <c r="E34" s="113">
        <v>35.656209250594465</v>
      </c>
      <c r="F34" s="115">
        <v>9297</v>
      </c>
      <c r="G34" s="114">
        <v>8981</v>
      </c>
      <c r="H34" s="114">
        <v>8879</v>
      </c>
      <c r="I34" s="114">
        <v>8716</v>
      </c>
      <c r="J34" s="140">
        <v>8638</v>
      </c>
      <c r="K34" s="114">
        <v>659</v>
      </c>
      <c r="L34" s="116">
        <v>7.6290808057420696</v>
      </c>
    </row>
    <row r="35" spans="1:12" s="110" customFormat="1" ht="24.95" customHeight="1" x14ac:dyDescent="0.2">
      <c r="A35" s="604" t="s">
        <v>190</v>
      </c>
      <c r="B35" s="605"/>
      <c r="C35" s="605"/>
      <c r="D35" s="606"/>
      <c r="E35" s="113">
        <v>67.726569387718385</v>
      </c>
      <c r="F35" s="115">
        <v>150567</v>
      </c>
      <c r="G35" s="114">
        <v>150704</v>
      </c>
      <c r="H35" s="114">
        <v>151944</v>
      </c>
      <c r="I35" s="114">
        <v>149108</v>
      </c>
      <c r="J35" s="140">
        <v>149926</v>
      </c>
      <c r="K35" s="114">
        <v>641</v>
      </c>
      <c r="L35" s="116">
        <v>0.42754425516588185</v>
      </c>
    </row>
    <row r="36" spans="1:12" s="110" customFormat="1" ht="15" customHeight="1" x14ac:dyDescent="0.2">
      <c r="A36" s="120"/>
      <c r="B36" s="119"/>
      <c r="C36" s="258" t="s">
        <v>106</v>
      </c>
      <c r="E36" s="113">
        <v>67.638327123473275</v>
      </c>
      <c r="F36" s="115">
        <v>101841</v>
      </c>
      <c r="G36" s="114">
        <v>101806</v>
      </c>
      <c r="H36" s="114">
        <v>102775</v>
      </c>
      <c r="I36" s="114">
        <v>100982</v>
      </c>
      <c r="J36" s="140">
        <v>101273</v>
      </c>
      <c r="K36" s="114">
        <v>568</v>
      </c>
      <c r="L36" s="116">
        <v>0.56086024902984999</v>
      </c>
    </row>
    <row r="37" spans="1:12" s="110" customFormat="1" ht="15" customHeight="1" x14ac:dyDescent="0.2">
      <c r="A37" s="120"/>
      <c r="B37" s="119"/>
      <c r="C37" s="258" t="s">
        <v>107</v>
      </c>
      <c r="E37" s="113">
        <v>32.361672876526725</v>
      </c>
      <c r="F37" s="115">
        <v>48726</v>
      </c>
      <c r="G37" s="114">
        <v>48898</v>
      </c>
      <c r="H37" s="114">
        <v>49169</v>
      </c>
      <c r="I37" s="114">
        <v>48126</v>
      </c>
      <c r="J37" s="140">
        <v>48653</v>
      </c>
      <c r="K37" s="114">
        <v>73</v>
      </c>
      <c r="L37" s="116">
        <v>0.15004213512013648</v>
      </c>
    </row>
    <row r="38" spans="1:12" s="110" customFormat="1" ht="15" customHeight="1" x14ac:dyDescent="0.2">
      <c r="A38" s="120"/>
      <c r="B38" s="119" t="s">
        <v>182</v>
      </c>
      <c r="C38" s="258"/>
      <c r="E38" s="113">
        <v>32.273430612281615</v>
      </c>
      <c r="F38" s="115">
        <v>71749</v>
      </c>
      <c r="G38" s="114">
        <v>71192</v>
      </c>
      <c r="H38" s="114">
        <v>70674</v>
      </c>
      <c r="I38" s="114">
        <v>69702</v>
      </c>
      <c r="J38" s="140">
        <v>68917</v>
      </c>
      <c r="K38" s="114">
        <v>2832</v>
      </c>
      <c r="L38" s="116">
        <v>4.1092908861383988</v>
      </c>
    </row>
    <row r="39" spans="1:12" s="110" customFormat="1" ht="15" customHeight="1" x14ac:dyDescent="0.2">
      <c r="A39" s="120"/>
      <c r="B39" s="119"/>
      <c r="C39" s="258" t="s">
        <v>106</v>
      </c>
      <c r="E39" s="113">
        <v>20.839314833656218</v>
      </c>
      <c r="F39" s="115">
        <v>14952</v>
      </c>
      <c r="G39" s="114">
        <v>14962</v>
      </c>
      <c r="H39" s="114">
        <v>14830</v>
      </c>
      <c r="I39" s="114">
        <v>14492</v>
      </c>
      <c r="J39" s="140">
        <v>14134</v>
      </c>
      <c r="K39" s="114">
        <v>818</v>
      </c>
      <c r="L39" s="116">
        <v>5.7874628555256828</v>
      </c>
    </row>
    <row r="40" spans="1:12" s="110" customFormat="1" ht="15" customHeight="1" x14ac:dyDescent="0.2">
      <c r="A40" s="120"/>
      <c r="B40" s="119"/>
      <c r="C40" s="258" t="s">
        <v>107</v>
      </c>
      <c r="E40" s="113">
        <v>79.160685166343782</v>
      </c>
      <c r="F40" s="115">
        <v>56797</v>
      </c>
      <c r="G40" s="114">
        <v>56230</v>
      </c>
      <c r="H40" s="114">
        <v>55844</v>
      </c>
      <c r="I40" s="114">
        <v>55210</v>
      </c>
      <c r="J40" s="140">
        <v>54783</v>
      </c>
      <c r="K40" s="114">
        <v>2014</v>
      </c>
      <c r="L40" s="116">
        <v>3.6763229468995857</v>
      </c>
    </row>
    <row r="41" spans="1:12" s="110" customFormat="1" ht="24.75" customHeight="1" x14ac:dyDescent="0.2">
      <c r="A41" s="604" t="s">
        <v>518</v>
      </c>
      <c r="B41" s="605"/>
      <c r="C41" s="605"/>
      <c r="D41" s="606"/>
      <c r="E41" s="113">
        <v>4.8192662696342143</v>
      </c>
      <c r="F41" s="115">
        <v>10714</v>
      </c>
      <c r="G41" s="114">
        <v>11790</v>
      </c>
      <c r="H41" s="114">
        <v>11990</v>
      </c>
      <c r="I41" s="114">
        <v>9337</v>
      </c>
      <c r="J41" s="140">
        <v>10655</v>
      </c>
      <c r="K41" s="114">
        <v>59</v>
      </c>
      <c r="L41" s="116">
        <v>0.55373064289066165</v>
      </c>
    </row>
    <row r="42" spans="1:12" s="110" customFormat="1" ht="15" customHeight="1" x14ac:dyDescent="0.2">
      <c r="A42" s="120"/>
      <c r="B42" s="119"/>
      <c r="C42" s="258" t="s">
        <v>106</v>
      </c>
      <c r="E42" s="113">
        <v>57.718872503266752</v>
      </c>
      <c r="F42" s="115">
        <v>6184</v>
      </c>
      <c r="G42" s="114">
        <v>6918</v>
      </c>
      <c r="H42" s="114">
        <v>7109</v>
      </c>
      <c r="I42" s="114">
        <v>5400</v>
      </c>
      <c r="J42" s="140">
        <v>6097</v>
      </c>
      <c r="K42" s="114">
        <v>87</v>
      </c>
      <c r="L42" s="116">
        <v>1.4269312776775462</v>
      </c>
    </row>
    <row r="43" spans="1:12" s="110" customFormat="1" ht="15" customHeight="1" x14ac:dyDescent="0.2">
      <c r="A43" s="123"/>
      <c r="B43" s="124"/>
      <c r="C43" s="260" t="s">
        <v>107</v>
      </c>
      <c r="D43" s="261"/>
      <c r="E43" s="125">
        <v>42.281127496733248</v>
      </c>
      <c r="F43" s="143">
        <v>4530</v>
      </c>
      <c r="G43" s="144">
        <v>4872</v>
      </c>
      <c r="H43" s="144">
        <v>4881</v>
      </c>
      <c r="I43" s="144">
        <v>3937</v>
      </c>
      <c r="J43" s="145">
        <v>4558</v>
      </c>
      <c r="K43" s="144">
        <v>-28</v>
      </c>
      <c r="L43" s="146">
        <v>-0.61430451952610798</v>
      </c>
    </row>
    <row r="44" spans="1:12" s="110" customFormat="1" ht="45.75" customHeight="1" x14ac:dyDescent="0.2">
      <c r="A44" s="604" t="s">
        <v>191</v>
      </c>
      <c r="B44" s="605"/>
      <c r="C44" s="605"/>
      <c r="D44" s="606"/>
      <c r="E44" s="113">
        <v>1.735817485021321</v>
      </c>
      <c r="F44" s="115">
        <v>3859</v>
      </c>
      <c r="G44" s="114">
        <v>3931</v>
      </c>
      <c r="H44" s="114">
        <v>3924</v>
      </c>
      <c r="I44" s="114">
        <v>3624</v>
      </c>
      <c r="J44" s="140">
        <v>3801</v>
      </c>
      <c r="K44" s="114">
        <v>58</v>
      </c>
      <c r="L44" s="116">
        <v>1.5259142330965536</v>
      </c>
    </row>
    <row r="45" spans="1:12" s="110" customFormat="1" ht="15" customHeight="1" x14ac:dyDescent="0.2">
      <c r="A45" s="120"/>
      <c r="B45" s="119"/>
      <c r="C45" s="258" t="s">
        <v>106</v>
      </c>
      <c r="E45" s="113">
        <v>61.596268463332471</v>
      </c>
      <c r="F45" s="115">
        <v>2377</v>
      </c>
      <c r="G45" s="114">
        <v>2425</v>
      </c>
      <c r="H45" s="114">
        <v>2417</v>
      </c>
      <c r="I45" s="114">
        <v>2222</v>
      </c>
      <c r="J45" s="140">
        <v>2348</v>
      </c>
      <c r="K45" s="114">
        <v>29</v>
      </c>
      <c r="L45" s="116">
        <v>1.2350936967632027</v>
      </c>
    </row>
    <row r="46" spans="1:12" s="110" customFormat="1" ht="15" customHeight="1" x14ac:dyDescent="0.2">
      <c r="A46" s="123"/>
      <c r="B46" s="124"/>
      <c r="C46" s="260" t="s">
        <v>107</v>
      </c>
      <c r="D46" s="261"/>
      <c r="E46" s="125">
        <v>38.403731536667529</v>
      </c>
      <c r="F46" s="143">
        <v>1482</v>
      </c>
      <c r="G46" s="144">
        <v>1506</v>
      </c>
      <c r="H46" s="144">
        <v>1507</v>
      </c>
      <c r="I46" s="144">
        <v>1402</v>
      </c>
      <c r="J46" s="145">
        <v>1453</v>
      </c>
      <c r="K46" s="144">
        <v>29</v>
      </c>
      <c r="L46" s="146">
        <v>1.9958706125258088</v>
      </c>
    </row>
    <row r="47" spans="1:12" s="110" customFormat="1" ht="39" customHeight="1" x14ac:dyDescent="0.2">
      <c r="A47" s="604" t="s">
        <v>519</v>
      </c>
      <c r="B47" s="607"/>
      <c r="C47" s="607"/>
      <c r="D47" s="608"/>
      <c r="E47" s="113">
        <v>0.2078123032080462</v>
      </c>
      <c r="F47" s="115">
        <v>462</v>
      </c>
      <c r="G47" s="114">
        <v>482</v>
      </c>
      <c r="H47" s="114">
        <v>469</v>
      </c>
      <c r="I47" s="114">
        <v>466</v>
      </c>
      <c r="J47" s="140">
        <v>520</v>
      </c>
      <c r="K47" s="114">
        <v>-58</v>
      </c>
      <c r="L47" s="116">
        <v>-11.153846153846153</v>
      </c>
    </row>
    <row r="48" spans="1:12" s="110" customFormat="1" ht="15" customHeight="1" x14ac:dyDescent="0.2">
      <c r="A48" s="120"/>
      <c r="B48" s="119"/>
      <c r="C48" s="258" t="s">
        <v>106</v>
      </c>
      <c r="E48" s="113">
        <v>45.670995670995673</v>
      </c>
      <c r="F48" s="115">
        <v>211</v>
      </c>
      <c r="G48" s="114">
        <v>212</v>
      </c>
      <c r="H48" s="114">
        <v>203</v>
      </c>
      <c r="I48" s="114">
        <v>199</v>
      </c>
      <c r="J48" s="140">
        <v>230</v>
      </c>
      <c r="K48" s="114">
        <v>-19</v>
      </c>
      <c r="L48" s="116">
        <v>-8.2608695652173907</v>
      </c>
    </row>
    <row r="49" spans="1:12" s="110" customFormat="1" ht="15" customHeight="1" x14ac:dyDescent="0.2">
      <c r="A49" s="123"/>
      <c r="B49" s="124"/>
      <c r="C49" s="260" t="s">
        <v>107</v>
      </c>
      <c r="D49" s="261"/>
      <c r="E49" s="125">
        <v>54.329004329004327</v>
      </c>
      <c r="F49" s="143">
        <v>251</v>
      </c>
      <c r="G49" s="144">
        <v>270</v>
      </c>
      <c r="H49" s="144">
        <v>266</v>
      </c>
      <c r="I49" s="144">
        <v>267</v>
      </c>
      <c r="J49" s="145">
        <v>290</v>
      </c>
      <c r="K49" s="144">
        <v>-39</v>
      </c>
      <c r="L49" s="146">
        <v>-13.448275862068966</v>
      </c>
    </row>
    <row r="50" spans="1:12" s="110" customFormat="1" ht="24.95" customHeight="1" x14ac:dyDescent="0.2">
      <c r="A50" s="609" t="s">
        <v>192</v>
      </c>
      <c r="B50" s="610"/>
      <c r="C50" s="610"/>
      <c r="D50" s="611"/>
      <c r="E50" s="262">
        <v>14.368286583061948</v>
      </c>
      <c r="F50" s="263">
        <v>31943</v>
      </c>
      <c r="G50" s="264">
        <v>32600</v>
      </c>
      <c r="H50" s="264">
        <v>32814</v>
      </c>
      <c r="I50" s="264">
        <v>30479</v>
      </c>
      <c r="J50" s="265">
        <v>30668</v>
      </c>
      <c r="K50" s="263">
        <v>1275</v>
      </c>
      <c r="L50" s="266">
        <v>4.1574279379157426</v>
      </c>
    </row>
    <row r="51" spans="1:12" s="110" customFormat="1" ht="15" customHeight="1" x14ac:dyDescent="0.2">
      <c r="A51" s="120"/>
      <c r="B51" s="119"/>
      <c r="C51" s="258" t="s">
        <v>106</v>
      </c>
      <c r="E51" s="113">
        <v>57.014056287762578</v>
      </c>
      <c r="F51" s="115">
        <v>18212</v>
      </c>
      <c r="G51" s="114">
        <v>18543</v>
      </c>
      <c r="H51" s="114">
        <v>18870</v>
      </c>
      <c r="I51" s="114">
        <v>17452</v>
      </c>
      <c r="J51" s="140">
        <v>17462</v>
      </c>
      <c r="K51" s="114">
        <v>750</v>
      </c>
      <c r="L51" s="116">
        <v>4.2950406597182456</v>
      </c>
    </row>
    <row r="52" spans="1:12" s="110" customFormat="1" ht="15" customHeight="1" x14ac:dyDescent="0.2">
      <c r="A52" s="120"/>
      <c r="B52" s="119"/>
      <c r="C52" s="258" t="s">
        <v>107</v>
      </c>
      <c r="E52" s="113">
        <v>42.985943712237422</v>
      </c>
      <c r="F52" s="115">
        <v>13731</v>
      </c>
      <c r="G52" s="114">
        <v>14057</v>
      </c>
      <c r="H52" s="114">
        <v>13944</v>
      </c>
      <c r="I52" s="114">
        <v>13027</v>
      </c>
      <c r="J52" s="140">
        <v>13206</v>
      </c>
      <c r="K52" s="114">
        <v>525</v>
      </c>
      <c r="L52" s="116">
        <v>3.975465697410268</v>
      </c>
    </row>
    <row r="53" spans="1:12" s="110" customFormat="1" ht="15" customHeight="1" x14ac:dyDescent="0.2">
      <c r="A53" s="120"/>
      <c r="B53" s="119"/>
      <c r="C53" s="258" t="s">
        <v>187</v>
      </c>
      <c r="D53" s="110" t="s">
        <v>193</v>
      </c>
      <c r="E53" s="113">
        <v>23.811163635225245</v>
      </c>
      <c r="F53" s="115">
        <v>7606</v>
      </c>
      <c r="G53" s="114">
        <v>8804</v>
      </c>
      <c r="H53" s="114">
        <v>8941</v>
      </c>
      <c r="I53" s="114">
        <v>6799</v>
      </c>
      <c r="J53" s="140">
        <v>7420</v>
      </c>
      <c r="K53" s="114">
        <v>186</v>
      </c>
      <c r="L53" s="116">
        <v>2.5067385444743935</v>
      </c>
    </row>
    <row r="54" spans="1:12" s="110" customFormat="1" ht="15" customHeight="1" x14ac:dyDescent="0.2">
      <c r="A54" s="120"/>
      <c r="B54" s="119"/>
      <c r="D54" s="267" t="s">
        <v>194</v>
      </c>
      <c r="E54" s="113">
        <v>58.992900341835394</v>
      </c>
      <c r="F54" s="115">
        <v>4487</v>
      </c>
      <c r="G54" s="114">
        <v>5185</v>
      </c>
      <c r="H54" s="114">
        <v>5368</v>
      </c>
      <c r="I54" s="114">
        <v>4061</v>
      </c>
      <c r="J54" s="140">
        <v>4394</v>
      </c>
      <c r="K54" s="114">
        <v>93</v>
      </c>
      <c r="L54" s="116">
        <v>2.1165225307237141</v>
      </c>
    </row>
    <row r="55" spans="1:12" s="110" customFormat="1" ht="15" customHeight="1" x14ac:dyDescent="0.2">
      <c r="A55" s="120"/>
      <c r="B55" s="119"/>
      <c r="D55" s="267" t="s">
        <v>195</v>
      </c>
      <c r="E55" s="113">
        <v>41.007099658164606</v>
      </c>
      <c r="F55" s="115">
        <v>3119</v>
      </c>
      <c r="G55" s="114">
        <v>3619</v>
      </c>
      <c r="H55" s="114">
        <v>3573</v>
      </c>
      <c r="I55" s="114">
        <v>2738</v>
      </c>
      <c r="J55" s="140">
        <v>3026</v>
      </c>
      <c r="K55" s="114">
        <v>93</v>
      </c>
      <c r="L55" s="116">
        <v>3.073364177131527</v>
      </c>
    </row>
    <row r="56" spans="1:12" s="110" customFormat="1" ht="15" customHeight="1" x14ac:dyDescent="0.2">
      <c r="A56" s="120"/>
      <c r="B56" s="119" t="s">
        <v>196</v>
      </c>
      <c r="C56" s="258"/>
      <c r="E56" s="113">
        <v>62.873567354576366</v>
      </c>
      <c r="F56" s="115">
        <v>139778</v>
      </c>
      <c r="G56" s="114">
        <v>138984</v>
      </c>
      <c r="H56" s="114">
        <v>139698</v>
      </c>
      <c r="I56" s="114">
        <v>139082</v>
      </c>
      <c r="J56" s="140">
        <v>139116</v>
      </c>
      <c r="K56" s="114">
        <v>662</v>
      </c>
      <c r="L56" s="116">
        <v>0.47586187066908192</v>
      </c>
    </row>
    <row r="57" spans="1:12" s="110" customFormat="1" ht="15" customHeight="1" x14ac:dyDescent="0.2">
      <c r="A57" s="120"/>
      <c r="B57" s="119"/>
      <c r="C57" s="258" t="s">
        <v>106</v>
      </c>
      <c r="E57" s="113">
        <v>50.920030333815049</v>
      </c>
      <c r="F57" s="115">
        <v>71175</v>
      </c>
      <c r="G57" s="114">
        <v>70858</v>
      </c>
      <c r="H57" s="114">
        <v>71378</v>
      </c>
      <c r="I57" s="114">
        <v>71200</v>
      </c>
      <c r="J57" s="140">
        <v>71258</v>
      </c>
      <c r="K57" s="114">
        <v>-83</v>
      </c>
      <c r="L57" s="116">
        <v>-0.1164781498217744</v>
      </c>
    </row>
    <row r="58" spans="1:12" s="110" customFormat="1" ht="15" customHeight="1" x14ac:dyDescent="0.2">
      <c r="A58" s="120"/>
      <c r="B58" s="119"/>
      <c r="C58" s="258" t="s">
        <v>107</v>
      </c>
      <c r="E58" s="113">
        <v>49.079969666184951</v>
      </c>
      <c r="F58" s="115">
        <v>68603</v>
      </c>
      <c r="G58" s="114">
        <v>68126</v>
      </c>
      <c r="H58" s="114">
        <v>68320</v>
      </c>
      <c r="I58" s="114">
        <v>67882</v>
      </c>
      <c r="J58" s="140">
        <v>67858</v>
      </c>
      <c r="K58" s="114">
        <v>745</v>
      </c>
      <c r="L58" s="116">
        <v>1.0978808688732353</v>
      </c>
    </row>
    <row r="59" spans="1:12" s="110" customFormat="1" ht="15" customHeight="1" x14ac:dyDescent="0.2">
      <c r="A59" s="120"/>
      <c r="B59" s="119"/>
      <c r="C59" s="258" t="s">
        <v>105</v>
      </c>
      <c r="D59" s="110" t="s">
        <v>197</v>
      </c>
      <c r="E59" s="113">
        <v>91.999456280673641</v>
      </c>
      <c r="F59" s="115">
        <v>128595</v>
      </c>
      <c r="G59" s="114">
        <v>127852</v>
      </c>
      <c r="H59" s="114">
        <v>128545</v>
      </c>
      <c r="I59" s="114">
        <v>128031</v>
      </c>
      <c r="J59" s="140">
        <v>128132</v>
      </c>
      <c r="K59" s="114">
        <v>463</v>
      </c>
      <c r="L59" s="116">
        <v>0.36134611182218335</v>
      </c>
    </row>
    <row r="60" spans="1:12" s="110" customFormat="1" ht="15" customHeight="1" x14ac:dyDescent="0.2">
      <c r="A60" s="120"/>
      <c r="B60" s="119"/>
      <c r="C60" s="258"/>
      <c r="D60" s="267" t="s">
        <v>198</v>
      </c>
      <c r="E60" s="113">
        <v>48.893036276682608</v>
      </c>
      <c r="F60" s="115">
        <v>62874</v>
      </c>
      <c r="G60" s="114">
        <v>62601</v>
      </c>
      <c r="H60" s="114">
        <v>63084</v>
      </c>
      <c r="I60" s="114">
        <v>62958</v>
      </c>
      <c r="J60" s="140">
        <v>63071</v>
      </c>
      <c r="K60" s="114">
        <v>-197</v>
      </c>
      <c r="L60" s="116">
        <v>-0.31234640325981827</v>
      </c>
    </row>
    <row r="61" spans="1:12" s="110" customFormat="1" ht="15" customHeight="1" x14ac:dyDescent="0.2">
      <c r="A61" s="120"/>
      <c r="B61" s="119"/>
      <c r="C61" s="258"/>
      <c r="D61" s="267" t="s">
        <v>199</v>
      </c>
      <c r="E61" s="113">
        <v>51.106963723317392</v>
      </c>
      <c r="F61" s="115">
        <v>65721</v>
      </c>
      <c r="G61" s="114">
        <v>65251</v>
      </c>
      <c r="H61" s="114">
        <v>65461</v>
      </c>
      <c r="I61" s="114">
        <v>65073</v>
      </c>
      <c r="J61" s="140">
        <v>65061</v>
      </c>
      <c r="K61" s="114">
        <v>660</v>
      </c>
      <c r="L61" s="116">
        <v>1.0144326093973348</v>
      </c>
    </row>
    <row r="62" spans="1:12" s="110" customFormat="1" ht="15" customHeight="1" x14ac:dyDescent="0.2">
      <c r="A62" s="120"/>
      <c r="B62" s="119"/>
      <c r="C62" s="258"/>
      <c r="D62" s="258" t="s">
        <v>200</v>
      </c>
      <c r="E62" s="113">
        <v>8.0005437193263607</v>
      </c>
      <c r="F62" s="115">
        <v>11183</v>
      </c>
      <c r="G62" s="114">
        <v>11132</v>
      </c>
      <c r="H62" s="114">
        <v>11153</v>
      </c>
      <c r="I62" s="114">
        <v>11051</v>
      </c>
      <c r="J62" s="140">
        <v>10984</v>
      </c>
      <c r="K62" s="114">
        <v>199</v>
      </c>
      <c r="L62" s="116">
        <v>1.8117261471230881</v>
      </c>
    </row>
    <row r="63" spans="1:12" s="110" customFormat="1" ht="15" customHeight="1" x14ac:dyDescent="0.2">
      <c r="A63" s="120"/>
      <c r="B63" s="119"/>
      <c r="C63" s="258"/>
      <c r="D63" s="267" t="s">
        <v>198</v>
      </c>
      <c r="E63" s="113">
        <v>74.228740051864435</v>
      </c>
      <c r="F63" s="115">
        <v>8301</v>
      </c>
      <c r="G63" s="114">
        <v>8257</v>
      </c>
      <c r="H63" s="114">
        <v>8294</v>
      </c>
      <c r="I63" s="114">
        <v>8242</v>
      </c>
      <c r="J63" s="140">
        <v>8187</v>
      </c>
      <c r="K63" s="114">
        <v>114</v>
      </c>
      <c r="L63" s="116">
        <v>1.3924514474166361</v>
      </c>
    </row>
    <row r="64" spans="1:12" s="110" customFormat="1" ht="15" customHeight="1" x14ac:dyDescent="0.2">
      <c r="A64" s="120"/>
      <c r="B64" s="119"/>
      <c r="C64" s="258"/>
      <c r="D64" s="267" t="s">
        <v>199</v>
      </c>
      <c r="E64" s="113">
        <v>25.771259948135562</v>
      </c>
      <c r="F64" s="115">
        <v>2882</v>
      </c>
      <c r="G64" s="114">
        <v>2875</v>
      </c>
      <c r="H64" s="114">
        <v>2859</v>
      </c>
      <c r="I64" s="114">
        <v>2809</v>
      </c>
      <c r="J64" s="140">
        <v>2797</v>
      </c>
      <c r="K64" s="114">
        <v>85</v>
      </c>
      <c r="L64" s="116">
        <v>3.0389703253485876</v>
      </c>
    </row>
    <row r="65" spans="1:12" s="110" customFormat="1" ht="15" customHeight="1" x14ac:dyDescent="0.2">
      <c r="A65" s="120"/>
      <c r="B65" s="119" t="s">
        <v>201</v>
      </c>
      <c r="C65" s="258"/>
      <c r="E65" s="113">
        <v>14.53291710898001</v>
      </c>
      <c r="F65" s="115">
        <v>32309</v>
      </c>
      <c r="G65" s="114">
        <v>32025</v>
      </c>
      <c r="H65" s="114">
        <v>31569</v>
      </c>
      <c r="I65" s="114">
        <v>31157</v>
      </c>
      <c r="J65" s="140">
        <v>30859</v>
      </c>
      <c r="K65" s="114">
        <v>1450</v>
      </c>
      <c r="L65" s="116">
        <v>4.6987912764509545</v>
      </c>
    </row>
    <row r="66" spans="1:12" s="110" customFormat="1" ht="15" customHeight="1" x14ac:dyDescent="0.2">
      <c r="A66" s="120"/>
      <c r="B66" s="119"/>
      <c r="C66" s="258" t="s">
        <v>106</v>
      </c>
      <c r="E66" s="113">
        <v>50.939366739917673</v>
      </c>
      <c r="F66" s="115">
        <v>16458</v>
      </c>
      <c r="G66" s="114">
        <v>16418</v>
      </c>
      <c r="H66" s="114">
        <v>16208</v>
      </c>
      <c r="I66" s="114">
        <v>16065</v>
      </c>
      <c r="J66" s="140">
        <v>15944</v>
      </c>
      <c r="K66" s="114">
        <v>514</v>
      </c>
      <c r="L66" s="116">
        <v>3.2237832413447065</v>
      </c>
    </row>
    <row r="67" spans="1:12" s="110" customFormat="1" ht="15" customHeight="1" x14ac:dyDescent="0.2">
      <c r="A67" s="120"/>
      <c r="B67" s="119"/>
      <c r="C67" s="258" t="s">
        <v>107</v>
      </c>
      <c r="E67" s="113">
        <v>49.060633260082327</v>
      </c>
      <c r="F67" s="115">
        <v>15851</v>
      </c>
      <c r="G67" s="114">
        <v>15607</v>
      </c>
      <c r="H67" s="114">
        <v>15361</v>
      </c>
      <c r="I67" s="114">
        <v>15092</v>
      </c>
      <c r="J67" s="140">
        <v>14915</v>
      </c>
      <c r="K67" s="114">
        <v>936</v>
      </c>
      <c r="L67" s="116">
        <v>6.2755615152531012</v>
      </c>
    </row>
    <row r="68" spans="1:12" s="110" customFormat="1" ht="15" customHeight="1" x14ac:dyDescent="0.2">
      <c r="A68" s="120"/>
      <c r="B68" s="119"/>
      <c r="C68" s="258" t="s">
        <v>105</v>
      </c>
      <c r="D68" s="110" t="s">
        <v>202</v>
      </c>
      <c r="E68" s="113">
        <v>18.784239685536537</v>
      </c>
      <c r="F68" s="115">
        <v>6069</v>
      </c>
      <c r="G68" s="114">
        <v>5952</v>
      </c>
      <c r="H68" s="114">
        <v>5713</v>
      </c>
      <c r="I68" s="114">
        <v>5552</v>
      </c>
      <c r="J68" s="140">
        <v>5292</v>
      </c>
      <c r="K68" s="114">
        <v>777</v>
      </c>
      <c r="L68" s="116">
        <v>14.682539682539682</v>
      </c>
    </row>
    <row r="69" spans="1:12" s="110" customFormat="1" ht="15" customHeight="1" x14ac:dyDescent="0.2">
      <c r="A69" s="120"/>
      <c r="B69" s="119"/>
      <c r="C69" s="258"/>
      <c r="D69" s="267" t="s">
        <v>198</v>
      </c>
      <c r="E69" s="113">
        <v>49.085516559565001</v>
      </c>
      <c r="F69" s="115">
        <v>2979</v>
      </c>
      <c r="G69" s="114">
        <v>2960</v>
      </c>
      <c r="H69" s="114">
        <v>2849</v>
      </c>
      <c r="I69" s="114">
        <v>2763</v>
      </c>
      <c r="J69" s="140">
        <v>2670</v>
      </c>
      <c r="K69" s="114">
        <v>309</v>
      </c>
      <c r="L69" s="116">
        <v>11.573033707865168</v>
      </c>
    </row>
    <row r="70" spans="1:12" s="110" customFormat="1" ht="15" customHeight="1" x14ac:dyDescent="0.2">
      <c r="A70" s="120"/>
      <c r="B70" s="119"/>
      <c r="C70" s="258"/>
      <c r="D70" s="267" t="s">
        <v>199</v>
      </c>
      <c r="E70" s="113">
        <v>50.914483440434999</v>
      </c>
      <c r="F70" s="115">
        <v>3090</v>
      </c>
      <c r="G70" s="114">
        <v>2992</v>
      </c>
      <c r="H70" s="114">
        <v>2864</v>
      </c>
      <c r="I70" s="114">
        <v>2789</v>
      </c>
      <c r="J70" s="140">
        <v>2622</v>
      </c>
      <c r="K70" s="114">
        <v>468</v>
      </c>
      <c r="L70" s="116">
        <v>17.848970251716246</v>
      </c>
    </row>
    <row r="71" spans="1:12" s="110" customFormat="1" ht="15" customHeight="1" x14ac:dyDescent="0.2">
      <c r="A71" s="120"/>
      <c r="B71" s="119"/>
      <c r="C71" s="258"/>
      <c r="D71" s="110" t="s">
        <v>203</v>
      </c>
      <c r="E71" s="113">
        <v>72.598966232319171</v>
      </c>
      <c r="F71" s="115">
        <v>23456</v>
      </c>
      <c r="G71" s="114">
        <v>23297</v>
      </c>
      <c r="H71" s="114">
        <v>23100</v>
      </c>
      <c r="I71" s="114">
        <v>22906</v>
      </c>
      <c r="J71" s="140">
        <v>22895</v>
      </c>
      <c r="K71" s="114">
        <v>561</v>
      </c>
      <c r="L71" s="116">
        <v>2.4503166630268618</v>
      </c>
    </row>
    <row r="72" spans="1:12" s="110" customFormat="1" ht="15" customHeight="1" x14ac:dyDescent="0.2">
      <c r="A72" s="120"/>
      <c r="B72" s="119"/>
      <c r="C72" s="258"/>
      <c r="D72" s="267" t="s">
        <v>198</v>
      </c>
      <c r="E72" s="113">
        <v>50.920873124147342</v>
      </c>
      <c r="F72" s="115">
        <v>11944</v>
      </c>
      <c r="G72" s="114">
        <v>11929</v>
      </c>
      <c r="H72" s="114">
        <v>11841</v>
      </c>
      <c r="I72" s="114">
        <v>11822</v>
      </c>
      <c r="J72" s="140">
        <v>11801</v>
      </c>
      <c r="K72" s="114">
        <v>143</v>
      </c>
      <c r="L72" s="116">
        <v>1.2117617151088891</v>
      </c>
    </row>
    <row r="73" spans="1:12" s="110" customFormat="1" ht="15" customHeight="1" x14ac:dyDescent="0.2">
      <c r="A73" s="120"/>
      <c r="B73" s="119"/>
      <c r="C73" s="258"/>
      <c r="D73" s="267" t="s">
        <v>199</v>
      </c>
      <c r="E73" s="113">
        <v>49.079126875852658</v>
      </c>
      <c r="F73" s="115">
        <v>11512</v>
      </c>
      <c r="G73" s="114">
        <v>11368</v>
      </c>
      <c r="H73" s="114">
        <v>11259</v>
      </c>
      <c r="I73" s="114">
        <v>11084</v>
      </c>
      <c r="J73" s="140">
        <v>11094</v>
      </c>
      <c r="K73" s="114">
        <v>418</v>
      </c>
      <c r="L73" s="116">
        <v>3.767802415720209</v>
      </c>
    </row>
    <row r="74" spans="1:12" s="110" customFormat="1" ht="15" customHeight="1" x14ac:dyDescent="0.2">
      <c r="A74" s="120"/>
      <c r="B74" s="119"/>
      <c r="C74" s="258"/>
      <c r="D74" s="110" t="s">
        <v>204</v>
      </c>
      <c r="E74" s="113">
        <v>8.6167940821442937</v>
      </c>
      <c r="F74" s="115">
        <v>2784</v>
      </c>
      <c r="G74" s="114">
        <v>2776</v>
      </c>
      <c r="H74" s="114">
        <v>2756</v>
      </c>
      <c r="I74" s="114">
        <v>2699</v>
      </c>
      <c r="J74" s="140">
        <v>2672</v>
      </c>
      <c r="K74" s="114">
        <v>112</v>
      </c>
      <c r="L74" s="116">
        <v>4.1916167664670656</v>
      </c>
    </row>
    <row r="75" spans="1:12" s="110" customFormat="1" ht="15" customHeight="1" x14ac:dyDescent="0.2">
      <c r="A75" s="120"/>
      <c r="B75" s="119"/>
      <c r="C75" s="258"/>
      <c r="D75" s="267" t="s">
        <v>198</v>
      </c>
      <c r="E75" s="113">
        <v>55.136494252873561</v>
      </c>
      <c r="F75" s="115">
        <v>1535</v>
      </c>
      <c r="G75" s="114">
        <v>1529</v>
      </c>
      <c r="H75" s="114">
        <v>1518</v>
      </c>
      <c r="I75" s="114">
        <v>1480</v>
      </c>
      <c r="J75" s="140">
        <v>1473</v>
      </c>
      <c r="K75" s="114">
        <v>62</v>
      </c>
      <c r="L75" s="116">
        <v>4.2090970807875081</v>
      </c>
    </row>
    <row r="76" spans="1:12" s="110" customFormat="1" ht="15" customHeight="1" x14ac:dyDescent="0.2">
      <c r="A76" s="120"/>
      <c r="B76" s="119"/>
      <c r="C76" s="258"/>
      <c r="D76" s="267" t="s">
        <v>199</v>
      </c>
      <c r="E76" s="113">
        <v>44.863505747126439</v>
      </c>
      <c r="F76" s="115">
        <v>1249</v>
      </c>
      <c r="G76" s="114">
        <v>1247</v>
      </c>
      <c r="H76" s="114">
        <v>1238</v>
      </c>
      <c r="I76" s="114">
        <v>1219</v>
      </c>
      <c r="J76" s="140">
        <v>1199</v>
      </c>
      <c r="K76" s="114">
        <v>50</v>
      </c>
      <c r="L76" s="116">
        <v>4.1701417848206841</v>
      </c>
    </row>
    <row r="77" spans="1:12" s="110" customFormat="1" ht="15" customHeight="1" x14ac:dyDescent="0.2">
      <c r="A77" s="534"/>
      <c r="B77" s="119" t="s">
        <v>205</v>
      </c>
      <c r="C77" s="268"/>
      <c r="D77" s="182"/>
      <c r="E77" s="113">
        <v>8.2252289533816736</v>
      </c>
      <c r="F77" s="115">
        <v>18286</v>
      </c>
      <c r="G77" s="114">
        <v>18287</v>
      </c>
      <c r="H77" s="114">
        <v>18537</v>
      </c>
      <c r="I77" s="114">
        <v>18092</v>
      </c>
      <c r="J77" s="140">
        <v>18200</v>
      </c>
      <c r="K77" s="114">
        <v>86</v>
      </c>
      <c r="L77" s="116">
        <v>0.47252747252747251</v>
      </c>
    </row>
    <row r="78" spans="1:12" s="110" customFormat="1" ht="15" customHeight="1" x14ac:dyDescent="0.2">
      <c r="A78" s="120"/>
      <c r="B78" s="119"/>
      <c r="C78" s="268" t="s">
        <v>106</v>
      </c>
      <c r="D78" s="182"/>
      <c r="E78" s="113">
        <v>59.870939516570054</v>
      </c>
      <c r="F78" s="115">
        <v>10948</v>
      </c>
      <c r="G78" s="114">
        <v>10949</v>
      </c>
      <c r="H78" s="114">
        <v>11149</v>
      </c>
      <c r="I78" s="114">
        <v>10757</v>
      </c>
      <c r="J78" s="140">
        <v>10743</v>
      </c>
      <c r="K78" s="114">
        <v>205</v>
      </c>
      <c r="L78" s="116">
        <v>1.9082193055943406</v>
      </c>
    </row>
    <row r="79" spans="1:12" s="110" customFormat="1" ht="15" customHeight="1" x14ac:dyDescent="0.2">
      <c r="A79" s="123"/>
      <c r="B79" s="124"/>
      <c r="C79" s="260" t="s">
        <v>107</v>
      </c>
      <c r="D79" s="261"/>
      <c r="E79" s="125">
        <v>40.129060483429946</v>
      </c>
      <c r="F79" s="143">
        <v>7338</v>
      </c>
      <c r="G79" s="144">
        <v>7338</v>
      </c>
      <c r="H79" s="144">
        <v>7388</v>
      </c>
      <c r="I79" s="144">
        <v>7335</v>
      </c>
      <c r="J79" s="145">
        <v>7457</v>
      </c>
      <c r="K79" s="144">
        <v>-119</v>
      </c>
      <c r="L79" s="146">
        <v>-1.5958160118009923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222316</v>
      </c>
      <c r="E11" s="114">
        <v>221896</v>
      </c>
      <c r="F11" s="114">
        <v>222618</v>
      </c>
      <c r="G11" s="114">
        <v>218810</v>
      </c>
      <c r="H11" s="140">
        <v>218843</v>
      </c>
      <c r="I11" s="115">
        <v>3473</v>
      </c>
      <c r="J11" s="116">
        <v>1.5869824486047075</v>
      </c>
    </row>
    <row r="12" spans="1:15" s="110" customFormat="1" ht="24.95" customHeight="1" x14ac:dyDescent="0.2">
      <c r="A12" s="193" t="s">
        <v>132</v>
      </c>
      <c r="B12" s="194" t="s">
        <v>133</v>
      </c>
      <c r="C12" s="113">
        <v>0.59150038683675488</v>
      </c>
      <c r="D12" s="115">
        <v>1315</v>
      </c>
      <c r="E12" s="114">
        <v>1269</v>
      </c>
      <c r="F12" s="114">
        <v>1359</v>
      </c>
      <c r="G12" s="114">
        <v>1379</v>
      </c>
      <c r="H12" s="140">
        <v>1308</v>
      </c>
      <c r="I12" s="115">
        <v>7</v>
      </c>
      <c r="J12" s="116">
        <v>0.53516819571865448</v>
      </c>
    </row>
    <row r="13" spans="1:15" s="110" customFormat="1" ht="24.95" customHeight="1" x14ac:dyDescent="0.2">
      <c r="A13" s="193" t="s">
        <v>134</v>
      </c>
      <c r="B13" s="199" t="s">
        <v>214</v>
      </c>
      <c r="C13" s="113">
        <v>1.5235070800122348</v>
      </c>
      <c r="D13" s="115">
        <v>3387</v>
      </c>
      <c r="E13" s="114">
        <v>3412</v>
      </c>
      <c r="F13" s="114">
        <v>3401</v>
      </c>
      <c r="G13" s="114">
        <v>3325</v>
      </c>
      <c r="H13" s="140">
        <v>3312</v>
      </c>
      <c r="I13" s="115">
        <v>75</v>
      </c>
      <c r="J13" s="116">
        <v>2.2644927536231885</v>
      </c>
    </row>
    <row r="14" spans="1:15" s="287" customFormat="1" ht="24" customHeight="1" x14ac:dyDescent="0.2">
      <c r="A14" s="193" t="s">
        <v>215</v>
      </c>
      <c r="B14" s="199" t="s">
        <v>137</v>
      </c>
      <c r="C14" s="113">
        <v>18.816459454110365</v>
      </c>
      <c r="D14" s="115">
        <v>41832</v>
      </c>
      <c r="E14" s="114">
        <v>42016</v>
      </c>
      <c r="F14" s="114">
        <v>42517</v>
      </c>
      <c r="G14" s="114">
        <v>42666</v>
      </c>
      <c r="H14" s="140">
        <v>42775</v>
      </c>
      <c r="I14" s="115">
        <v>-943</v>
      </c>
      <c r="J14" s="116">
        <v>-2.2045587375803626</v>
      </c>
      <c r="K14" s="110"/>
      <c r="L14" s="110"/>
      <c r="M14" s="110"/>
      <c r="N14" s="110"/>
      <c r="O14" s="110"/>
    </row>
    <row r="15" spans="1:15" s="110" customFormat="1" ht="24.75" customHeight="1" x14ac:dyDescent="0.2">
      <c r="A15" s="193" t="s">
        <v>216</v>
      </c>
      <c r="B15" s="199" t="s">
        <v>217</v>
      </c>
      <c r="C15" s="113">
        <v>3.3983159106856906</v>
      </c>
      <c r="D15" s="115">
        <v>7555</v>
      </c>
      <c r="E15" s="114">
        <v>7426</v>
      </c>
      <c r="F15" s="114">
        <v>7471</v>
      </c>
      <c r="G15" s="114">
        <v>7555</v>
      </c>
      <c r="H15" s="140">
        <v>7579</v>
      </c>
      <c r="I15" s="115">
        <v>-24</v>
      </c>
      <c r="J15" s="116">
        <v>-0.31666446760786382</v>
      </c>
    </row>
    <row r="16" spans="1:15" s="287" customFormat="1" ht="24.95" customHeight="1" x14ac:dyDescent="0.2">
      <c r="A16" s="193" t="s">
        <v>218</v>
      </c>
      <c r="B16" s="199" t="s">
        <v>141</v>
      </c>
      <c r="C16" s="113">
        <v>12.143975242447688</v>
      </c>
      <c r="D16" s="115">
        <v>26998</v>
      </c>
      <c r="E16" s="114">
        <v>27197</v>
      </c>
      <c r="F16" s="114">
        <v>27585</v>
      </c>
      <c r="G16" s="114">
        <v>27721</v>
      </c>
      <c r="H16" s="140">
        <v>27822</v>
      </c>
      <c r="I16" s="115">
        <v>-824</v>
      </c>
      <c r="J16" s="116">
        <v>-2.9616849974840056</v>
      </c>
      <c r="K16" s="110"/>
      <c r="L16" s="110"/>
      <c r="M16" s="110"/>
      <c r="N16" s="110"/>
      <c r="O16" s="110"/>
    </row>
    <row r="17" spans="1:15" s="110" customFormat="1" ht="24.95" customHeight="1" x14ac:dyDescent="0.2">
      <c r="A17" s="193" t="s">
        <v>219</v>
      </c>
      <c r="B17" s="199" t="s">
        <v>220</v>
      </c>
      <c r="C17" s="113">
        <v>3.2741683009769877</v>
      </c>
      <c r="D17" s="115">
        <v>7279</v>
      </c>
      <c r="E17" s="114">
        <v>7393</v>
      </c>
      <c r="F17" s="114">
        <v>7461</v>
      </c>
      <c r="G17" s="114">
        <v>7390</v>
      </c>
      <c r="H17" s="140">
        <v>7374</v>
      </c>
      <c r="I17" s="115">
        <v>-95</v>
      </c>
      <c r="J17" s="116">
        <v>-1.2883102793599133</v>
      </c>
    </row>
    <row r="18" spans="1:15" s="287" customFormat="1" ht="24.95" customHeight="1" x14ac:dyDescent="0.2">
      <c r="A18" s="201" t="s">
        <v>144</v>
      </c>
      <c r="B18" s="202" t="s">
        <v>145</v>
      </c>
      <c r="C18" s="113">
        <v>6.0342035660951074</v>
      </c>
      <c r="D18" s="115">
        <v>13415</v>
      </c>
      <c r="E18" s="114">
        <v>13187</v>
      </c>
      <c r="F18" s="114">
        <v>13674</v>
      </c>
      <c r="G18" s="114">
        <v>13219</v>
      </c>
      <c r="H18" s="140">
        <v>13005</v>
      </c>
      <c r="I18" s="115">
        <v>410</v>
      </c>
      <c r="J18" s="116">
        <v>3.1526336024605919</v>
      </c>
      <c r="K18" s="110"/>
      <c r="L18" s="110"/>
      <c r="M18" s="110"/>
      <c r="N18" s="110"/>
      <c r="O18" s="110"/>
    </row>
    <row r="19" spans="1:15" s="110" customFormat="1" ht="24.95" customHeight="1" x14ac:dyDescent="0.2">
      <c r="A19" s="193" t="s">
        <v>146</v>
      </c>
      <c r="B19" s="199" t="s">
        <v>147</v>
      </c>
      <c r="C19" s="113">
        <v>16.583601720074128</v>
      </c>
      <c r="D19" s="115">
        <v>36868</v>
      </c>
      <c r="E19" s="114">
        <v>37035</v>
      </c>
      <c r="F19" s="114">
        <v>37004</v>
      </c>
      <c r="G19" s="114">
        <v>36164</v>
      </c>
      <c r="H19" s="140">
        <v>36372</v>
      </c>
      <c r="I19" s="115">
        <v>496</v>
      </c>
      <c r="J19" s="116">
        <v>1.3636863521390081</v>
      </c>
    </row>
    <row r="20" spans="1:15" s="287" customFormat="1" ht="24.95" customHeight="1" x14ac:dyDescent="0.2">
      <c r="A20" s="193" t="s">
        <v>148</v>
      </c>
      <c r="B20" s="199" t="s">
        <v>149</v>
      </c>
      <c r="C20" s="113">
        <v>4.3150290577376351</v>
      </c>
      <c r="D20" s="115">
        <v>9593</v>
      </c>
      <c r="E20" s="114">
        <v>9505</v>
      </c>
      <c r="F20" s="114">
        <v>9380</v>
      </c>
      <c r="G20" s="114">
        <v>9055</v>
      </c>
      <c r="H20" s="140">
        <v>9288</v>
      </c>
      <c r="I20" s="115">
        <v>305</v>
      </c>
      <c r="J20" s="116">
        <v>3.2838070628768303</v>
      </c>
      <c r="K20" s="110"/>
      <c r="L20" s="110"/>
      <c r="M20" s="110"/>
      <c r="N20" s="110"/>
      <c r="O20" s="110"/>
    </row>
    <row r="21" spans="1:15" s="110" customFormat="1" ht="24.95" customHeight="1" x14ac:dyDescent="0.2">
      <c r="A21" s="201" t="s">
        <v>150</v>
      </c>
      <c r="B21" s="202" t="s">
        <v>151</v>
      </c>
      <c r="C21" s="113">
        <v>2.4420194677845948</v>
      </c>
      <c r="D21" s="115">
        <v>5429</v>
      </c>
      <c r="E21" s="114">
        <v>5503</v>
      </c>
      <c r="F21" s="114">
        <v>5605</v>
      </c>
      <c r="G21" s="114">
        <v>5583</v>
      </c>
      <c r="H21" s="140">
        <v>5512</v>
      </c>
      <c r="I21" s="115">
        <v>-83</v>
      </c>
      <c r="J21" s="116">
        <v>-1.5058055152394776</v>
      </c>
    </row>
    <row r="22" spans="1:15" s="110" customFormat="1" ht="24.95" customHeight="1" x14ac:dyDescent="0.2">
      <c r="A22" s="201" t="s">
        <v>152</v>
      </c>
      <c r="B22" s="199" t="s">
        <v>153</v>
      </c>
      <c r="C22" s="113">
        <v>2.1343493045934614</v>
      </c>
      <c r="D22" s="115">
        <v>4745</v>
      </c>
      <c r="E22" s="114">
        <v>4753</v>
      </c>
      <c r="F22" s="114">
        <v>4671</v>
      </c>
      <c r="G22" s="114">
        <v>4574</v>
      </c>
      <c r="H22" s="140">
        <v>4394</v>
      </c>
      <c r="I22" s="115">
        <v>351</v>
      </c>
      <c r="J22" s="116">
        <v>7.9881656804733732</v>
      </c>
    </row>
    <row r="23" spans="1:15" s="110" customFormat="1" ht="24.95" customHeight="1" x14ac:dyDescent="0.2">
      <c r="A23" s="193" t="s">
        <v>154</v>
      </c>
      <c r="B23" s="199" t="s">
        <v>155</v>
      </c>
      <c r="C23" s="113">
        <v>2.2364562154770686</v>
      </c>
      <c r="D23" s="115">
        <v>4972</v>
      </c>
      <c r="E23" s="114">
        <v>5053</v>
      </c>
      <c r="F23" s="114">
        <v>5071</v>
      </c>
      <c r="G23" s="114">
        <v>4958</v>
      </c>
      <c r="H23" s="140">
        <v>4975</v>
      </c>
      <c r="I23" s="115">
        <v>-3</v>
      </c>
      <c r="J23" s="116">
        <v>-6.030150753768844E-2</v>
      </c>
    </row>
    <row r="24" spans="1:15" s="110" customFormat="1" ht="24.95" customHeight="1" x14ac:dyDescent="0.2">
      <c r="A24" s="193" t="s">
        <v>156</v>
      </c>
      <c r="B24" s="199" t="s">
        <v>221</v>
      </c>
      <c r="C24" s="113">
        <v>5.7512729628096944</v>
      </c>
      <c r="D24" s="115">
        <v>12786</v>
      </c>
      <c r="E24" s="114">
        <v>12775</v>
      </c>
      <c r="F24" s="114">
        <v>12714</v>
      </c>
      <c r="G24" s="114">
        <v>12473</v>
      </c>
      <c r="H24" s="140">
        <v>12499</v>
      </c>
      <c r="I24" s="115">
        <v>287</v>
      </c>
      <c r="J24" s="116">
        <v>2.2961836946955758</v>
      </c>
    </row>
    <row r="25" spans="1:15" s="110" customFormat="1" ht="24.95" customHeight="1" x14ac:dyDescent="0.2">
      <c r="A25" s="193" t="s">
        <v>222</v>
      </c>
      <c r="B25" s="204" t="s">
        <v>159</v>
      </c>
      <c r="C25" s="113">
        <v>4.8844887457492936</v>
      </c>
      <c r="D25" s="115">
        <v>10859</v>
      </c>
      <c r="E25" s="114">
        <v>10009</v>
      </c>
      <c r="F25" s="114">
        <v>9950</v>
      </c>
      <c r="G25" s="114">
        <v>9656</v>
      </c>
      <c r="H25" s="140">
        <v>9547</v>
      </c>
      <c r="I25" s="115">
        <v>1312</v>
      </c>
      <c r="J25" s="116">
        <v>13.742536922593485</v>
      </c>
    </row>
    <row r="26" spans="1:15" s="110" customFormat="1" ht="24.95" customHeight="1" x14ac:dyDescent="0.2">
      <c r="A26" s="201">
        <v>782.78300000000002</v>
      </c>
      <c r="B26" s="203" t="s">
        <v>160</v>
      </c>
      <c r="C26" s="113">
        <v>1.1290235520610303</v>
      </c>
      <c r="D26" s="115">
        <v>2510</v>
      </c>
      <c r="E26" s="114">
        <v>2504</v>
      </c>
      <c r="F26" s="114">
        <v>2813</v>
      </c>
      <c r="G26" s="114">
        <v>2855</v>
      </c>
      <c r="H26" s="140">
        <v>2887</v>
      </c>
      <c r="I26" s="115">
        <v>-377</v>
      </c>
      <c r="J26" s="116">
        <v>-13.058538275025979</v>
      </c>
    </row>
    <row r="27" spans="1:15" s="110" customFormat="1" ht="24.95" customHeight="1" x14ac:dyDescent="0.2">
      <c r="A27" s="193" t="s">
        <v>161</v>
      </c>
      <c r="B27" s="199" t="s">
        <v>223</v>
      </c>
      <c r="C27" s="113">
        <v>6.7948325806509651</v>
      </c>
      <c r="D27" s="115">
        <v>15106</v>
      </c>
      <c r="E27" s="114">
        <v>15222</v>
      </c>
      <c r="F27" s="114">
        <v>15139</v>
      </c>
      <c r="G27" s="114">
        <v>14853</v>
      </c>
      <c r="H27" s="140">
        <v>14619</v>
      </c>
      <c r="I27" s="115">
        <v>487</v>
      </c>
      <c r="J27" s="116">
        <v>3.3312812093850468</v>
      </c>
    </row>
    <row r="28" spans="1:15" s="110" customFormat="1" ht="24.95" customHeight="1" x14ac:dyDescent="0.2">
      <c r="A28" s="193" t="s">
        <v>163</v>
      </c>
      <c r="B28" s="199" t="s">
        <v>164</v>
      </c>
      <c r="C28" s="113">
        <v>5.7377786574065741</v>
      </c>
      <c r="D28" s="115">
        <v>12756</v>
      </c>
      <c r="E28" s="114">
        <v>12855</v>
      </c>
      <c r="F28" s="114">
        <v>12603</v>
      </c>
      <c r="G28" s="114">
        <v>12388</v>
      </c>
      <c r="H28" s="140">
        <v>12410</v>
      </c>
      <c r="I28" s="115">
        <v>346</v>
      </c>
      <c r="J28" s="116">
        <v>2.7880741337630943</v>
      </c>
    </row>
    <row r="29" spans="1:15" s="110" customFormat="1" ht="24.95" customHeight="1" x14ac:dyDescent="0.2">
      <c r="A29" s="193">
        <v>86</v>
      </c>
      <c r="B29" s="199" t="s">
        <v>165</v>
      </c>
      <c r="C29" s="113">
        <v>9.3650479497651986</v>
      </c>
      <c r="D29" s="115">
        <v>20820</v>
      </c>
      <c r="E29" s="114">
        <v>20742</v>
      </c>
      <c r="F29" s="114">
        <v>20644</v>
      </c>
      <c r="G29" s="114">
        <v>20343</v>
      </c>
      <c r="H29" s="140">
        <v>20394</v>
      </c>
      <c r="I29" s="115">
        <v>426</v>
      </c>
      <c r="J29" s="116">
        <v>2.0888496616651957</v>
      </c>
    </row>
    <row r="30" spans="1:15" s="110" customFormat="1" ht="24.95" customHeight="1" x14ac:dyDescent="0.2">
      <c r="A30" s="193">
        <v>87.88</v>
      </c>
      <c r="B30" s="204" t="s">
        <v>166</v>
      </c>
      <c r="C30" s="113">
        <v>8.7699490814876118</v>
      </c>
      <c r="D30" s="115">
        <v>19497</v>
      </c>
      <c r="E30" s="114">
        <v>19595</v>
      </c>
      <c r="F30" s="114">
        <v>19492</v>
      </c>
      <c r="G30" s="114">
        <v>18846</v>
      </c>
      <c r="H30" s="140">
        <v>19040</v>
      </c>
      <c r="I30" s="115">
        <v>457</v>
      </c>
      <c r="J30" s="116">
        <v>2.4002100840336134</v>
      </c>
    </row>
    <row r="31" spans="1:15" s="110" customFormat="1" ht="24.95" customHeight="1" x14ac:dyDescent="0.2">
      <c r="A31" s="193" t="s">
        <v>167</v>
      </c>
      <c r="B31" s="199" t="s">
        <v>168</v>
      </c>
      <c r="C31" s="113">
        <v>2.8900304071681751</v>
      </c>
      <c r="D31" s="115">
        <v>6425</v>
      </c>
      <c r="E31" s="114">
        <v>6460</v>
      </c>
      <c r="F31" s="114">
        <v>6580</v>
      </c>
      <c r="G31" s="114">
        <v>6471</v>
      </c>
      <c r="H31" s="140">
        <v>6506</v>
      </c>
      <c r="I31" s="115">
        <v>-81</v>
      </c>
      <c r="J31" s="116">
        <v>-1.2450046111281894</v>
      </c>
    </row>
    <row r="32" spans="1:15" s="110" customFormat="1" ht="24.95" customHeight="1" x14ac:dyDescent="0.2">
      <c r="A32" s="193"/>
      <c r="B32" s="288" t="s">
        <v>224</v>
      </c>
      <c r="C32" s="113" t="s">
        <v>514</v>
      </c>
      <c r="D32" s="115" t="s">
        <v>514</v>
      </c>
      <c r="E32" s="114" t="s">
        <v>514</v>
      </c>
      <c r="F32" s="114" t="s">
        <v>514</v>
      </c>
      <c r="G32" s="114" t="s">
        <v>514</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0.59150038683675488</v>
      </c>
      <c r="D34" s="115">
        <v>1315</v>
      </c>
      <c r="E34" s="114">
        <v>1269</v>
      </c>
      <c r="F34" s="114">
        <v>1359</v>
      </c>
      <c r="G34" s="114">
        <v>1379</v>
      </c>
      <c r="H34" s="140">
        <v>1308</v>
      </c>
      <c r="I34" s="115">
        <v>7</v>
      </c>
      <c r="J34" s="116">
        <v>0.53516819571865448</v>
      </c>
    </row>
    <row r="35" spans="1:10" s="110" customFormat="1" ht="24.95" customHeight="1" x14ac:dyDescent="0.2">
      <c r="A35" s="292" t="s">
        <v>171</v>
      </c>
      <c r="B35" s="293" t="s">
        <v>172</v>
      </c>
      <c r="C35" s="113">
        <v>26.374170100217707</v>
      </c>
      <c r="D35" s="115">
        <v>58634</v>
      </c>
      <c r="E35" s="114">
        <v>58615</v>
      </c>
      <c r="F35" s="114">
        <v>59592</v>
      </c>
      <c r="G35" s="114">
        <v>59210</v>
      </c>
      <c r="H35" s="140">
        <v>59092</v>
      </c>
      <c r="I35" s="115">
        <v>-458</v>
      </c>
      <c r="J35" s="116">
        <v>-0.77506261422866041</v>
      </c>
    </row>
    <row r="36" spans="1:10" s="110" customFormat="1" ht="24.95" customHeight="1" x14ac:dyDescent="0.2">
      <c r="A36" s="294" t="s">
        <v>173</v>
      </c>
      <c r="B36" s="295" t="s">
        <v>174</v>
      </c>
      <c r="C36" s="125">
        <v>73.033879702765432</v>
      </c>
      <c r="D36" s="143">
        <v>162366</v>
      </c>
      <c r="E36" s="144">
        <v>162011</v>
      </c>
      <c r="F36" s="144">
        <v>161666</v>
      </c>
      <c r="G36" s="144">
        <v>158219</v>
      </c>
      <c r="H36" s="145">
        <v>158443</v>
      </c>
      <c r="I36" s="143">
        <v>3923</v>
      </c>
      <c r="J36" s="146">
        <v>2.4759692760172429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2020-09-28T08:03:40Z</dcterms:created>
  <dcterms:modified xsi:type="dcterms:W3CDTF">2020-09-28T10:33:34Z</dcterms:modified>
</cp:coreProperties>
</file>