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G75" i="24"/>
  <c r="F75" i="24"/>
  <c r="E75" i="24"/>
  <c r="L74" i="24"/>
  <c r="H74" i="24" s="1"/>
  <c r="J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J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J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I44" i="24"/>
  <c r="G44" i="24"/>
  <c r="C44" i="24"/>
  <c r="M44" i="24" s="1"/>
  <c r="B44" i="24"/>
  <c r="D44" i="24" s="1"/>
  <c r="M43" i="24"/>
  <c r="K43" i="24"/>
  <c r="H43" i="24"/>
  <c r="F43" i="24"/>
  <c r="E43" i="24"/>
  <c r="C43" i="24"/>
  <c r="B43" i="24"/>
  <c r="D43" i="24" s="1"/>
  <c r="I42" i="24"/>
  <c r="G42" i="24"/>
  <c r="C42" i="24"/>
  <c r="M42" i="24" s="1"/>
  <c r="B42" i="24"/>
  <c r="J42" i="24" s="1"/>
  <c r="M41" i="24"/>
  <c r="K41" i="24"/>
  <c r="H41" i="24"/>
  <c r="F41" i="24"/>
  <c r="E41" i="24"/>
  <c r="C41" i="24"/>
  <c r="B41" i="24"/>
  <c r="D41" i="24" s="1"/>
  <c r="J40" i="24"/>
  <c r="I40" i="24"/>
  <c r="G40" i="24"/>
  <c r="C40" i="24"/>
  <c r="M40" i="24" s="1"/>
  <c r="B40" i="24"/>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4" i="24" l="1"/>
  <c r="J24" i="24"/>
  <c r="F24" i="24"/>
  <c r="D24" i="24"/>
  <c r="H24" i="24"/>
  <c r="F9" i="24"/>
  <c r="J9" i="24"/>
  <c r="H9" i="24"/>
  <c r="D9" i="24"/>
  <c r="K9" i="24"/>
  <c r="K34" i="24"/>
  <c r="J34" i="24"/>
  <c r="F34" i="24"/>
  <c r="D34" i="24"/>
  <c r="H34" i="24"/>
  <c r="D38" i="24"/>
  <c r="K38" i="24"/>
  <c r="H38" i="24"/>
  <c r="F38" i="24"/>
  <c r="J38" i="24"/>
  <c r="F25" i="24"/>
  <c r="J25" i="24"/>
  <c r="H25" i="24"/>
  <c r="D25" i="24"/>
  <c r="K25" i="24"/>
  <c r="C14" i="24"/>
  <c r="C6" i="24"/>
  <c r="I34" i="24"/>
  <c r="L34" i="24"/>
  <c r="M34" i="24"/>
  <c r="G34" i="24"/>
  <c r="E34" i="24"/>
  <c r="K16" i="24"/>
  <c r="J16" i="24"/>
  <c r="F16" i="24"/>
  <c r="D16" i="24"/>
  <c r="H16" i="24"/>
  <c r="K26" i="24"/>
  <c r="J26" i="24"/>
  <c r="F26" i="24"/>
  <c r="D26" i="24"/>
  <c r="H26" i="24"/>
  <c r="L18" i="24"/>
  <c r="M18" i="24"/>
  <c r="I18" i="24"/>
  <c r="G18" i="24"/>
  <c r="E18" i="24"/>
  <c r="F17" i="24"/>
  <c r="J17" i="24"/>
  <c r="H17" i="24"/>
  <c r="D17" i="24"/>
  <c r="K17" i="24"/>
  <c r="K32" i="24"/>
  <c r="J32" i="24"/>
  <c r="F32" i="24"/>
  <c r="D32" i="24"/>
  <c r="H32" i="24"/>
  <c r="K8" i="24"/>
  <c r="J8" i="24"/>
  <c r="F8" i="24"/>
  <c r="D8" i="24"/>
  <c r="H8" i="24"/>
  <c r="J7" i="24"/>
  <c r="H7" i="24"/>
  <c r="K7" i="24"/>
  <c r="F7" i="24"/>
  <c r="D7" i="24"/>
  <c r="K18" i="24"/>
  <c r="J18" i="24"/>
  <c r="F18" i="24"/>
  <c r="D18" i="24"/>
  <c r="H18" i="24"/>
  <c r="F33" i="24"/>
  <c r="J33" i="24"/>
  <c r="H33" i="24"/>
  <c r="K33" i="24"/>
  <c r="D33" i="24"/>
  <c r="F19" i="24"/>
  <c r="J19" i="24"/>
  <c r="H19" i="24"/>
  <c r="K19" i="24"/>
  <c r="D19" i="24"/>
  <c r="F27" i="24"/>
  <c r="J27" i="24"/>
  <c r="H27" i="24"/>
  <c r="K27" i="24"/>
  <c r="D27" i="24"/>
  <c r="F35" i="24"/>
  <c r="J35" i="24"/>
  <c r="H35" i="24"/>
  <c r="D35" i="24"/>
  <c r="K35" i="24"/>
  <c r="B45" i="24"/>
  <c r="B39" i="24"/>
  <c r="L8" i="24"/>
  <c r="E8" i="24"/>
  <c r="M8" i="24"/>
  <c r="I8" i="24"/>
  <c r="G8" i="24"/>
  <c r="G15" i="24"/>
  <c r="M15" i="24"/>
  <c r="L15" i="24"/>
  <c r="I15" i="24"/>
  <c r="E15" i="24"/>
  <c r="G31" i="24"/>
  <c r="M31" i="24"/>
  <c r="E31" i="24"/>
  <c r="L31" i="24"/>
  <c r="I31" i="24"/>
  <c r="L22" i="24"/>
  <c r="M22" i="24"/>
  <c r="I22" i="24"/>
  <c r="G22" i="24"/>
  <c r="E22" i="24"/>
  <c r="G25" i="24"/>
  <c r="I25" i="24"/>
  <c r="E25" i="24"/>
  <c r="M25" i="24"/>
  <c r="L25" i="24"/>
  <c r="I28" i="24"/>
  <c r="L28" i="24"/>
  <c r="G28" i="24"/>
  <c r="E28" i="24"/>
  <c r="M28" i="24"/>
  <c r="C45" i="24"/>
  <c r="C39" i="24"/>
  <c r="B14" i="24"/>
  <c r="B6" i="24"/>
  <c r="K22" i="24"/>
  <c r="J22" i="24"/>
  <c r="F22" i="24"/>
  <c r="D22" i="24"/>
  <c r="H22" i="24"/>
  <c r="K30" i="24"/>
  <c r="J30" i="24"/>
  <c r="F30" i="24"/>
  <c r="D30" i="24"/>
  <c r="H30" i="24"/>
  <c r="H37" i="24"/>
  <c r="D37" i="24"/>
  <c r="J37" i="24"/>
  <c r="K37" i="24"/>
  <c r="F37" i="24"/>
  <c r="L16" i="24"/>
  <c r="E16" i="24"/>
  <c r="M16" i="24"/>
  <c r="I16" i="24"/>
  <c r="G16" i="24"/>
  <c r="I32" i="24"/>
  <c r="L32" i="24"/>
  <c r="M32" i="24"/>
  <c r="G32" i="24"/>
  <c r="E32" i="24"/>
  <c r="K20" i="24"/>
  <c r="J20" i="24"/>
  <c r="F20" i="24"/>
  <c r="D20" i="24"/>
  <c r="H20" i="24"/>
  <c r="K28" i="24"/>
  <c r="J28" i="24"/>
  <c r="F28" i="24"/>
  <c r="D28" i="24"/>
  <c r="H28" i="24"/>
  <c r="G9" i="24"/>
  <c r="I9" i="24"/>
  <c r="E9" i="24"/>
  <c r="M9" i="24"/>
  <c r="L9" i="24"/>
  <c r="G19" i="24"/>
  <c r="M19" i="24"/>
  <c r="L19" i="24"/>
  <c r="I19" i="24"/>
  <c r="E19" i="24"/>
  <c r="G29" i="24"/>
  <c r="M29" i="24"/>
  <c r="E29" i="24"/>
  <c r="L29" i="24"/>
  <c r="I29" i="24"/>
  <c r="G35" i="24"/>
  <c r="M35" i="24"/>
  <c r="E35" i="24"/>
  <c r="I35" i="24"/>
  <c r="L35" i="24"/>
  <c r="F15" i="24"/>
  <c r="J15" i="24"/>
  <c r="H15" i="24"/>
  <c r="K15" i="24"/>
  <c r="D15" i="24"/>
  <c r="F23" i="24"/>
  <c r="J23" i="24"/>
  <c r="H23" i="24"/>
  <c r="K23" i="24"/>
  <c r="D23" i="24"/>
  <c r="F31" i="24"/>
  <c r="J31" i="24"/>
  <c r="H31" i="24"/>
  <c r="K31" i="24"/>
  <c r="D31" i="24"/>
  <c r="G23" i="24"/>
  <c r="M23" i="24"/>
  <c r="L23" i="24"/>
  <c r="I23" i="24"/>
  <c r="E23" i="24"/>
  <c r="L26" i="24"/>
  <c r="M26" i="24"/>
  <c r="I26" i="24"/>
  <c r="G26" i="24"/>
  <c r="E26" i="24"/>
  <c r="G17" i="24"/>
  <c r="I17" i="24"/>
  <c r="E17" i="24"/>
  <c r="M17" i="24"/>
  <c r="L17" i="24"/>
  <c r="L20" i="24"/>
  <c r="E20" i="24"/>
  <c r="M20" i="24"/>
  <c r="I20" i="24"/>
  <c r="G20" i="24"/>
  <c r="I30" i="24"/>
  <c r="L30" i="24"/>
  <c r="E30" i="24"/>
  <c r="M30" i="24"/>
  <c r="G30" i="24"/>
  <c r="G33" i="24"/>
  <c r="M33" i="24"/>
  <c r="E33" i="24"/>
  <c r="I33" i="24"/>
  <c r="L33" i="24"/>
  <c r="I37" i="24"/>
  <c r="G37" i="24"/>
  <c r="L37" i="24"/>
  <c r="E37" i="24"/>
  <c r="M37" i="24"/>
  <c r="F21" i="24"/>
  <c r="J21" i="24"/>
  <c r="H21" i="24"/>
  <c r="D21" i="24"/>
  <c r="K21" i="24"/>
  <c r="F29" i="24"/>
  <c r="J29" i="24"/>
  <c r="H29" i="24"/>
  <c r="K29" i="24"/>
  <c r="D29" i="24"/>
  <c r="G7" i="24"/>
  <c r="M7" i="24"/>
  <c r="L7" i="24"/>
  <c r="I7" i="24"/>
  <c r="E7" i="24"/>
  <c r="L24" i="24"/>
  <c r="E24" i="24"/>
  <c r="M24" i="24"/>
  <c r="I24" i="24"/>
  <c r="G24" i="24"/>
  <c r="G21" i="24"/>
  <c r="I21" i="24"/>
  <c r="E21" i="24"/>
  <c r="M21" i="24"/>
  <c r="L21" i="24"/>
  <c r="G27" i="24"/>
  <c r="M27" i="24"/>
  <c r="L27" i="24"/>
  <c r="I27" i="24"/>
  <c r="E27" i="24"/>
  <c r="M38" i="24"/>
  <c r="E38" i="24"/>
  <c r="L38" i="24"/>
  <c r="I38" i="24"/>
  <c r="G38" i="24"/>
  <c r="J79" i="24"/>
  <c r="I41" i="24"/>
  <c r="G41" i="24"/>
  <c r="L41" i="24"/>
  <c r="K53" i="24"/>
  <c r="I53" i="24"/>
  <c r="K61" i="24"/>
  <c r="I61" i="24"/>
  <c r="K69" i="24"/>
  <c r="I69" i="24"/>
  <c r="K58" i="24"/>
  <c r="I58" i="24"/>
  <c r="K66" i="24"/>
  <c r="I66" i="24"/>
  <c r="K74" i="24"/>
  <c r="I74" i="24"/>
  <c r="D40" i="24"/>
  <c r="K40" i="24"/>
  <c r="H40" i="24"/>
  <c r="F40" i="24"/>
  <c r="K55" i="24"/>
  <c r="I55" i="24"/>
  <c r="K63" i="24"/>
  <c r="I63" i="24"/>
  <c r="K71" i="24"/>
  <c r="I71" i="24"/>
  <c r="K52" i="24"/>
  <c r="I52" i="24"/>
  <c r="K60" i="24"/>
  <c r="I60" i="24"/>
  <c r="K68" i="24"/>
  <c r="I68" i="24"/>
  <c r="I43" i="24"/>
  <c r="G43" i="24"/>
  <c r="L43" i="24"/>
  <c r="K57" i="24"/>
  <c r="I57" i="24"/>
  <c r="K65" i="24"/>
  <c r="I65" i="24"/>
  <c r="K73" i="24"/>
  <c r="I73" i="24"/>
  <c r="K54" i="24"/>
  <c r="I54" i="24"/>
  <c r="K62" i="24"/>
  <c r="I62" i="24"/>
  <c r="K70" i="24"/>
  <c r="I70" i="24"/>
  <c r="D42" i="24"/>
  <c r="K42" i="24"/>
  <c r="H42" i="24"/>
  <c r="F42" i="24"/>
  <c r="K51" i="24"/>
  <c r="I51" i="24"/>
  <c r="K59" i="24"/>
  <c r="I59" i="24"/>
  <c r="K67" i="24"/>
  <c r="I67" i="24"/>
  <c r="K75" i="24"/>
  <c r="I75" i="24"/>
  <c r="K56" i="24"/>
  <c r="I56" i="24"/>
  <c r="K64" i="24"/>
  <c r="I64" i="24"/>
  <c r="K72" i="24"/>
  <c r="I72" i="24"/>
  <c r="J41" i="24"/>
  <c r="J43" i="24"/>
  <c r="F44" i="24"/>
  <c r="H44" i="24"/>
  <c r="J44" i="24"/>
  <c r="K44" i="24"/>
  <c r="L40" i="24"/>
  <c r="L42" i="24"/>
  <c r="L44" i="24"/>
  <c r="E40" i="24"/>
  <c r="E42" i="24"/>
  <c r="E44" i="24"/>
  <c r="I77" i="24" l="1"/>
  <c r="K6" i="24"/>
  <c r="F6" i="24"/>
  <c r="D6" i="24"/>
  <c r="J6" i="24"/>
  <c r="H6" i="24"/>
  <c r="K14" i="24"/>
  <c r="J14" i="24"/>
  <c r="F14" i="24"/>
  <c r="D14" i="24"/>
  <c r="H14" i="24"/>
  <c r="K77" i="24"/>
  <c r="I39" i="24"/>
  <c r="G39" i="24"/>
  <c r="L39" i="24"/>
  <c r="E39" i="24"/>
  <c r="M39" i="24"/>
  <c r="H39" i="24"/>
  <c r="D39" i="24"/>
  <c r="J39" i="24"/>
  <c r="F39" i="24"/>
  <c r="K39" i="24"/>
  <c r="I45" i="24"/>
  <c r="G45" i="24"/>
  <c r="L45" i="24"/>
  <c r="E45" i="24"/>
  <c r="M45" i="24"/>
  <c r="H45" i="24"/>
  <c r="F45" i="24"/>
  <c r="D45" i="24"/>
  <c r="J45" i="24"/>
  <c r="K45" i="24"/>
  <c r="L6" i="24"/>
  <c r="M6" i="24"/>
  <c r="I6" i="24"/>
  <c r="G6" i="24"/>
  <c r="E6" i="24"/>
  <c r="L14" i="24"/>
  <c r="M14" i="24"/>
  <c r="I14" i="24"/>
  <c r="G14" i="24"/>
  <c r="E14" i="24"/>
  <c r="I78" i="24" l="1"/>
  <c r="I79" i="24"/>
  <c r="J78" i="24"/>
  <c r="K79" i="24"/>
  <c r="K78" i="24"/>
  <c r="I83" i="24" l="1"/>
  <c r="I82" i="24"/>
  <c r="I81" i="24"/>
</calcChain>
</file>

<file path=xl/sharedStrings.xml><?xml version="1.0" encoding="utf-8"?>
<sst xmlns="http://schemas.openxmlformats.org/spreadsheetml/2006/main" count="1701" uniqueCount="522">
  <si>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</si>
  <si>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</si>
  <si>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</si>
  <si>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</si>
  <si>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</si>
  <si>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</si>
  <si>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</si>
  <si>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</si>
  <si>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</si>
  <si>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</si>
  <si>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</si>
  <si>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</si>
  <si>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</si>
  <si>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Hanau (431)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</si>
  <si>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</si>
  <si>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</si>
  <si>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</si>
  <si>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</si>
  <si>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</si>
  <si>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</si>
  <si>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</si>
  <si>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</si>
  <si>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</si>
  <si>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</si>
  <si>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</si>
  <si>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</si>
  <si>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</si>
  <si>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</si>
  <si>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</si>
  <si>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</si>
  <si>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</si>
  <si>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</si>
  <si>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</si>
  <si>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</si>
  <si>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</si>
  <si>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</si>
  <si>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</si>
  <si>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</si>
  <si>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</si>
  <si>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</si>
  <si>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</si>
  <si>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</si>
  <si>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</si>
  <si>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</si>
  <si>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</si>
  <si>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</si>
  <si>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</si>
  <si>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</si>
  <si>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</si>
  <si>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</si>
  <si>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</si>
  <si>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</si>
  <si>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</si>
  <si>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</si>
  <si>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</si>
  <si>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</si>
  <si>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</si>
  <si>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</si>
  <si>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</si>
  <si>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</si>
  <si>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</si>
  <si>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</si>
  <si>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</si>
  <si>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</si>
  <si>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</si>
  <si>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</si>
  <si>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</si>
  <si>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</si>
  <si>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</si>
  <si>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</si>
  <si>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</si>
  <si>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</si>
  <si>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</si>
  <si>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</si>
  <si>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</si>
  <si>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</si>
  <si>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</si>
  <si>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</si>
  <si>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</si>
  <si>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</si>
  <si>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</si>
  <si>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</si>
  <si>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</si>
  <si>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</si>
  <si>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</si>
  <si>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</si>
  <si>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</si>
  <si>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</si>
  <si>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</si>
  <si>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</si>
  <si>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</si>
  <si>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</si>
  <si>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Hanau (431);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</si>
  <si>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</si>
  <si>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</si>
  <si>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</si>
  <si>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</si>
  <si>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</si>
  <si>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</si>
  <si>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</si>
  <si>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</si>
  <si>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</si>
  <si>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</si>
  <si>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</si>
  <si>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</si>
  <si>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</si>
  <si>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</si>
  <si>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</si>
  <si>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</si>
  <si>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</si>
  <si>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</si>
  <si>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</si>
  <si>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</si>
  <si>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</si>
  <si>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</si>
  <si>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</si>
  <si>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</si>
  <si>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</si>
  <si>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</si>
  <si>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</si>
  <si>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</si>
  <si>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</si>
  <si>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</si>
  <si>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</si>
  <si>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</si>
  <si>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</si>
  <si>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</si>
  <si>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</si>
  <si>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</si>
  <si>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</si>
  <si>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</si>
  <si>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</si>
  <si>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</si>
  <si>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</si>
  <si>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</si>
  <si>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</si>
  <si>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</si>
  <si>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</si>
  <si>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</si>
  <si>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</si>
  <si>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</si>
  <si>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</si>
  <si>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</si>
  <si>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</si>
  <si>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</si>
  <si>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</si>
  <si>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</si>
  <si>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</si>
  <si>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</si>
  <si>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</si>
  <si>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</si>
  <si>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</si>
  <si>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</si>
  <si>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</si>
  <si>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</si>
  <si>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</si>
  <si>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</si>
  <si>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</si>
  <si>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</si>
  <si>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</si>
  <si>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</si>
  <si>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</si>
  <si>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</si>
  <si>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</si>
  <si>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</si>
  <si>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</si>
  <si>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</si>
  <si>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</si>
  <si>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</si>
  <si>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</si>
  <si>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</si>
  <si>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</si>
  <si>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</si>
  <si>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</si>
  <si>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</si>
  <si>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</si>
  <si>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</si>
  <si>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</si>
  <si>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</si>
  <si>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</si>
  <si>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</si>
  <si>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</si>
  <si>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</si>
  <si>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Hanau (431)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</si>
  <si>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</si>
  <si>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</si>
  <si>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</si>
  <si>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</si>
  <si>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</si>
  <si>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</si>
  <si>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</si>
  <si>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</si>
  <si>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</si>
  <si>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</si>
  <si>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</si>
  <si>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</si>
  <si>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</si>
  <si>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</si>
  <si>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</si>
  <si>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</si>
  <si>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</si>
  <si>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</si>
  <si>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</si>
  <si>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</si>
  <si>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</si>
  <si>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</si>
  <si>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</si>
  <si>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</si>
  <si>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</si>
  <si>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</si>
  <si>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</si>
  <si>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</si>
  <si>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</si>
  <si>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</si>
  <si>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</si>
  <si>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</si>
  <si>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</si>
  <si>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</si>
  <si>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</si>
  <si>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</si>
  <si>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</si>
  <si>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</si>
  <si>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</si>
  <si>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</si>
  <si>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</si>
  <si>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</si>
  <si>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</si>
  <si>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</si>
  <si>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</si>
  <si>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</si>
  <si>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</si>
  <si>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</si>
  <si>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</si>
  <si>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</si>
  <si>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</si>
  <si>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</si>
  <si>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</si>
  <si>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</si>
  <si>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</si>
  <si>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</si>
  <si>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</si>
  <si>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</si>
  <si>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</si>
  <si>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</si>
  <si>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</si>
  <si>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</si>
  <si>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</si>
  <si>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</si>
  <si>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</si>
  <si>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</si>
  <si>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</si>
  <si>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</si>
  <si>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</si>
  <si>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</si>
  <si>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</si>
  <si>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</si>
  <si>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</si>
  <si>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</si>
  <si>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</si>
  <si>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</si>
  <si>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</si>
  <si>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</si>
  <si>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</si>
  <si>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</si>
  <si>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</si>
  <si>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</si>
  <si>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</si>
  <si>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</si>
  <si>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</si>
  <si>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</si>
  <si>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</si>
  <si>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</si>
  <si>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</si>
  <si>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</si>
  <si>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</si>
  <si>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</si>
  <si>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</si>
  <si>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</si>
  <si>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</si>
  <si>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</si>
  <si>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</si>
  <si>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</si>
  <si>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</si>
  <si>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</si>
  <si>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</si>
  <si>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</si>
  <si>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</si>
  <si>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</si>
  <si>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</si>
  <si>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</si>
  <si>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</si>
  <si>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</si>
  <si>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</si>
  <si>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</si>
  <si>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</si>
  <si>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</si>
  <si>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</si>
  <si>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</si>
  <si>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</si>
  <si>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</si>
  <si>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</si>
  <si>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</si>
  <si>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</si>
  <si>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</si>
  <si>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</si>
  <si>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</si>
  <si>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</si>
  <si>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</si>
  <si>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</si>
  <si>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</si>
  <si>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</si>
  <si>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</si>
  <si>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</si>
  <si>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</si>
  <si>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</si>
  <si>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</si>
  <si>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</si>
  <si>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</si>
  <si>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</si>
  <si>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</si>
  <si>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</si>
  <si>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</si>
  <si>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</si>
  <si>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</si>
  <si>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</si>
  <si>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</si>
  <si>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</si>
  <si>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Hanau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</si>
  <si>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</si>
  <si>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</si>
  <si>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</si>
  <si>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</si>
  <si>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</si>
  <si>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</si>
  <si>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</si>
  <si>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</si>
  <si>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</si>
  <si>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</si>
  <si>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</si>
  <si>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</si>
  <si>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</si>
  <si>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</si>
  <si>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</si>
  <si>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</si>
  <si>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</si>
  <si>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</si>
  <si>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</si>
  <si>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</si>
  <si>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</si>
  <si>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</si>
  <si>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</si>
  <si>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</si>
  <si>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</si>
  <si>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</si>
  <si>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</si>
  <si>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</si>
  <si>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</si>
  <si>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</si>
  <si>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</si>
  <si>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</si>
  <si>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</si>
  <si>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</si>
  <si>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</si>
  <si>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</si>
  <si>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</si>
  <si>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</si>
  <si>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</si>
  <si>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</si>
  <si>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</si>
  <si>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</si>
  <si>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</si>
  <si>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</si>
  <si>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</si>
  <si>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</si>
  <si>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Hanau (431);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</si>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</sst>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{C99C7658-E8FD-49FA-BA04-8D5B3D89018B}</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80F3-48C2-B83F-C8F5B48C22B0}"/>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{06C8CB6D-F378-484C-A14E-D103A1635AB8}</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80F3-48C2-B83F-C8F5B48C22B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{D913CBDC-50F4-4B8D-8031-E219D426C6B7}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0F3-48C2-B83F-C8F5B48C22B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{13654648-2F61-4F88-A54A-76FDE8D053FA}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0F3-48C2-B83F-C8F5B48C22B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0.85678960573217555</c:v>
                </c:pt>
                <c:pt idx="1">
                  <c:v>1.1168123612881518</c:v>
                </c:pt>
                <c:pt idx="2">
                  <c:v>1.1186464311118853</c:v>
                </c:pt>
                <c:pt idx="3">
                  <c:v>1.0875687030768</c:v>
                </c:pt>
              </c:numCache>
            </c:numRef>
          </c:val>
          <c:extLst>
            <c:ext xmlns:c16="http://schemas.microsoft.com/office/drawing/2014/chart" uri="{C3380CC4-5D6E-409C-BE32-E72D297353CC}">
              <c16:uniqueId val="{00000004-80F3-48C2-B83F-C8F5B48C22B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{0F068549-5CA2-4578-AE3B-3249D729744D}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0F3-48C2-B83F-C8F5B48C22B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{39E4CC5C-9BBB-40E8-B246-1348627DFDA8}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0F3-48C2-B83F-C8F5B48C22B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{2A873E23-7357-4145-AB18-3396D2FAEBB4}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0F3-48C2-B83F-C8F5B48C22B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{FCD16AFC-9DB1-443A-8C40-5D772A6CE42D}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0F3-48C2-B83F-C8F5B48C22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0F3-48C2-B83F-C8F5B48C22B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0F3-48C2-B83F-C8F5B48C22B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{9892C358-3FA4-4CF1-BA80-3BBC40E99DB6}</c15:txfldGUID>
                      <c15:f>Daten_Diagramme!$E$6</c15:f>
                      <c15:dlblFieldTableCache>
                        <c:ptCount val="1"/>
                        <c:pt idx="0">
                          <c:v>0.0</c:v>
                        </c:pt>
                      </c15:dlblFieldTableCache>
                    </c15:dlblFTEntry>
                  </c15:dlblFieldTable>
                  <c15:showDataLabelsRange val="0"/>
                </c:ext>
                <c:ext xmlns:c16="http://schemas.microsoft.com/office/drawing/2014/chart" uri="{C3380CC4-5D6E-409C-BE32-E72D297353CC}">
                  <c16:uniqueId val="{00000000-4DB2-4FE1-B6FC-55A65D57597A}"/>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{6C5FDFB3-476A-4DDA-9DDE-D9E46456BA76}</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4DB2-4FE1-B6FC-55A65D57597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{5B12A724-E20D-4FF1-8D58-4628861BEE22}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DB2-4FE1-B6FC-55A65D57597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{12F98F90-23F8-4AA3-B492-196E952C1283}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DB2-4FE1-B6FC-55A65D5759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1.3788158729283292E-2</c:v>
                </c:pt>
                <c:pt idx="1">
                  <c:v>-2.6469525004774508</c:v>
                </c:pt>
                <c:pt idx="2">
                  <c:v>-2.7637010795899166</c:v>
                </c:pt>
                <c:pt idx="3">
                  <c:v>-2.8655893304673015</c:v>
                </c:pt>
              </c:numCache>
            </c:numRef>
          </c:val>
          <c:extLst>
            <c:ext xmlns:c16="http://schemas.microsoft.com/office/drawing/2014/chart" uri="{C3380CC4-5D6E-409C-BE32-E72D297353CC}">
              <c16:uniqueId val="{00000004-4DB2-4FE1-B6FC-55A65D57597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{A2FC062F-D383-42A8-A24C-3B5D106FDF6B}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DB2-4FE1-B6FC-55A65D57597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{23A77B80-F00B-474E-82A4-9202976F891D}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DB2-4FE1-B6FC-55A65D57597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{864FEDAB-34C0-4DC0-9110-69BFA48A3668}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DB2-4FE1-B6FC-55A65D57597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{1F08FB95-EE87-4960-9157-AC97334E1DA1}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DB2-4FE1-B6FC-55A65D5759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DB2-4FE1-B6FC-55A65D57597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DB2-4FE1-B6FC-55A65D57597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{5A3EA149-2443-4AD4-9C2F-57FA7C64B300}</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8EF2-4704-BD7E-E6D91E9C3670}"/>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{7B867B54-79B6-41F6-A72E-83766A7FA6BB}</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8EF2-4704-BD7E-E6D91E9C3670}"/>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{8E45E2F4-DC37-4611-BD48-D1D760038FD0}</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8EF2-4704-BD7E-E6D91E9C3670}"/>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{1EDDB653-FDFF-4179-B582-7F75CF7B498C}</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8EF2-4704-BD7E-E6D91E9C3670}"/>
                </c:ext>
              </c:extLst>
            </c:dLbl>
            <c:dLbl>
              <c:idx val="4"/>
              <c:tx>
                <c:strRef>
                  <c:f>Daten_Diagramme!$D$18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{A8498FDF-D547-4CFC-8AA0-02AFE106DBA5}</c15:txfldGUID>
                      <c15:f>Daten_Diagramme!$D$18</c15:f>
                      <c15:dlblFieldTableCache>
                        <c:ptCount val="1"/>
                        <c:pt idx="0">
                          <c:v>4.6</c:v>
                        </c:pt>
                      </c15:dlblFieldTableCache>
                    </c15:dlblFTEntry>
                  </c15:dlblFieldTable>
                  <c15:showDataLabelsRange val="0"/>
                </c:ext>
                <c:ext xmlns:c16="http://schemas.microsoft.com/office/drawing/2014/chart" uri="{C3380CC4-5D6E-409C-BE32-E72D297353CC}">
                  <c16:uniqueId val="{00000004-8EF2-4704-BD7E-E6D91E9C3670}"/>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{C25BEA53-5625-4A7A-AFEE-53C76DA59EA2}</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8EF2-4704-BD7E-E6D91E9C3670}"/>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{00C20DE2-F7BA-4907-8973-4022917261F1}</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8EF2-4704-BD7E-E6D91E9C3670}"/>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{145D2B8C-2117-4658-B936-78657D5C8755}</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8EF2-4704-BD7E-E6D91E9C3670}"/>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{07CF4733-40A9-472A-B899-C6561E8C723C}</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8EF2-4704-BD7E-E6D91E9C3670}"/>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{324CA205-21F5-4895-A3DA-33ADC751CCF9}</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8EF2-4704-BD7E-E6D91E9C3670}"/>
                </c:ext>
              </c:extLst>
            </c:dLbl>
            <c:dLbl>
              <c:idx val="10"/>
              <c:tx>
                <c:strRef>
                  <c:f>Daten_Diagramme!$D$24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{1C1430B4-A15E-47F9-9A1A-2E3C0F8D6BFB}</c15:txfldGUID>
                      <c15:f>Daten_Diagramme!$D$24</c15:f>
                      <c15:dlblFieldTableCache>
                        <c:ptCount val="1"/>
                        <c:pt idx="0">
                          <c:v>-7.7</c:v>
                        </c:pt>
                      </c15:dlblFieldTableCache>
                    </c15:dlblFTEntry>
                  </c15:dlblFieldTable>
                  <c15:showDataLabelsRange val="0"/>
                </c:ext>
                <c:ext xmlns:c16="http://schemas.microsoft.com/office/drawing/2014/chart" uri="{C3380CC4-5D6E-409C-BE32-E72D297353CC}">
                  <c16:uniqueId val="{0000000A-8EF2-4704-BD7E-E6D91E9C3670}"/>
                </c:ext>
              </c:extLst>
            </c:dLbl>
            <c:dLbl>
              <c:idx val="11"/>
              <c:tx>
                <c:strRef>
                  <c:f>Daten_Diagramme!$D$25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{2183014F-C2F8-46DD-BA8E-D1BB79500361}</c15:txfldGUID>
                      <c15:f>Daten_Diagramme!$D$25</c15:f>
                      <c15:dlblFieldTableCache>
                        <c:ptCount val="1"/>
                        <c:pt idx="0">
                          <c:v>-2.3</c:v>
                        </c:pt>
                      </c15:dlblFieldTableCache>
                    </c15:dlblFTEntry>
                  </c15:dlblFieldTable>
                  <c15:showDataLabelsRange val="0"/>
                </c:ext>
                <c:ext xmlns:c16="http://schemas.microsoft.com/office/drawing/2014/chart" uri="{C3380CC4-5D6E-409C-BE32-E72D297353CC}">
                  <c16:uniqueId val="{0000000B-8EF2-4704-BD7E-E6D91E9C3670}"/>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{7138566C-9EFA-41C7-8B6C-4AABD13554A8}</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8EF2-4704-BD7E-E6D91E9C3670}"/>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{2D6722D1-415D-4614-82DC-1DF0D73F3499}</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8EF2-4704-BD7E-E6D91E9C3670}"/>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{1AB53512-50E8-416C-A850-1A49A16F6EAC}</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8EF2-4704-BD7E-E6D91E9C3670}"/>
                </c:ext>
              </c:extLst>
            </c:dLbl>
            <c:dLbl>
              <c:idx val="15"/>
              <c:tx>
                <c:strRef>
                  <c:f>Daten_Diagramme!$D$29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{738D4DB6-5476-4FDC-8736-8C2B60DCC627}</c15:txfldGUID>
                      <c15:f>Daten_Diagramme!$D$29</c15:f>
                      <c15:dlblFieldTableCache>
                        <c:ptCount val="1"/>
                        <c:pt idx="0">
                          <c:v>-13.1</c:v>
                        </c:pt>
                      </c15:dlblFieldTableCache>
                    </c15:dlblFTEntry>
                  </c15:dlblFieldTable>
                  <c15:showDataLabelsRange val="0"/>
                </c:ext>
                <c:ext xmlns:c16="http://schemas.microsoft.com/office/drawing/2014/chart" uri="{C3380CC4-5D6E-409C-BE32-E72D297353CC}">
                  <c16:uniqueId val="{0000000F-8EF2-4704-BD7E-E6D91E9C3670}"/>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{2F8D551E-F6E5-4A28-95DC-80ED0D7A95DB}</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8EF2-4704-BD7E-E6D91E9C3670}"/>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{40AD480E-8A10-4228-8446-DA963B4AA4EF}</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8EF2-4704-BD7E-E6D91E9C3670}"/>
                </c:ext>
              </c:extLst>
            </c:dLbl>
            <c:dLbl>
              <c:idx val="18"/>
              <c:tx>
                <c:strRef>
                  <c:f>Daten_Diagramme!$D$32</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{FE2130C8-9635-4759-AAE3-5896DEB9D3C3}</c15:txfldGUID>
                      <c15:f>Daten_Diagramme!$D$32</c15:f>
                      <c15:dlblFieldTableCache>
                        <c:ptCount val="1"/>
                        <c:pt idx="0">
                          <c:v>8.3</c:v>
                        </c:pt>
                      </c15:dlblFieldTableCache>
                    </c15:dlblFTEntry>
                  </c15:dlblFieldTable>
                  <c15:showDataLabelsRange val="0"/>
                </c:ext>
                <c:ext xmlns:c16="http://schemas.microsoft.com/office/drawing/2014/chart" uri="{C3380CC4-5D6E-409C-BE32-E72D297353CC}">
                  <c16:uniqueId val="{00000012-8EF2-4704-BD7E-E6D91E9C3670}"/>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{633CAC1F-8A92-45B7-AE9D-42583C920EAE}</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8EF2-4704-BD7E-E6D91E9C3670}"/>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{013A8411-BFC3-4AA0-B63E-2104495344A9}</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8EF2-4704-BD7E-E6D91E9C367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{C768FBEE-9788-4D2C-A8A2-FC437AC5B946}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EF2-4704-BD7E-E6D91E9C367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{D34B17B2-9016-41D7-B9FE-23435E00C746}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EF2-4704-BD7E-E6D91E9C3670}"/>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{8FC014D8-3A44-40D5-8AF4-8E2075DEF15D}</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8EF2-4704-BD7E-E6D91E9C3670}"/>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{75B5FB1F-2581-48D2-BFF4-7ED04800D435}</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EF2-4704-BD7E-E6D91E9C3670}"/>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{F6B876C5-7305-4E63-8BAA-C4E8FD7CC6C8}</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8EF2-4704-BD7E-E6D91E9C367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{4B01F220-52A4-4255-9116-E3B32544B23B}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EF2-4704-BD7E-E6D91E9C367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{5291AA08-F904-470E-ADFE-1B4CF4FD64BC}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EF2-4704-BD7E-E6D91E9C367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{0A58BC34-74DA-47F8-AA2C-0033CC5D2522}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EF2-4704-BD7E-E6D91E9C367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{59497826-578C-4372-8D00-BD662FC9594F}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EF2-4704-BD7E-E6D91E9C367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{BB542E96-7504-4BB8-A22B-2B09C68E97D9}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EF2-4704-BD7E-E6D91E9C3670}"/>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{5CD6DF76-336C-47E7-981F-F979B1158DE6}</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8EF2-4704-BD7E-E6D91E9C36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0.85678960573217555</c:v>
                </c:pt>
                <c:pt idx="1">
                  <c:v>2.6565464895635675</c:v>
                </c:pt>
                <c:pt idx="2">
                  <c:v>1.0828625235404896</c:v>
                </c:pt>
                <c:pt idx="3">
                  <c:v>-1.9892817615191938</c:v>
                </c:pt>
                <c:pt idx="4">
                  <c:v>4.6368352788586256</c:v>
                </c:pt>
                <c:pt idx="5">
                  <c:v>-2.2511974454497072</c:v>
                </c:pt>
                <c:pt idx="6">
                  <c:v>-3.234349919743178</c:v>
                </c:pt>
                <c:pt idx="7">
                  <c:v>4.7092843127130024</c:v>
                </c:pt>
                <c:pt idx="8">
                  <c:v>2.5295740403048579</c:v>
                </c:pt>
                <c:pt idx="9">
                  <c:v>4.5378661405372593</c:v>
                </c:pt>
                <c:pt idx="10">
                  <c:v>-7.7127071823204423</c:v>
                </c:pt>
                <c:pt idx="11">
                  <c:v>-2.2659511031604054</c:v>
                </c:pt>
                <c:pt idx="12">
                  <c:v>-2.3153252480705624</c:v>
                </c:pt>
                <c:pt idx="13">
                  <c:v>-1.5432098765432098</c:v>
                </c:pt>
                <c:pt idx="14">
                  <c:v>1.6967229009113827</c:v>
                </c:pt>
                <c:pt idx="15">
                  <c:v>-13.119533527696793</c:v>
                </c:pt>
                <c:pt idx="16">
                  <c:v>3.2457274163435299</c:v>
                </c:pt>
                <c:pt idx="17">
                  <c:v>3.0041641879833434</c:v>
                </c:pt>
                <c:pt idx="18">
                  <c:v>8.2895566295440215</c:v>
                </c:pt>
                <c:pt idx="19">
                  <c:v>2.9744401719068083</c:v>
                </c:pt>
                <c:pt idx="20">
                  <c:v>0.28314028314028317</c:v>
                </c:pt>
                <c:pt idx="21">
                  <c:v>0</c:v>
                </c:pt>
                <c:pt idx="23">
                  <c:v>2.6565464895635675</c:v>
                </c:pt>
                <c:pt idx="24">
                  <c:v>-0.44212305758436099</c:v>
                </c:pt>
                <c:pt idx="25">
                  <c:v>1.5004856117070615</c:v>
                </c:pt>
              </c:numCache>
            </c:numRef>
          </c:val>
          <c:extLst>
            <c:ext xmlns:c16="http://schemas.microsoft.com/office/drawing/2014/chart" uri="{C3380CC4-5D6E-409C-BE32-E72D297353CC}">
              <c16:uniqueId val="{00000020-8EF2-4704-BD7E-E6D91E9C367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{18068F82-ADEE-47CD-9F4B-680406804FBF}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EF2-4704-BD7E-E6D91E9C367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{64D7A572-9EE0-4478-A3AC-1425CCD75435}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EF2-4704-BD7E-E6D91E9C367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{7F058FB7-4D9F-4B54-AF39-BCBE49A56B6D}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EF2-4704-BD7E-E6D91E9C367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{3C26FF40-F541-4141-9FE2-9517A7699A58}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EF2-4704-BD7E-E6D91E9C367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{03D4D284-1D4F-491F-9287-D276B66D0246}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EF2-4704-BD7E-E6D91E9C367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{41DEA23A-A508-4925-82D3-06DD771562B4}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EF2-4704-BD7E-E6D91E9C367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{BA467DD2-8610-4E2B-AC69-205A341D6D2C}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EF2-4704-BD7E-E6D91E9C367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{5CF5333E-710A-4E54-9E01-A28DC36E580D}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EF2-4704-BD7E-E6D91E9C367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{487716C9-4A27-4984-A677-204AF3A43A60}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EF2-4704-BD7E-E6D91E9C367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{86142886-E5DE-48A8-93F4-22C4A5570353}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EF2-4704-BD7E-E6D91E9C367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{358FE30B-00FE-4E2A-93A9-6E90B79E917B}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EF2-4704-BD7E-E6D91E9C367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{F92BD980-198B-4AD9-9280-299D12F303DF}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EF2-4704-BD7E-E6D91E9C367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{364EA523-E58A-48F5-90FA-BA24DC6E2E0C}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EF2-4704-BD7E-E6D91E9C367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{F1F846C6-6C39-49FE-979D-991811475A61}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EF2-4704-BD7E-E6D91E9C367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{4D906B8E-5D47-4C67-8F5A-43C05A5EE5D2}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EF2-4704-BD7E-E6D91E9C367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{7C788FC3-D9EC-4289-BEB1-4367AEA13DDC}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EF2-4704-BD7E-E6D91E9C367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{C3706C01-079B-4052-AC2C-7C00B931DEEE}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EF2-4704-BD7E-E6D91E9C367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{06BD7D74-A1DA-4988-B04F-775575F2F385}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EF2-4704-BD7E-E6D91E9C367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{AF5A83B0-A6B3-4B94-AAB0-7BDF67C697CD}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EF2-4704-BD7E-E6D91E9C367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{D77F2264-72F5-4C95-8218-F825889726FE}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EF2-4704-BD7E-E6D91E9C367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{49E278AF-91E1-43AB-AB07-7ADEDF2973A2}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EF2-4704-BD7E-E6D91E9C367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{0683D603-E257-453C-88CD-2702848576DB}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EF2-4704-BD7E-E6D91E9C367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{50DF3042-912E-4EC0-8506-6346194CC5FF}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EF2-4704-BD7E-E6D91E9C367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{48BDD6FD-CE14-458F-9552-0D10EE7AD550}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EF2-4704-BD7E-E6D91E9C367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{DF49D4DC-527F-44CC-9B51-CAC9F36D5CCE}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EF2-4704-BD7E-E6D91E9C367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{32D335AD-1DF7-4492-9481-4AAE6EF5918E}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EF2-4704-BD7E-E6D91E9C367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{3D2915CA-B0B9-485F-90CB-8047AB869E6C}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EF2-4704-BD7E-E6D91E9C367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{5E2242E9-BAE9-42D1-9B9F-7FED7337B98F}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EF2-4704-BD7E-E6D91E9C367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{7322B85F-7E9E-4F30-ABBE-176D3DB87C22}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EF2-4704-BD7E-E6D91E9C367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{3A2B265D-4CFE-4333-83FF-149141443461}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EF2-4704-BD7E-E6D91E9C367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{4C457B63-B401-4ADA-A93D-09CA271DF0B5}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EF2-4704-BD7E-E6D91E9C367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{057096B2-17C3-4F33-B8CC-9C4CE6F141E9}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EF2-4704-BD7E-E6D91E9C36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EF2-4704-BD7E-E6D91E9C367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EF2-4704-BD7E-E6D91E9C367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{DD0D333F-3390-4EC5-BFD2-1FA2CECC4C62}</c15:txfldGUID>
                      <c15:f>Daten_Diagramme!$E$14</c15:f>
                      <c15:dlblFieldTableCache>
                        <c:ptCount val="1"/>
                        <c:pt idx="0">
                          <c:v>0.0</c:v>
                        </c:pt>
                      </c15:dlblFieldTableCache>
                    </c15:dlblFTEntry>
                  </c15:dlblFieldTable>
                  <c15:showDataLabelsRange val="0"/>
                </c:ext>
                <c:ext xmlns:c16="http://schemas.microsoft.com/office/drawing/2014/chart" uri="{C3380CC4-5D6E-409C-BE32-E72D297353CC}">
                  <c16:uniqueId val="{00000000-856B-43E4-A606-C0906C51D19E}"/>
                </c:ext>
              </c:extLst>
            </c:dLbl>
            <c:dLbl>
              <c:idx val="1"/>
              <c:tx>
                <c:strRef>
                  <c:f>Daten_Diagramme!$E$15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{A61785E8-A619-4977-95BA-7E6158815008}</c15:txfldGUID>
                      <c15:f>Daten_Diagramme!$E$15</c15:f>
                      <c15:dlblFieldTableCache>
                        <c:ptCount val="1"/>
                        <c:pt idx="0">
                          <c:v>9.9</c:v>
                        </c:pt>
                      </c15:dlblFieldTableCache>
                    </c15:dlblFTEntry>
                  </c15:dlblFieldTable>
                  <c15:showDataLabelsRange val="0"/>
                </c:ext>
                <c:ext xmlns:c16="http://schemas.microsoft.com/office/drawing/2014/chart" uri="{C3380CC4-5D6E-409C-BE32-E72D297353CC}">
                  <c16:uniqueId val="{00000001-856B-43E4-A606-C0906C51D19E}"/>
                </c:ext>
              </c:extLst>
            </c:dLbl>
            <c:dLbl>
              <c:idx val="2"/>
              <c:tx>
                <c:strRef>
                  <c:f>Daten_Diagramme!$E$16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{F44771AE-E4E3-42DD-8DD0-EF8BD1E5493E}</c15:txfldGUID>
                      <c15:f>Daten_Diagramme!$E$16</c15:f>
                      <c15:dlblFieldTableCache>
                        <c:ptCount val="1"/>
                        <c:pt idx="0">
                          <c:v>5.2</c:v>
                        </c:pt>
                      </c15:dlblFieldTableCache>
                    </c15:dlblFTEntry>
                  </c15:dlblFieldTable>
                  <c15:showDataLabelsRange val="0"/>
                </c:ext>
                <c:ext xmlns:c16="http://schemas.microsoft.com/office/drawing/2014/chart" uri="{C3380CC4-5D6E-409C-BE32-E72D297353CC}">
                  <c16:uniqueId val="{00000002-856B-43E4-A606-C0906C51D19E}"/>
                </c:ext>
              </c:extLst>
            </c:dLbl>
            <c:dLbl>
              <c:idx val="3"/>
              <c:tx>
                <c:strRef>
                  <c:f>Daten_Diagramme!$E$17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{F45353AF-2E8D-4221-8BC6-DD1349DD7AEB}</c15:txfldGUID>
                      <c15:f>Daten_Diagramme!$E$17</c15:f>
                      <c15:dlblFieldTableCache>
                        <c:ptCount val="1"/>
                        <c:pt idx="0">
                          <c:v>-6.9</c:v>
                        </c:pt>
                      </c15:dlblFieldTableCache>
                    </c15:dlblFTEntry>
                  </c15:dlblFieldTable>
                  <c15:showDataLabelsRange val="0"/>
                </c:ext>
                <c:ext xmlns:c16="http://schemas.microsoft.com/office/drawing/2014/chart" uri="{C3380CC4-5D6E-409C-BE32-E72D297353CC}">
                  <c16:uniqueId val="{00000003-856B-43E4-A606-C0906C51D19E}"/>
                </c:ext>
              </c:extLst>
            </c:dLbl>
            <c:dLbl>
              <c:idx val="4"/>
              <c:tx>
                <c:strRef>
                  <c:f>Daten_Diagramme!$E$18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{446560FD-4BF8-4D6A-91BC-A263CB6C22F6}</c15:txfldGUID>
                      <c15:f>Daten_Diagramme!$E$18</c15:f>
                      <c15:dlblFieldTableCache>
                        <c:ptCount val="1"/>
                        <c:pt idx="0">
                          <c:v>-4.4</c:v>
                        </c:pt>
                      </c15:dlblFieldTableCache>
                    </c15:dlblFTEntry>
                  </c15:dlblFieldTable>
                  <c15:showDataLabelsRange val="0"/>
                </c:ext>
                <c:ext xmlns:c16="http://schemas.microsoft.com/office/drawing/2014/chart" uri="{C3380CC4-5D6E-409C-BE32-E72D297353CC}">
                  <c16:uniqueId val="{00000004-856B-43E4-A606-C0906C51D19E}"/>
                </c:ext>
              </c:extLst>
            </c:dLbl>
            <c:dLbl>
              <c:idx val="5"/>
              <c:tx>
                <c:strRef>
                  <c:f>Daten_Diagramme!$E$19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{582A510F-1D8E-4BF5-8F69-828CDBE01CE7}</c15:txfldGUID>
                      <c15:f>Daten_Diagramme!$E$19</c15:f>
                      <c15:dlblFieldTableCache>
                        <c:ptCount val="1"/>
                        <c:pt idx="0">
                          <c:v>-9.7</c:v>
                        </c:pt>
                      </c15:dlblFieldTableCache>
                    </c15:dlblFTEntry>
                  </c15:dlblFieldTable>
                  <c15:showDataLabelsRange val="0"/>
                </c:ext>
                <c:ext xmlns:c16="http://schemas.microsoft.com/office/drawing/2014/chart" uri="{C3380CC4-5D6E-409C-BE32-E72D297353CC}">
                  <c16:uniqueId val="{00000005-856B-43E4-A606-C0906C51D19E}"/>
                </c:ext>
              </c:extLst>
            </c:dLbl>
            <c:dLbl>
              <c:idx val="6"/>
              <c:tx>
                <c:strRef>
                  <c:f>Daten_Diagramme!$E$20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{85992B20-5B1D-4BA1-86CA-DABA12274C62}</c15:txfldGUID>
                      <c15:f>Daten_Diagramme!$E$20</c15:f>
                      <c15:dlblFieldTableCache>
                        <c:ptCount val="1"/>
                        <c:pt idx="0">
                          <c:v>-5.9</c:v>
                        </c:pt>
                      </c15:dlblFieldTableCache>
                    </c15:dlblFTEntry>
                  </c15:dlblFieldTable>
                  <c15:showDataLabelsRange val="0"/>
                </c:ext>
                <c:ext xmlns:c16="http://schemas.microsoft.com/office/drawing/2014/chart" uri="{C3380CC4-5D6E-409C-BE32-E72D297353CC}">
                  <c16:uniqueId val="{00000006-856B-43E4-A606-C0906C51D19E}"/>
                </c:ext>
              </c:extLst>
            </c:dLbl>
            <c:dLbl>
              <c:idx val="7"/>
              <c:tx>
                <c:strRef>
                  <c:f>Daten_Diagramme!$E$21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{C5F20F88-F74C-4F9D-85FF-1A447D2F67CA}</c15:txfldGUID>
                      <c15:f>Daten_Diagramme!$E$21</c15:f>
                      <c15:dlblFieldTableCache>
                        <c:ptCount val="1"/>
                        <c:pt idx="0">
                          <c:v>5.2</c:v>
                        </c:pt>
                      </c15:dlblFieldTableCache>
                    </c15:dlblFTEntry>
                  </c15:dlblFieldTable>
                  <c15:showDataLabelsRange val="0"/>
                </c:ext>
                <c:ext xmlns:c16="http://schemas.microsoft.com/office/drawing/2014/chart" uri="{C3380CC4-5D6E-409C-BE32-E72D297353CC}">
                  <c16:uniqueId val="{00000007-856B-43E4-A606-C0906C51D19E}"/>
                </c:ext>
              </c:extLst>
            </c:dLbl>
            <c:dLbl>
              <c:idx val="8"/>
              <c:tx>
                <c:strRef>
                  <c:f>Daten_Diagramme!$E$22</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{7CFE5979-A6ED-45F8-A0D2-50F6B052CDD5}</c15:txfldGUID>
                      <c15:f>Daten_Diagramme!$E$22</c15:f>
                      <c15:dlblFieldTableCache>
                        <c:ptCount val="1"/>
                        <c:pt idx="0">
                          <c:v>7.3</c:v>
                        </c:pt>
                      </c15:dlblFieldTableCache>
                    </c15:dlblFTEntry>
                  </c15:dlblFieldTable>
                  <c15:showDataLabelsRange val="0"/>
                </c:ext>
                <c:ext xmlns:c16="http://schemas.microsoft.com/office/drawing/2014/chart" uri="{C3380CC4-5D6E-409C-BE32-E72D297353CC}">
                  <c16:uniqueId val="{00000008-856B-43E4-A606-C0906C51D19E}"/>
                </c:ext>
              </c:extLst>
            </c:dLbl>
            <c:dLbl>
              <c:idx val="9"/>
              <c:tx>
                <c:strRef>
                  <c:f>Daten_Diagramme!$E$23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{79E9D9CE-54AA-4F27-9458-426BD38EE8A0}</c15:txfldGUID>
                      <c15:f>Daten_Diagramme!$E$23</c15:f>
                      <c15:dlblFieldTableCache>
                        <c:ptCount val="1"/>
                        <c:pt idx="0">
                          <c:v>4.1</c:v>
                        </c:pt>
                      </c15:dlblFieldTableCache>
                    </c15:dlblFTEntry>
                  </c15:dlblFieldTable>
                  <c15:showDataLabelsRange val="0"/>
                </c:ext>
                <c:ext xmlns:c16="http://schemas.microsoft.com/office/drawing/2014/chart" uri="{C3380CC4-5D6E-409C-BE32-E72D297353CC}">
                  <c16:uniqueId val="{00000009-856B-43E4-A606-C0906C51D19E}"/>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{36812C94-15C3-44F8-A1DB-66DEAC73D9ED}</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856B-43E4-A606-C0906C51D19E}"/>
                </c:ext>
              </c:extLst>
            </c:dLbl>
            <c:dLbl>
              <c:idx val="11"/>
              <c:tx>
                <c:strRef>
                  <c:f>Daten_Diagramme!$E$25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{7F40F96C-3560-424A-86E7-11B0EBCA86B2}</c15:txfldGUID>
                      <c15:f>Daten_Diagramme!$E$25</c15:f>
                      <c15:dlblFieldTableCache>
                        <c:ptCount val="1"/>
                        <c:pt idx="0">
                          <c:v>-2.0</c:v>
                        </c:pt>
                      </c15:dlblFieldTableCache>
                    </c15:dlblFTEntry>
                  </c15:dlblFieldTable>
                  <c15:showDataLabelsRange val="0"/>
                </c:ext>
                <c:ext xmlns:c16="http://schemas.microsoft.com/office/drawing/2014/chart" uri="{C3380CC4-5D6E-409C-BE32-E72D297353CC}">
                  <c16:uniqueId val="{0000000B-856B-43E4-A606-C0906C51D19E}"/>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{BFFF425B-FB93-4CCC-A691-02E88D3F98EC}</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856B-43E4-A606-C0906C51D19E}"/>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{2C3FE2DA-97EA-4C54-9891-22E1EB0B81EF}</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856B-43E4-A606-C0906C51D19E}"/>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{1B9DC451-A9AB-48B5-95E6-874B09E21237}</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856B-43E4-A606-C0906C51D19E}"/>
                </c:ext>
              </c:extLst>
            </c:dLbl>
            <c:dLbl>
              <c:idx val="15"/>
              <c:tx>
                <c:strRef>
                  <c:f>Daten_Diagramme!$E$29</c:f>
                  <c:strCache>
                    <c:ptCount val="1"/>
                    <c:pt idx="0">
                      <c:v>21.6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{57732CAD-E4BB-4918-99F7-E54D8675D28E}</c15:txfldGUID>
                      <c15:f>Daten_Diagramme!$E$29</c15:f>
                      <c15:dlblFieldTableCache>
                        <c:ptCount val="1"/>
                        <c:pt idx="0">
                          <c:v>21.6</c:v>
                        </c:pt>
                      </c15:dlblFieldTableCache>
                    </c15:dlblFTEntry>
                  </c15:dlblFieldTable>
                  <c15:showDataLabelsRange val="0"/>
                </c:ext>
                <c:ext xmlns:c16="http://schemas.microsoft.com/office/drawing/2014/chart" uri="{C3380CC4-5D6E-409C-BE32-E72D297353CC}">
                  <c16:uniqueId val="{0000000F-856B-43E4-A606-C0906C51D19E}"/>
                </c:ext>
              </c:extLst>
            </c:dLbl>
            <c:dLbl>
              <c:idx val="16"/>
              <c:tx>
                <c:strRef>
                  <c:f>Daten_Diagramme!$E$30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{B42FDECE-7CC6-4F7D-8F99-42DA5B23753A}</c15:txfldGUID>
                      <c15:f>Daten_Diagramme!$E$30</c15:f>
                      <c15:dlblFieldTableCache>
                        <c:ptCount val="1"/>
                        <c:pt idx="0">
                          <c:v>-4.2</c:v>
                        </c:pt>
                      </c15:dlblFieldTableCache>
                    </c15:dlblFTEntry>
                  </c15:dlblFieldTable>
                  <c15:showDataLabelsRange val="0"/>
                </c:ext>
                <c:ext xmlns:c16="http://schemas.microsoft.com/office/drawing/2014/chart" uri="{C3380CC4-5D6E-409C-BE32-E72D297353CC}">
                  <c16:uniqueId val="{00000010-856B-43E4-A606-C0906C51D19E}"/>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{DD1E6665-6403-464D-A7E6-7B7B09644EC9}</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856B-43E4-A606-C0906C51D19E}"/>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{853EB327-0676-4F65-83C4-19D34A7120B8}</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856B-43E4-A606-C0906C51D19E}"/>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{381332DC-7181-4BAB-973E-8B458BA82E25}</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856B-43E4-A606-C0906C51D19E}"/>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{1A01E66C-F7C7-43A9-BE81-0AFF783E2D7D}</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856B-43E4-A606-C0906C51D19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{1ED768E8-D827-48F2-828F-DC1EF487C86D}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56B-43E4-A606-C0906C51D19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{32355980-9539-42D4-B5FD-001E03AF76D6}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56B-43E4-A606-C0906C51D19E}"/>
                </c:ext>
              </c:extLst>
            </c:dLbl>
            <c:dLbl>
              <c:idx val="23"/>
              <c:tx>
                <c:strRef>
                  <c:f>Daten_Diagramme!$E$37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{40937707-5EA1-4A63-A7A9-0E4D391ED245}</c15:txfldGUID>
                      <c15:f>Daten_Diagramme!$E$37</c15:f>
                      <c15:dlblFieldTableCache>
                        <c:ptCount val="1"/>
                        <c:pt idx="0">
                          <c:v>9.9</c:v>
                        </c:pt>
                      </c15:dlblFieldTableCache>
                    </c15:dlblFTEntry>
                  </c15:dlblFieldTable>
                  <c15:showDataLabelsRange val="0"/>
                </c:ext>
                <c:ext xmlns:c16="http://schemas.microsoft.com/office/drawing/2014/chart" uri="{C3380CC4-5D6E-409C-BE32-E72D297353CC}">
                  <c16:uniqueId val="{00000017-856B-43E4-A606-C0906C51D19E}"/>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{6EEBD358-E235-4431-BF12-EA172D61CC9F}</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856B-43E4-A606-C0906C51D19E}"/>
                </c:ext>
              </c:extLst>
            </c:dLbl>
            <c:dLbl>
              <c:idx val="25"/>
              <c:tx>
                <c:strRef>
                  <c:f>Daten_Diagramme!$E$39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{37FA5ED5-FC39-4364-ACC1-644B20EF2085}</c15:txfldGUID>
                      <c15:f>Daten_Diagramme!$E$39</c15:f>
                      <c15:dlblFieldTableCache>
                        <c:ptCount val="1"/>
                        <c:pt idx="0">
                          <c:v>0.3</c:v>
                        </c:pt>
                      </c15:dlblFieldTableCache>
                    </c15:dlblFTEntry>
                  </c15:dlblFieldTable>
                  <c15:showDataLabelsRange val="0"/>
                </c:ext>
                <c:ext xmlns:c16="http://schemas.microsoft.com/office/drawing/2014/chart" uri="{C3380CC4-5D6E-409C-BE32-E72D297353CC}">
                  <c16:uniqueId val="{00000019-856B-43E4-A606-C0906C51D19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{35DF9799-1382-40F3-97A9-645CC7672B24}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56B-43E4-A606-C0906C51D19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{1722B674-83B9-4CFF-A85E-13D7917548C4}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56B-43E4-A606-C0906C51D19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{286A2EFD-9091-4215-9B2F-AB4F0B453BAF}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56B-43E4-A606-C0906C51D19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{95AB3240-4194-4978-BF9F-F4CA74DD4AEF}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56B-43E4-A606-C0906C51D19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{42947236-B85A-4A9D-B02B-604F6B694DE2}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56B-43E4-A606-C0906C51D19E}"/>
                </c:ext>
              </c:extLst>
            </c:dLbl>
            <c:dLbl>
              <c:idx val="31"/>
              <c:tx>
                <c:strRef>
                  <c:f>Daten_Diagramme!$E$45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{57415C88-7210-4261-8F94-CBEBF74DF009}</c15:txfldGUID>
                      <c15:f>Daten_Diagramme!$E$45</c15:f>
                      <c15:dlblFieldTableCache>
                        <c:ptCount val="1"/>
                        <c:pt idx="0">
                          <c:v>0.3</c:v>
                        </c:pt>
                      </c15:dlblFieldTableCache>
                    </c15:dlblFTEntry>
                  </c15:dlblFieldTable>
                  <c15:showDataLabelsRange val="0"/>
                </c:ext>
                <c:ext xmlns:c16="http://schemas.microsoft.com/office/drawing/2014/chart" uri="{C3380CC4-5D6E-409C-BE32-E72D297353CC}">
                  <c16:uniqueId val="{0000001F-856B-43E4-A606-C0906C51D1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1.3788158729283292E-2</c:v>
                </c:pt>
                <c:pt idx="1">
                  <c:v>9.8540145985401466</c:v>
                </c:pt>
                <c:pt idx="2">
                  <c:v>5.1546391752577323</c:v>
                </c:pt>
                <c:pt idx="3">
                  <c:v>-6.8651275820170108</c:v>
                </c:pt>
                <c:pt idx="4">
                  <c:v>-4.3509789702683106</c:v>
                </c:pt>
                <c:pt idx="5">
                  <c:v>-9.6659559346126507</c:v>
                </c:pt>
                <c:pt idx="6">
                  <c:v>-5.9288537549407119</c:v>
                </c:pt>
                <c:pt idx="7">
                  <c:v>5.2101835405565424</c:v>
                </c:pt>
                <c:pt idx="8">
                  <c:v>7.2924629261580796</c:v>
                </c:pt>
                <c:pt idx="9">
                  <c:v>4.061895551257253</c:v>
                </c:pt>
                <c:pt idx="10">
                  <c:v>-13.378196500672948</c:v>
                </c:pt>
                <c:pt idx="11">
                  <c:v>-2.0446096654275094</c:v>
                </c:pt>
                <c:pt idx="12">
                  <c:v>-3.8338658146964857</c:v>
                </c:pt>
                <c:pt idx="13">
                  <c:v>1.0831234256926952</c:v>
                </c:pt>
                <c:pt idx="14">
                  <c:v>3.3938100320170759</c:v>
                </c:pt>
                <c:pt idx="15">
                  <c:v>21.621621621621621</c:v>
                </c:pt>
                <c:pt idx="16">
                  <c:v>-4.2079207920792081</c:v>
                </c:pt>
                <c:pt idx="17">
                  <c:v>-5.8558558558558556</c:v>
                </c:pt>
                <c:pt idx="18">
                  <c:v>0.1037344398340249</c:v>
                </c:pt>
                <c:pt idx="19">
                  <c:v>2.3060796645702304</c:v>
                </c:pt>
                <c:pt idx="20">
                  <c:v>-2.6797677534613666</c:v>
                </c:pt>
                <c:pt idx="21">
                  <c:v>0</c:v>
                </c:pt>
                <c:pt idx="23">
                  <c:v>9.8540145985401466</c:v>
                </c:pt>
                <c:pt idx="24">
                  <c:v>-2.4734299516908211</c:v>
                </c:pt>
                <c:pt idx="25">
                  <c:v>0.337563698919147</c:v>
                </c:pt>
              </c:numCache>
            </c:numRef>
          </c:val>
          <c:extLst>
            <c:ext xmlns:c16="http://schemas.microsoft.com/office/drawing/2014/chart" uri="{C3380CC4-5D6E-409C-BE32-E72D297353CC}">
              <c16:uniqueId val="{00000020-856B-43E4-A606-C0906C51D19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{6877D80B-576C-43E0-A1FC-3D8C3B705EC2}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56B-43E4-A606-C0906C51D19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{5C192A20-C408-490D-8638-9F42E500897A}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56B-43E4-A606-C0906C51D19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{B6281906-A01D-48E9-AD49-42582EA13D9E}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56B-43E4-A606-C0906C51D19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{FF54AA8C-8FFD-4483-9745-FEE3BAED3591}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56B-43E4-A606-C0906C51D19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{4B9D3D7E-419E-4806-9C39-B0592CF54EDE}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56B-43E4-A606-C0906C51D19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{A682FFD9-1BEF-4570-B8D3-22EFB9198232}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56B-43E4-A606-C0906C51D19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{DB39DA92-3F8F-4F60-B465-77CEB3CB2775}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56B-43E4-A606-C0906C51D19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{0C07FA6A-F7B1-4060-B46C-FB5C71D036D4}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56B-43E4-A606-C0906C51D19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{92822407-94B0-4A7C-875C-661AF0176759}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56B-43E4-A606-C0906C51D19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{C73F8963-4C92-479C-815B-7678E3354D8D}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56B-43E4-A606-C0906C51D19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{7CFACACA-3249-4EBE-B05F-DAF5CB30CFF1}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56B-43E4-A606-C0906C51D19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{98F34338-14D0-4831-8C03-B0A06D50DC8B}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56B-43E4-A606-C0906C51D19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{0D1E4363-511F-4FB0-83BE-002B406B5493}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56B-43E4-A606-C0906C51D19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{334711B8-CDDC-4485-832E-0EB9B319F124}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56B-43E4-A606-C0906C51D19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{89D03A5E-AE70-4DCB-9745-7629CAFE0C3F}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56B-43E4-A606-C0906C51D19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{A2A13F7E-5980-4F63-BED5-6322C573CC9E}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56B-43E4-A606-C0906C51D19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{CCDB98ED-D062-4759-A6E6-44C4D68AFC8C}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56B-43E4-A606-C0906C51D19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{896CB407-6549-45DE-8C4C-0879169C6C53}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56B-43E4-A606-C0906C51D19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{342C9569-BF6A-42DA-9EC5-C7D62C6A2C6D}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56B-43E4-A606-C0906C51D19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{A7303A76-1EBF-4621-8C27-6AEAE52469B9}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56B-43E4-A606-C0906C51D19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{05C98162-5099-44D8-AA1D-BBDDC9A8041C}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56B-43E4-A606-C0906C51D19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{5C06C850-6191-4807-AE56-4FB9D7ED5FFB}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56B-43E4-A606-C0906C51D19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{C8E8B114-A8A7-4679-BA44-810D27381905}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56B-43E4-A606-C0906C51D19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{91986CE4-3EDF-4436-91B7-3A3CF0848E11}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56B-43E4-A606-C0906C51D19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{36708F9D-E46C-425D-B5A3-072EE953F574}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56B-43E4-A606-C0906C51D19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{AE0B1672-124D-4AEF-BFC1-B4BB6213B28A}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56B-43E4-A606-C0906C51D19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{19BE54F8-EE83-40B1-BF6A-D316781A15EB}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56B-43E4-A606-C0906C51D19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{02C59735-2ACF-4B26-A018-6406E49E87BD}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56B-43E4-A606-C0906C51D19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{ECEF3FD9-D93D-4273-8D1B-A26949ABE9EE}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56B-43E4-A606-C0906C51D19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{32458B3D-CB44-4697-9671-B2025AB85CA7}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56B-43E4-A606-C0906C51D19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{2E3A9775-1A15-4440-AF2E-3A3C4894EFD0}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56B-43E4-A606-C0906C51D19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{63ACE34B-65C8-4576-A3D6-DBB6A131058C}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56B-43E4-A606-C0906C51D1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56B-43E4-A606-C0906C51D19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56B-43E4-A606-C0906C51D19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{4D3CCC7E-D4A0-49D4-B6CE-C8F16B702E56}</c15:txfldGUID>
                      <c15:f>Diagramm!$I$46</c15:f>
                      <c15:dlblFieldTableCache>
                        <c:ptCount val="1"/>
                      </c15:dlblFieldTableCache>
                    </c15:dlblFTEntry>
                  </c15:dlblFieldTable>
                  <c15:showDataLabelsRange val="0"/>
                </c:ext>
                <c:ext xmlns:c16="http://schemas.microsoft.com/office/drawing/2014/chart" uri="{C3380CC4-5D6E-409C-BE32-E72D297353CC}">
                  <c16:uniqueId val="{00000000-D914-4DB5-A55B-E0DB3C7AB09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{EC9C80F4-ACF3-4678-8344-028B0699EC7D}</c15:txfldGUID>
                      <c15:f>Diagramm!$I$47</c15:f>
                      <c15:dlblFieldTableCache>
                        <c:ptCount val="1"/>
                      </c15:dlblFieldTableCache>
                    </c15:dlblFTEntry>
                  </c15:dlblFieldTable>
                  <c15:showDataLabelsRange val="0"/>
                </c:ext>
                <c:ext xmlns:c16="http://schemas.microsoft.com/office/drawing/2014/chart" uri="{C3380CC4-5D6E-409C-BE32-E72D297353CC}">
                  <c16:uniqueId val="{00000001-D914-4DB5-A55B-E0DB3C7AB09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{3EF2B912-7282-4E50-B31E-CE71AA54B4B8}</c15:txfldGUID>
                      <c15:f>Diagramm!$I$48</c15:f>
                      <c15:dlblFieldTableCache>
                        <c:ptCount val="1"/>
                      </c15:dlblFieldTableCache>
                    </c15:dlblFTEntry>
                  </c15:dlblFieldTable>
                  <c15:showDataLabelsRange val="0"/>
                </c:ext>
                <c:ext xmlns:c16="http://schemas.microsoft.com/office/drawing/2014/chart" uri="{C3380CC4-5D6E-409C-BE32-E72D297353CC}">
                  <c16:uniqueId val="{00000002-D914-4DB5-A55B-E0DB3C7AB09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{9190EBA9-C31F-459E-A7B7-F90EF704D03B}</c15:txfldGUID>
                      <c15:f>Diagramm!$I$49</c15:f>
                      <c15:dlblFieldTableCache>
                        <c:ptCount val="1"/>
                      </c15:dlblFieldTableCache>
                    </c15:dlblFTEntry>
                  </c15:dlblFieldTable>
                  <c15:showDataLabelsRange val="0"/>
                </c:ext>
                <c:ext xmlns:c16="http://schemas.microsoft.com/office/drawing/2014/chart" uri="{C3380CC4-5D6E-409C-BE32-E72D297353CC}">
                  <c16:uniqueId val="{00000003-D914-4DB5-A55B-E0DB3C7AB09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{610D0759-76FA-422B-996E-B59A9152E84A}</c15:txfldGUID>
                      <c15:f>Diagramm!$I$50</c15:f>
                      <c15:dlblFieldTableCache>
                        <c:ptCount val="1"/>
                      </c15:dlblFieldTableCache>
                    </c15:dlblFTEntry>
                  </c15:dlblFieldTable>
                  <c15:showDataLabelsRange val="0"/>
                </c:ext>
                <c:ext xmlns:c16="http://schemas.microsoft.com/office/drawing/2014/chart" uri="{C3380CC4-5D6E-409C-BE32-E72D297353CC}">
                  <c16:uniqueId val="{00000004-D914-4DB5-A55B-E0DB3C7AB09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{AF387A2F-96BC-4963-848B-BF9BCA85495E}</c15:txfldGUID>
                      <c15:f>Diagramm!$I$51</c15:f>
                      <c15:dlblFieldTableCache>
                        <c:ptCount val="1"/>
                      </c15:dlblFieldTableCache>
                    </c15:dlblFTEntry>
                  </c15:dlblFieldTable>
                  <c15:showDataLabelsRange val="0"/>
                </c:ext>
                <c:ext xmlns:c16="http://schemas.microsoft.com/office/drawing/2014/chart" uri="{C3380CC4-5D6E-409C-BE32-E72D297353CC}">
                  <c16:uniqueId val="{00000005-D914-4DB5-A55B-E0DB3C7AB09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{5756089A-C54C-4310-B83C-607F76CE78D3}</c15:txfldGUID>
                      <c15:f>Diagramm!$I$52</c15:f>
                      <c15:dlblFieldTableCache>
                        <c:ptCount val="1"/>
                      </c15:dlblFieldTableCache>
                    </c15:dlblFTEntry>
                  </c15:dlblFieldTable>
                  <c15:showDataLabelsRange val="0"/>
                </c:ext>
                <c:ext xmlns:c16="http://schemas.microsoft.com/office/drawing/2014/chart" uri="{C3380CC4-5D6E-409C-BE32-E72D297353CC}">
                  <c16:uniqueId val="{00000006-D914-4DB5-A55B-E0DB3C7AB09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{420639B4-78AA-4364-81FD-449CF173C0B7}</c15:txfldGUID>
                      <c15:f>Diagramm!$I$53</c15:f>
                      <c15:dlblFieldTableCache>
                        <c:ptCount val="1"/>
                      </c15:dlblFieldTableCache>
                    </c15:dlblFTEntry>
                  </c15:dlblFieldTable>
                  <c15:showDataLabelsRange val="0"/>
                </c:ext>
                <c:ext xmlns:c16="http://schemas.microsoft.com/office/drawing/2014/chart" uri="{C3380CC4-5D6E-409C-BE32-E72D297353CC}">
                  <c16:uniqueId val="{00000007-D914-4DB5-A55B-E0DB3C7AB09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{36F8CA27-1607-4C80-AA26-1F642371175B}</c15:txfldGUID>
                      <c15:f>Diagramm!$I$54</c15:f>
                      <c15:dlblFieldTableCache>
                        <c:ptCount val="1"/>
                      </c15:dlblFieldTableCache>
                    </c15:dlblFTEntry>
                  </c15:dlblFieldTable>
                  <c15:showDataLabelsRange val="0"/>
                </c:ext>
                <c:ext xmlns:c16="http://schemas.microsoft.com/office/drawing/2014/chart" uri="{C3380CC4-5D6E-409C-BE32-E72D297353CC}">
                  <c16:uniqueId val="{00000008-D914-4DB5-A55B-E0DB3C7AB09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{6BF17B5E-7C64-4170-977C-69E704013B69}</c15:txfldGUID>
                      <c15:f>Diagramm!$I$55</c15:f>
                      <c15:dlblFieldTableCache>
                        <c:ptCount val="1"/>
                      </c15:dlblFieldTableCache>
                    </c15:dlblFTEntry>
                  </c15:dlblFieldTable>
                  <c15:showDataLabelsRange val="0"/>
                </c:ext>
                <c:ext xmlns:c16="http://schemas.microsoft.com/office/drawing/2014/chart" uri="{C3380CC4-5D6E-409C-BE32-E72D297353CC}">
                  <c16:uniqueId val="{00000009-D914-4DB5-A55B-E0DB3C7AB09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{FCF018A5-F567-4D61-B4DE-C8C2FD85C92B}</c15:txfldGUID>
                      <c15:f>Diagramm!$I$56</c15:f>
                      <c15:dlblFieldTableCache>
                        <c:ptCount val="1"/>
                      </c15:dlblFieldTableCache>
                    </c15:dlblFTEntry>
                  </c15:dlblFieldTable>
                  <c15:showDataLabelsRange val="0"/>
                </c:ext>
                <c:ext xmlns:c16="http://schemas.microsoft.com/office/drawing/2014/chart" uri="{C3380CC4-5D6E-409C-BE32-E72D297353CC}">
                  <c16:uniqueId val="{0000000A-D914-4DB5-A55B-E0DB3C7AB09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{2E3B3907-6431-47C3-850B-384F8A2AABE0}</c15:txfldGUID>
                      <c15:f>Diagramm!$I$57</c15:f>
                      <c15:dlblFieldTableCache>
                        <c:ptCount val="1"/>
                      </c15:dlblFieldTableCache>
                    </c15:dlblFTEntry>
                  </c15:dlblFieldTable>
                  <c15:showDataLabelsRange val="0"/>
                </c:ext>
                <c:ext xmlns:c16="http://schemas.microsoft.com/office/drawing/2014/chart" uri="{C3380CC4-5D6E-409C-BE32-E72D297353CC}">
                  <c16:uniqueId val="{0000000B-D914-4DB5-A55B-E0DB3C7AB09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{52E53DA0-C999-4621-9453-FCA8B807ECBA}</c15:txfldGUID>
                      <c15:f>Diagramm!$I$58</c15:f>
                      <c15:dlblFieldTableCache>
                        <c:ptCount val="1"/>
                      </c15:dlblFieldTableCache>
                    </c15:dlblFTEntry>
                  </c15:dlblFieldTable>
                  <c15:showDataLabelsRange val="0"/>
                </c:ext>
                <c:ext xmlns:c16="http://schemas.microsoft.com/office/drawing/2014/chart" uri="{C3380CC4-5D6E-409C-BE32-E72D297353CC}">
                  <c16:uniqueId val="{0000000C-D914-4DB5-A55B-E0DB3C7AB09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{98162157-88A0-49E2-B782-25457C3B3F11}</c15:txfldGUID>
                      <c15:f>Diagramm!$I$59</c15:f>
                      <c15:dlblFieldTableCache>
                        <c:ptCount val="1"/>
                      </c15:dlblFieldTableCache>
                    </c15:dlblFTEntry>
                  </c15:dlblFieldTable>
                  <c15:showDataLabelsRange val="0"/>
                </c:ext>
                <c:ext xmlns:c16="http://schemas.microsoft.com/office/drawing/2014/chart" uri="{C3380CC4-5D6E-409C-BE32-E72D297353CC}">
                  <c16:uniqueId val="{0000000D-D914-4DB5-A55B-E0DB3C7AB09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{425120FF-10D6-448C-86F0-388BE762B9E5}</c15:txfldGUID>
                      <c15:f>Diagramm!$I$60</c15:f>
                      <c15:dlblFieldTableCache>
                        <c:ptCount val="1"/>
                      </c15:dlblFieldTableCache>
                    </c15:dlblFTEntry>
                  </c15:dlblFieldTable>
                  <c15:showDataLabelsRange val="0"/>
                </c:ext>
                <c:ext xmlns:c16="http://schemas.microsoft.com/office/drawing/2014/chart" uri="{C3380CC4-5D6E-409C-BE32-E72D297353CC}">
                  <c16:uniqueId val="{0000000E-D914-4DB5-A55B-E0DB3C7AB09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{5B34BE59-54F8-41A7-B8C4-8E47DD0B0B7B}</c15:txfldGUID>
                      <c15:f>Diagramm!$I$61</c15:f>
                      <c15:dlblFieldTableCache>
                        <c:ptCount val="1"/>
                      </c15:dlblFieldTableCache>
                    </c15:dlblFTEntry>
                  </c15:dlblFieldTable>
                  <c15:showDataLabelsRange val="0"/>
                </c:ext>
                <c:ext xmlns:c16="http://schemas.microsoft.com/office/drawing/2014/chart" uri="{C3380CC4-5D6E-409C-BE32-E72D297353CC}">
                  <c16:uniqueId val="{0000000F-D914-4DB5-A55B-E0DB3C7AB09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{408C5AB4-B57F-42CA-85C0-AD2E665D5184}</c15:txfldGUID>
                      <c15:f>Diagramm!$I$62</c15:f>
                      <c15:dlblFieldTableCache>
                        <c:ptCount val="1"/>
                      </c15:dlblFieldTableCache>
                    </c15:dlblFTEntry>
                  </c15:dlblFieldTable>
                  <c15:showDataLabelsRange val="0"/>
                </c:ext>
                <c:ext xmlns:c16="http://schemas.microsoft.com/office/drawing/2014/chart" uri="{C3380CC4-5D6E-409C-BE32-E72D297353CC}">
                  <c16:uniqueId val="{00000010-D914-4DB5-A55B-E0DB3C7AB09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{5F860681-B260-47C1-9E55-E96350693643}</c15:txfldGUID>
                      <c15:f>Diagramm!$I$63</c15:f>
                      <c15:dlblFieldTableCache>
                        <c:ptCount val="1"/>
                      </c15:dlblFieldTableCache>
                    </c15:dlblFTEntry>
                  </c15:dlblFieldTable>
                  <c15:showDataLabelsRange val="0"/>
                </c:ext>
                <c:ext xmlns:c16="http://schemas.microsoft.com/office/drawing/2014/chart" uri="{C3380CC4-5D6E-409C-BE32-E72D297353CC}">
                  <c16:uniqueId val="{00000011-D914-4DB5-A55B-E0DB3C7AB09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{21712609-5F2E-41D7-A84F-644B75C8F269}</c15:txfldGUID>
                      <c15:f>Diagramm!$I$64</c15:f>
                      <c15:dlblFieldTableCache>
                        <c:ptCount val="1"/>
                      </c15:dlblFieldTableCache>
                    </c15:dlblFTEntry>
                  </c15:dlblFieldTable>
                  <c15:showDataLabelsRange val="0"/>
                </c:ext>
                <c:ext xmlns:c16="http://schemas.microsoft.com/office/drawing/2014/chart" uri="{C3380CC4-5D6E-409C-BE32-E72D297353CC}">
                  <c16:uniqueId val="{00000012-D914-4DB5-A55B-E0DB3C7AB09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{C86E3DEF-08E4-4694-99C8-EC359DB54F53}</c15:txfldGUID>
                      <c15:f>Diagramm!$I$65</c15:f>
                      <c15:dlblFieldTableCache>
                        <c:ptCount val="1"/>
                      </c15:dlblFieldTableCache>
                    </c15:dlblFTEntry>
                  </c15:dlblFieldTable>
                  <c15:showDataLabelsRange val="0"/>
                </c:ext>
                <c:ext xmlns:c16="http://schemas.microsoft.com/office/drawing/2014/chart" uri="{C3380CC4-5D6E-409C-BE32-E72D297353CC}">
                  <c16:uniqueId val="{00000013-D914-4DB5-A55B-E0DB3C7AB09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{F9834EA8-1CDE-4DE2-852C-64D76B0F87F3}</c15:txfldGUID>
                      <c15:f>Diagramm!$I$66</c15:f>
                      <c15:dlblFieldTableCache>
                        <c:ptCount val="1"/>
                      </c15:dlblFieldTableCache>
                    </c15:dlblFTEntry>
                  </c15:dlblFieldTable>
                  <c15:showDataLabelsRange val="0"/>
                </c:ext>
                <c:ext xmlns:c16="http://schemas.microsoft.com/office/drawing/2014/chart" uri="{C3380CC4-5D6E-409C-BE32-E72D297353CC}">
                  <c16:uniqueId val="{00000014-D914-4DB5-A55B-E0DB3C7AB09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{62C01B00-55E3-491D-BC11-DADD63611752}</c15:txfldGUID>
                      <c15:f>Diagramm!$I$67</c15:f>
                      <c15:dlblFieldTableCache>
                        <c:ptCount val="1"/>
                      </c15:dlblFieldTableCache>
                    </c15:dlblFTEntry>
                  </c15:dlblFieldTable>
                  <c15:showDataLabelsRange val="0"/>
                </c:ext>
                <c:ext xmlns:c16="http://schemas.microsoft.com/office/drawing/2014/chart" uri="{C3380CC4-5D6E-409C-BE32-E72D297353CC}">
                  <c16:uniqueId val="{00000015-D914-4DB5-A55B-E0DB3C7AB0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914-4DB5-A55B-E0DB3C7AB09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{F17E33D2-6849-4B05-B845-FE17F3DF8266}</c15:txfldGUID>
                      <c15:f>Diagramm!$K$46</c15:f>
                      <c15:dlblFieldTableCache>
                        <c:ptCount val="1"/>
                      </c15:dlblFieldTableCache>
                    </c15:dlblFTEntry>
                  </c15:dlblFieldTable>
                  <c15:showDataLabelsRange val="0"/>
                </c:ext>
                <c:ext xmlns:c16="http://schemas.microsoft.com/office/drawing/2014/chart" uri="{C3380CC4-5D6E-409C-BE32-E72D297353CC}">
                  <c16:uniqueId val="{00000017-D914-4DB5-A55B-E0DB3C7AB09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{B9F2B3A5-2251-489E-804B-183676F28EDF}</c15:txfldGUID>
                      <c15:f>Diagramm!$K$47</c15:f>
                      <c15:dlblFieldTableCache>
                        <c:ptCount val="1"/>
                      </c15:dlblFieldTableCache>
                    </c15:dlblFTEntry>
                  </c15:dlblFieldTable>
                  <c15:showDataLabelsRange val="0"/>
                </c:ext>
                <c:ext xmlns:c16="http://schemas.microsoft.com/office/drawing/2014/chart" uri="{C3380CC4-5D6E-409C-BE32-E72D297353CC}">
                  <c16:uniqueId val="{00000018-D914-4DB5-A55B-E0DB3C7AB09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{77FED62C-B700-4363-ABD8-61652FD077D3}</c15:txfldGUID>
                      <c15:f>Diagramm!$K$48</c15:f>
                      <c15:dlblFieldTableCache>
                        <c:ptCount val="1"/>
                      </c15:dlblFieldTableCache>
                    </c15:dlblFTEntry>
                  </c15:dlblFieldTable>
                  <c15:showDataLabelsRange val="0"/>
                </c:ext>
                <c:ext xmlns:c16="http://schemas.microsoft.com/office/drawing/2014/chart" uri="{C3380CC4-5D6E-409C-BE32-E72D297353CC}">
                  <c16:uniqueId val="{00000019-D914-4DB5-A55B-E0DB3C7AB09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{F0CEC709-03EC-4527-9E5D-A63C6CF41323}</c15:txfldGUID>
                      <c15:f>Diagramm!$K$49</c15:f>
                      <c15:dlblFieldTableCache>
                        <c:ptCount val="1"/>
                      </c15:dlblFieldTableCache>
                    </c15:dlblFTEntry>
                  </c15:dlblFieldTable>
                  <c15:showDataLabelsRange val="0"/>
                </c:ext>
                <c:ext xmlns:c16="http://schemas.microsoft.com/office/drawing/2014/chart" uri="{C3380CC4-5D6E-409C-BE32-E72D297353CC}">
                  <c16:uniqueId val="{0000001A-D914-4DB5-A55B-E0DB3C7AB09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{52A56D72-3B30-47F4-8C01-1E19C9BA42D9}</c15:txfldGUID>
                      <c15:f>Diagramm!$K$50</c15:f>
                      <c15:dlblFieldTableCache>
                        <c:ptCount val="1"/>
                      </c15:dlblFieldTableCache>
                    </c15:dlblFTEntry>
                  </c15:dlblFieldTable>
                  <c15:showDataLabelsRange val="0"/>
                </c:ext>
                <c:ext xmlns:c16="http://schemas.microsoft.com/office/drawing/2014/chart" uri="{C3380CC4-5D6E-409C-BE32-E72D297353CC}">
                  <c16:uniqueId val="{0000001B-D914-4DB5-A55B-E0DB3C7AB09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{C97B3A0E-E857-4A09-8C57-FCA2F7C31728}</c15:txfldGUID>
                      <c15:f>Diagramm!$K$51</c15:f>
                      <c15:dlblFieldTableCache>
                        <c:ptCount val="1"/>
                      </c15:dlblFieldTableCache>
                    </c15:dlblFTEntry>
                  </c15:dlblFieldTable>
                  <c15:showDataLabelsRange val="0"/>
                </c:ext>
                <c:ext xmlns:c16="http://schemas.microsoft.com/office/drawing/2014/chart" uri="{C3380CC4-5D6E-409C-BE32-E72D297353CC}">
                  <c16:uniqueId val="{0000001C-D914-4DB5-A55B-E0DB3C7AB09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{47480482-0B7E-409A-BFD3-BB35E4AB5C73}</c15:txfldGUID>
                      <c15:f>Diagramm!$K$52</c15:f>
                      <c15:dlblFieldTableCache>
                        <c:ptCount val="1"/>
                      </c15:dlblFieldTableCache>
                    </c15:dlblFTEntry>
                  </c15:dlblFieldTable>
                  <c15:showDataLabelsRange val="0"/>
                </c:ext>
                <c:ext xmlns:c16="http://schemas.microsoft.com/office/drawing/2014/chart" uri="{C3380CC4-5D6E-409C-BE32-E72D297353CC}">
                  <c16:uniqueId val="{0000001D-D914-4DB5-A55B-E0DB3C7AB09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{BA20F404-6514-4B67-A7A9-E88F6CFD204C}</c15:txfldGUID>
                      <c15:f>Diagramm!$K$53</c15:f>
                      <c15:dlblFieldTableCache>
                        <c:ptCount val="1"/>
                      </c15:dlblFieldTableCache>
                    </c15:dlblFTEntry>
                  </c15:dlblFieldTable>
                  <c15:showDataLabelsRange val="0"/>
                </c:ext>
                <c:ext xmlns:c16="http://schemas.microsoft.com/office/drawing/2014/chart" uri="{C3380CC4-5D6E-409C-BE32-E72D297353CC}">
                  <c16:uniqueId val="{0000001E-D914-4DB5-A55B-E0DB3C7AB09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{8739235B-930F-4370-963D-F80D68A0B8F5}</c15:txfldGUID>
                      <c15:f>Diagramm!$K$54</c15:f>
                      <c15:dlblFieldTableCache>
                        <c:ptCount val="1"/>
                      </c15:dlblFieldTableCache>
                    </c15:dlblFTEntry>
                  </c15:dlblFieldTable>
                  <c15:showDataLabelsRange val="0"/>
                </c:ext>
                <c:ext xmlns:c16="http://schemas.microsoft.com/office/drawing/2014/chart" uri="{C3380CC4-5D6E-409C-BE32-E72D297353CC}">
                  <c16:uniqueId val="{0000001F-D914-4DB5-A55B-E0DB3C7AB09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{354C599F-E182-43CE-9FA9-5B019AEA0168}</c15:txfldGUID>
                      <c15:f>Diagramm!$K$55</c15:f>
                      <c15:dlblFieldTableCache>
                        <c:ptCount val="1"/>
                      </c15:dlblFieldTableCache>
                    </c15:dlblFTEntry>
                  </c15:dlblFieldTable>
                  <c15:showDataLabelsRange val="0"/>
                </c:ext>
                <c:ext xmlns:c16="http://schemas.microsoft.com/office/drawing/2014/chart" uri="{C3380CC4-5D6E-409C-BE32-E72D297353CC}">
                  <c16:uniqueId val="{00000020-D914-4DB5-A55B-E0DB3C7AB09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{789E9C15-BB9B-495B-AC96-327CAA7E1F78}</c15:txfldGUID>
                      <c15:f>Diagramm!$K$56</c15:f>
                      <c15:dlblFieldTableCache>
                        <c:ptCount val="1"/>
                      </c15:dlblFieldTableCache>
                    </c15:dlblFTEntry>
                  </c15:dlblFieldTable>
                  <c15:showDataLabelsRange val="0"/>
                </c:ext>
                <c:ext xmlns:c16="http://schemas.microsoft.com/office/drawing/2014/chart" uri="{C3380CC4-5D6E-409C-BE32-E72D297353CC}">
                  <c16:uniqueId val="{00000021-D914-4DB5-A55B-E0DB3C7AB09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{63A52E39-B0E3-4392-88B0-88AAFC075FD0}</c15:txfldGUID>
                      <c15:f>Diagramm!$K$57</c15:f>
                      <c15:dlblFieldTableCache>
                        <c:ptCount val="1"/>
                      </c15:dlblFieldTableCache>
                    </c15:dlblFTEntry>
                  </c15:dlblFieldTable>
                  <c15:showDataLabelsRange val="0"/>
                </c:ext>
                <c:ext xmlns:c16="http://schemas.microsoft.com/office/drawing/2014/chart" uri="{C3380CC4-5D6E-409C-BE32-E72D297353CC}">
                  <c16:uniqueId val="{00000022-D914-4DB5-A55B-E0DB3C7AB09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{3C8FFA6C-5C91-473A-BA81-819081BEEF79}</c15:txfldGUID>
                      <c15:f>Diagramm!$K$58</c15:f>
                      <c15:dlblFieldTableCache>
                        <c:ptCount val="1"/>
                      </c15:dlblFieldTableCache>
                    </c15:dlblFTEntry>
                  </c15:dlblFieldTable>
                  <c15:showDataLabelsRange val="0"/>
                </c:ext>
                <c:ext xmlns:c16="http://schemas.microsoft.com/office/drawing/2014/chart" uri="{C3380CC4-5D6E-409C-BE32-E72D297353CC}">
                  <c16:uniqueId val="{00000023-D914-4DB5-A55B-E0DB3C7AB09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{4ADA5FBD-087E-4894-84FB-E8D2A196ECB1}</c15:txfldGUID>
                      <c15:f>Diagramm!$K$59</c15:f>
                      <c15:dlblFieldTableCache>
                        <c:ptCount val="1"/>
                      </c15:dlblFieldTableCache>
                    </c15:dlblFTEntry>
                  </c15:dlblFieldTable>
                  <c15:showDataLabelsRange val="0"/>
                </c:ext>
                <c:ext xmlns:c16="http://schemas.microsoft.com/office/drawing/2014/chart" uri="{C3380CC4-5D6E-409C-BE32-E72D297353CC}">
                  <c16:uniqueId val="{00000024-D914-4DB5-A55B-E0DB3C7AB09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{E4038C2D-6E1F-42F6-847E-67035F951AE2}</c15:txfldGUID>
                      <c15:f>Diagramm!$K$60</c15:f>
                      <c15:dlblFieldTableCache>
                        <c:ptCount val="1"/>
                      </c15:dlblFieldTableCache>
                    </c15:dlblFTEntry>
                  </c15:dlblFieldTable>
                  <c15:showDataLabelsRange val="0"/>
                </c:ext>
                <c:ext xmlns:c16="http://schemas.microsoft.com/office/drawing/2014/chart" uri="{C3380CC4-5D6E-409C-BE32-E72D297353CC}">
                  <c16:uniqueId val="{00000025-D914-4DB5-A55B-E0DB3C7AB09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{E4DD6F65-D79C-43E3-9503-6ABA1DB8B5FC}</c15:txfldGUID>
                      <c15:f>Diagramm!$K$61</c15:f>
                      <c15:dlblFieldTableCache>
                        <c:ptCount val="1"/>
                      </c15:dlblFieldTableCache>
                    </c15:dlblFTEntry>
                  </c15:dlblFieldTable>
                  <c15:showDataLabelsRange val="0"/>
                </c:ext>
                <c:ext xmlns:c16="http://schemas.microsoft.com/office/drawing/2014/chart" uri="{C3380CC4-5D6E-409C-BE32-E72D297353CC}">
                  <c16:uniqueId val="{00000026-D914-4DB5-A55B-E0DB3C7AB09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{DBA457AB-A08B-441A-A9C7-ADCC596E3B90}</c15:txfldGUID>
                      <c15:f>Diagramm!$K$62</c15:f>
                      <c15:dlblFieldTableCache>
                        <c:ptCount val="1"/>
                      </c15:dlblFieldTableCache>
                    </c15:dlblFTEntry>
                  </c15:dlblFieldTable>
                  <c15:showDataLabelsRange val="0"/>
                </c:ext>
                <c:ext xmlns:c16="http://schemas.microsoft.com/office/drawing/2014/chart" uri="{C3380CC4-5D6E-409C-BE32-E72D297353CC}">
                  <c16:uniqueId val="{00000027-D914-4DB5-A55B-E0DB3C7AB09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{0E148202-D87D-4ECF-8CD9-3D67043F508D}</c15:txfldGUID>
                      <c15:f>Diagramm!$K$63</c15:f>
                      <c15:dlblFieldTableCache>
                        <c:ptCount val="1"/>
                      </c15:dlblFieldTableCache>
                    </c15:dlblFTEntry>
                  </c15:dlblFieldTable>
                  <c15:showDataLabelsRange val="0"/>
                </c:ext>
                <c:ext xmlns:c16="http://schemas.microsoft.com/office/drawing/2014/chart" uri="{C3380CC4-5D6E-409C-BE32-E72D297353CC}">
                  <c16:uniqueId val="{00000028-D914-4DB5-A55B-E0DB3C7AB09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{15000164-CDBF-4C1A-A0C4-34EAF5CF3062}</c15:txfldGUID>
                      <c15:f>Diagramm!$K$64</c15:f>
                      <c15:dlblFieldTableCache>
                        <c:ptCount val="1"/>
                      </c15:dlblFieldTableCache>
                    </c15:dlblFTEntry>
                  </c15:dlblFieldTable>
                  <c15:showDataLabelsRange val="0"/>
                </c:ext>
                <c:ext xmlns:c16="http://schemas.microsoft.com/office/drawing/2014/chart" uri="{C3380CC4-5D6E-409C-BE32-E72D297353CC}">
                  <c16:uniqueId val="{00000029-D914-4DB5-A55B-E0DB3C7AB09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{2ABBD722-89B0-4CD1-9986-1CBD483154E5}</c15:txfldGUID>
                      <c15:f>Diagramm!$K$65</c15:f>
                      <c15:dlblFieldTableCache>
                        <c:ptCount val="1"/>
                      </c15:dlblFieldTableCache>
                    </c15:dlblFTEntry>
                  </c15:dlblFieldTable>
                  <c15:showDataLabelsRange val="0"/>
                </c:ext>
                <c:ext xmlns:c16="http://schemas.microsoft.com/office/drawing/2014/chart" uri="{C3380CC4-5D6E-409C-BE32-E72D297353CC}">
                  <c16:uniqueId val="{0000002A-D914-4DB5-A55B-E0DB3C7AB09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{1AEEFEBA-EF55-4B4E-BDC6-5855EDBB0E5C}</c15:txfldGUID>
                      <c15:f>Diagramm!$K$66</c15:f>
                      <c15:dlblFieldTableCache>
                        <c:ptCount val="1"/>
                      </c15:dlblFieldTableCache>
                    </c15:dlblFTEntry>
                  </c15:dlblFieldTable>
                  <c15:showDataLabelsRange val="0"/>
                </c:ext>
                <c:ext xmlns:c16="http://schemas.microsoft.com/office/drawing/2014/chart" uri="{C3380CC4-5D6E-409C-BE32-E72D297353CC}">
                  <c16:uniqueId val="{0000002B-D914-4DB5-A55B-E0DB3C7AB09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{F1E049B5-58D8-4314-B172-650766427B4F}</c15:txfldGUID>
                      <c15:f>Diagramm!$K$67</c15:f>
                      <c15:dlblFieldTableCache>
                        <c:ptCount val="1"/>
                      </c15:dlblFieldTableCache>
                    </c15:dlblFTEntry>
                  </c15:dlblFieldTable>
                  <c15:showDataLabelsRange val="0"/>
                </c:ext>
                <c:ext xmlns:c16="http://schemas.microsoft.com/office/drawing/2014/chart" uri="{C3380CC4-5D6E-409C-BE32-E72D297353CC}">
                  <c16:uniqueId val="{0000002C-D914-4DB5-A55B-E0DB3C7AB09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914-4DB5-A55B-E0DB3C7AB09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{85C6E23E-227B-40EC-8BA5-597882B42436}</c15:txfldGUID>
                      <c15:f>Diagramm!$J$46</c15:f>
                      <c15:dlblFieldTableCache>
                        <c:ptCount val="1"/>
                      </c15:dlblFieldTableCache>
                    </c15:dlblFTEntry>
                  </c15:dlblFieldTable>
                  <c15:showDataLabelsRange val="0"/>
                </c:ext>
                <c:ext xmlns:c16="http://schemas.microsoft.com/office/drawing/2014/chart" uri="{C3380CC4-5D6E-409C-BE32-E72D297353CC}">
                  <c16:uniqueId val="{0000002E-D914-4DB5-A55B-E0DB3C7AB09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{A7F88F53-952A-4361-85C2-8E21C3FA20A4}</c15:txfldGUID>
                      <c15:f>Diagramm!$J$47</c15:f>
                      <c15:dlblFieldTableCache>
                        <c:ptCount val="1"/>
                      </c15:dlblFieldTableCache>
                    </c15:dlblFTEntry>
                  </c15:dlblFieldTable>
                  <c15:showDataLabelsRange val="0"/>
                </c:ext>
                <c:ext xmlns:c16="http://schemas.microsoft.com/office/drawing/2014/chart" uri="{C3380CC4-5D6E-409C-BE32-E72D297353CC}">
                  <c16:uniqueId val="{0000002F-D914-4DB5-A55B-E0DB3C7AB09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{CFF0F902-609F-44FC-90AC-8B773383D2BC}</c15:txfldGUID>
                      <c15:f>Diagramm!$J$48</c15:f>
                      <c15:dlblFieldTableCache>
                        <c:ptCount val="1"/>
                      </c15:dlblFieldTableCache>
                    </c15:dlblFTEntry>
                  </c15:dlblFieldTable>
                  <c15:showDataLabelsRange val="0"/>
                </c:ext>
                <c:ext xmlns:c16="http://schemas.microsoft.com/office/drawing/2014/chart" uri="{C3380CC4-5D6E-409C-BE32-E72D297353CC}">
                  <c16:uniqueId val="{00000030-D914-4DB5-A55B-E0DB3C7AB09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{0CEF1031-74B3-4E16-8EEB-B13DCB7C3FF3}</c15:txfldGUID>
                      <c15:f>Diagramm!$J$49</c15:f>
                      <c15:dlblFieldTableCache>
                        <c:ptCount val="1"/>
                      </c15:dlblFieldTableCache>
                    </c15:dlblFTEntry>
                  </c15:dlblFieldTable>
                  <c15:showDataLabelsRange val="0"/>
                </c:ext>
                <c:ext xmlns:c16="http://schemas.microsoft.com/office/drawing/2014/chart" uri="{C3380CC4-5D6E-409C-BE32-E72D297353CC}">
                  <c16:uniqueId val="{00000031-D914-4DB5-A55B-E0DB3C7AB09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{7BB20BD4-4AA5-490A-99EE-BDCEEC6B2D02}</c15:txfldGUID>
                      <c15:f>Diagramm!$J$50</c15:f>
                      <c15:dlblFieldTableCache>
                        <c:ptCount val="1"/>
                      </c15:dlblFieldTableCache>
                    </c15:dlblFTEntry>
                  </c15:dlblFieldTable>
                  <c15:showDataLabelsRange val="0"/>
                </c:ext>
                <c:ext xmlns:c16="http://schemas.microsoft.com/office/drawing/2014/chart" uri="{C3380CC4-5D6E-409C-BE32-E72D297353CC}">
                  <c16:uniqueId val="{00000032-D914-4DB5-A55B-E0DB3C7AB09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{BC72E971-477F-4F26-A2DF-F32BB57C99D0}</c15:txfldGUID>
                      <c15:f>Diagramm!$J$51</c15:f>
                      <c15:dlblFieldTableCache>
                        <c:ptCount val="1"/>
                      </c15:dlblFieldTableCache>
                    </c15:dlblFTEntry>
                  </c15:dlblFieldTable>
                  <c15:showDataLabelsRange val="0"/>
                </c:ext>
                <c:ext xmlns:c16="http://schemas.microsoft.com/office/drawing/2014/chart" uri="{C3380CC4-5D6E-409C-BE32-E72D297353CC}">
                  <c16:uniqueId val="{00000033-D914-4DB5-A55B-E0DB3C7AB09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{966FAA1C-5823-4989-A87E-93F72E26B95F}</c15:txfldGUID>
                      <c15:f>Diagramm!$J$52</c15:f>
                      <c15:dlblFieldTableCache>
                        <c:ptCount val="1"/>
                      </c15:dlblFieldTableCache>
                    </c15:dlblFTEntry>
                  </c15:dlblFieldTable>
                  <c15:showDataLabelsRange val="0"/>
                </c:ext>
                <c:ext xmlns:c16="http://schemas.microsoft.com/office/drawing/2014/chart" uri="{C3380CC4-5D6E-409C-BE32-E72D297353CC}">
                  <c16:uniqueId val="{00000034-D914-4DB5-A55B-E0DB3C7AB09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{C688014C-F84B-4178-B652-FC6AB4627B5D}</c15:txfldGUID>
                      <c15:f>Diagramm!$J$53</c15:f>
                      <c15:dlblFieldTableCache>
                        <c:ptCount val="1"/>
                      </c15:dlblFieldTableCache>
                    </c15:dlblFTEntry>
                  </c15:dlblFieldTable>
                  <c15:showDataLabelsRange val="0"/>
                </c:ext>
                <c:ext xmlns:c16="http://schemas.microsoft.com/office/drawing/2014/chart" uri="{C3380CC4-5D6E-409C-BE32-E72D297353CC}">
                  <c16:uniqueId val="{00000035-D914-4DB5-A55B-E0DB3C7AB09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{C5438FF7-CB98-4BE2-A37B-7B181F313B6B}</c15:txfldGUID>
                      <c15:f>Diagramm!$J$54</c15:f>
                      <c15:dlblFieldTableCache>
                        <c:ptCount val="1"/>
                      </c15:dlblFieldTableCache>
                    </c15:dlblFTEntry>
                  </c15:dlblFieldTable>
                  <c15:showDataLabelsRange val="0"/>
                </c:ext>
                <c:ext xmlns:c16="http://schemas.microsoft.com/office/drawing/2014/chart" uri="{C3380CC4-5D6E-409C-BE32-E72D297353CC}">
                  <c16:uniqueId val="{00000036-D914-4DB5-A55B-E0DB3C7AB09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{78551246-C8D3-4973-B6D4-5AA18C8A045C}</c15:txfldGUID>
                      <c15:f>Diagramm!$J$55</c15:f>
                      <c15:dlblFieldTableCache>
                        <c:ptCount val="1"/>
                      </c15:dlblFieldTableCache>
                    </c15:dlblFTEntry>
                  </c15:dlblFieldTable>
                  <c15:showDataLabelsRange val="0"/>
                </c:ext>
                <c:ext xmlns:c16="http://schemas.microsoft.com/office/drawing/2014/chart" uri="{C3380CC4-5D6E-409C-BE32-E72D297353CC}">
                  <c16:uniqueId val="{00000037-D914-4DB5-A55B-E0DB3C7AB09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{7D2C1432-9502-472A-9612-001AF55B13DC}</c15:txfldGUID>
                      <c15:f>Diagramm!$J$56</c15:f>
                      <c15:dlblFieldTableCache>
                        <c:ptCount val="1"/>
                      </c15:dlblFieldTableCache>
                    </c15:dlblFTEntry>
                  </c15:dlblFieldTable>
                  <c15:showDataLabelsRange val="0"/>
                </c:ext>
                <c:ext xmlns:c16="http://schemas.microsoft.com/office/drawing/2014/chart" uri="{C3380CC4-5D6E-409C-BE32-E72D297353CC}">
                  <c16:uniqueId val="{00000038-D914-4DB5-A55B-E0DB3C7AB09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{055C4720-2973-4752-928D-EC369A7B620E}</c15:txfldGUID>
                      <c15:f>Diagramm!$J$57</c15:f>
                      <c15:dlblFieldTableCache>
                        <c:ptCount val="1"/>
                      </c15:dlblFieldTableCache>
                    </c15:dlblFTEntry>
                  </c15:dlblFieldTable>
                  <c15:showDataLabelsRange val="0"/>
                </c:ext>
                <c:ext xmlns:c16="http://schemas.microsoft.com/office/drawing/2014/chart" uri="{C3380CC4-5D6E-409C-BE32-E72D297353CC}">
                  <c16:uniqueId val="{00000039-D914-4DB5-A55B-E0DB3C7AB09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{C835CA26-D9AD-47A8-A72A-3E6F7C4C09BC}</c15:txfldGUID>
                      <c15:f>Diagramm!$J$58</c15:f>
                      <c15:dlblFieldTableCache>
                        <c:ptCount val="1"/>
                      </c15:dlblFieldTableCache>
                    </c15:dlblFTEntry>
                  </c15:dlblFieldTable>
                  <c15:showDataLabelsRange val="0"/>
                </c:ext>
                <c:ext xmlns:c16="http://schemas.microsoft.com/office/drawing/2014/chart" uri="{C3380CC4-5D6E-409C-BE32-E72D297353CC}">
                  <c16:uniqueId val="{0000003A-D914-4DB5-A55B-E0DB3C7AB09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{19D381F6-B71C-4D87-B025-FAB0A1328A80}</c15:txfldGUID>
                      <c15:f>Diagramm!$J$59</c15:f>
                      <c15:dlblFieldTableCache>
                        <c:ptCount val="1"/>
                      </c15:dlblFieldTableCache>
                    </c15:dlblFTEntry>
                  </c15:dlblFieldTable>
                  <c15:showDataLabelsRange val="0"/>
                </c:ext>
                <c:ext xmlns:c16="http://schemas.microsoft.com/office/drawing/2014/chart" uri="{C3380CC4-5D6E-409C-BE32-E72D297353CC}">
                  <c16:uniqueId val="{0000003B-D914-4DB5-A55B-E0DB3C7AB09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{15FAC637-C7A0-41CA-9C5A-65D8EBC9339E}</c15:txfldGUID>
                      <c15:f>Diagramm!$J$60</c15:f>
                      <c15:dlblFieldTableCache>
                        <c:ptCount val="1"/>
                      </c15:dlblFieldTableCache>
                    </c15:dlblFTEntry>
                  </c15:dlblFieldTable>
                  <c15:showDataLabelsRange val="0"/>
                </c:ext>
                <c:ext xmlns:c16="http://schemas.microsoft.com/office/drawing/2014/chart" uri="{C3380CC4-5D6E-409C-BE32-E72D297353CC}">
                  <c16:uniqueId val="{0000003C-D914-4DB5-A55B-E0DB3C7AB09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{D7148448-1846-461A-9C70-5CB85F6E5768}</c15:txfldGUID>
                      <c15:f>Diagramm!$J$61</c15:f>
                      <c15:dlblFieldTableCache>
                        <c:ptCount val="1"/>
                      </c15:dlblFieldTableCache>
                    </c15:dlblFTEntry>
                  </c15:dlblFieldTable>
                  <c15:showDataLabelsRange val="0"/>
                </c:ext>
                <c:ext xmlns:c16="http://schemas.microsoft.com/office/drawing/2014/chart" uri="{C3380CC4-5D6E-409C-BE32-E72D297353CC}">
                  <c16:uniqueId val="{0000003D-D914-4DB5-A55B-E0DB3C7AB09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{99C9C986-34CF-403F-8C39-4A4EB1C7E972}</c15:txfldGUID>
                      <c15:f>Diagramm!$J$62</c15:f>
                      <c15:dlblFieldTableCache>
                        <c:ptCount val="1"/>
                      </c15:dlblFieldTableCache>
                    </c15:dlblFTEntry>
                  </c15:dlblFieldTable>
                  <c15:showDataLabelsRange val="0"/>
                </c:ext>
                <c:ext xmlns:c16="http://schemas.microsoft.com/office/drawing/2014/chart" uri="{C3380CC4-5D6E-409C-BE32-E72D297353CC}">
                  <c16:uniqueId val="{0000003E-D914-4DB5-A55B-E0DB3C7AB09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{E0A87640-6447-4C70-BCCC-79B1C194442A}</c15:txfldGUID>
                      <c15:f>Diagramm!$J$63</c15:f>
                      <c15:dlblFieldTableCache>
                        <c:ptCount val="1"/>
                      </c15:dlblFieldTableCache>
                    </c15:dlblFTEntry>
                  </c15:dlblFieldTable>
                  <c15:showDataLabelsRange val="0"/>
                </c:ext>
                <c:ext xmlns:c16="http://schemas.microsoft.com/office/drawing/2014/chart" uri="{C3380CC4-5D6E-409C-BE32-E72D297353CC}">
                  <c16:uniqueId val="{0000003F-D914-4DB5-A55B-E0DB3C7AB09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{487DD122-E079-419B-B17F-986D89823612}</c15:txfldGUID>
                      <c15:f>Diagramm!$J$64</c15:f>
                      <c15:dlblFieldTableCache>
                        <c:ptCount val="1"/>
                      </c15:dlblFieldTableCache>
                    </c15:dlblFTEntry>
                  </c15:dlblFieldTable>
                  <c15:showDataLabelsRange val="0"/>
                </c:ext>
                <c:ext xmlns:c16="http://schemas.microsoft.com/office/drawing/2014/chart" uri="{C3380CC4-5D6E-409C-BE32-E72D297353CC}">
                  <c16:uniqueId val="{00000040-D914-4DB5-A55B-E0DB3C7AB09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{DD7ECF6A-8062-47F6-B50B-49C4EF06D58A}</c15:txfldGUID>
                      <c15:f>Diagramm!$J$65</c15:f>
                      <c15:dlblFieldTableCache>
                        <c:ptCount val="1"/>
                      </c15:dlblFieldTableCache>
                    </c15:dlblFTEntry>
                  </c15:dlblFieldTable>
                  <c15:showDataLabelsRange val="0"/>
                </c:ext>
                <c:ext xmlns:c16="http://schemas.microsoft.com/office/drawing/2014/chart" uri="{C3380CC4-5D6E-409C-BE32-E72D297353CC}">
                  <c16:uniqueId val="{00000041-D914-4DB5-A55B-E0DB3C7AB09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{50302317-226A-442D-AE7C-AF13E8DE5598}</c15:txfldGUID>
                      <c15:f>Diagramm!$J$66</c15:f>
                      <c15:dlblFieldTableCache>
                        <c:ptCount val="1"/>
                      </c15:dlblFieldTableCache>
                    </c15:dlblFTEntry>
                  </c15:dlblFieldTable>
                  <c15:showDataLabelsRange val="0"/>
                </c:ext>
                <c:ext xmlns:c16="http://schemas.microsoft.com/office/drawing/2014/chart" uri="{C3380CC4-5D6E-409C-BE32-E72D297353CC}">
                  <c16:uniqueId val="{00000042-D914-4DB5-A55B-E0DB3C7AB09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{4A9E0BF8-03E2-46EB-B40B-DAEA2D155DD5}</c15:txfldGUID>
                      <c15:f>Diagramm!$J$67</c15:f>
                      <c15:dlblFieldTableCache>
                        <c:ptCount val="1"/>
                      </c15:dlblFieldTableCache>
                    </c15:dlblFTEntry>
                  </c15:dlblFieldTable>
                  <c15:showDataLabelsRange val="0"/>
                </c:ext>
                <c:ext xmlns:c16="http://schemas.microsoft.com/office/drawing/2014/chart" uri="{C3380CC4-5D6E-409C-BE32-E72D297353CC}">
                  <c16:uniqueId val="{00000043-D914-4DB5-A55B-E0DB3C7AB0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914-4DB5-A55B-E0DB3C7AB09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00-4770-BC79-7F319E48FB2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00-4770-BC79-7F319E48FB2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00-4770-BC79-7F319E48FB2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00-4770-BC79-7F319E48FB2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00-4770-BC79-7F319E48FB2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00-4770-BC79-7F319E48FB2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00-4770-BC79-7F319E48FB2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00-4770-BC79-7F319E48FB2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00-4770-BC79-7F319E48FB2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00-4770-BC79-7F319E48FB2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00-4770-BC79-7F319E48FB2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00-4770-BC79-7F319E48FB2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100-4770-BC79-7F319E48FB2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100-4770-BC79-7F319E48FB2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00-4770-BC79-7F319E48FB2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100-4770-BC79-7F319E48FB2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00-4770-BC79-7F319E48FB2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100-4770-BC79-7F319E48FB2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100-4770-BC79-7F319E48FB2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100-4770-BC79-7F319E48FB2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100-4770-BC79-7F319E48FB2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100-4770-BC79-7F319E48FB2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00-4770-BC79-7F319E48FB2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100-4770-BC79-7F319E48FB2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100-4770-BC79-7F319E48FB2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100-4770-BC79-7F319E48FB2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100-4770-BC79-7F319E48FB2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100-4770-BC79-7F319E48FB2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100-4770-BC79-7F319E48FB2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100-4770-BC79-7F319E48FB2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100-4770-BC79-7F319E48FB2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100-4770-BC79-7F319E48FB2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100-4770-BC79-7F319E48FB2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100-4770-BC79-7F319E48FB2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100-4770-BC79-7F319E48FB2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100-4770-BC79-7F319E48FB2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100-4770-BC79-7F319E48FB2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100-4770-BC79-7F319E48FB2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100-4770-BC79-7F319E48FB2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100-4770-BC79-7F319E48FB2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100-4770-BC79-7F319E48FB2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100-4770-BC79-7F319E48FB2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100-4770-BC79-7F319E48FB2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100-4770-BC79-7F319E48FB2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100-4770-BC79-7F319E48FB2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00-4770-BC79-7F319E48FB2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100-4770-BC79-7F319E48FB2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100-4770-BC79-7F319E48FB2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100-4770-BC79-7F319E48FB2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100-4770-BC79-7F319E48FB2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100-4770-BC79-7F319E48FB2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100-4770-BC79-7F319E48FB2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100-4770-BC79-7F319E48FB2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100-4770-BC79-7F319E48FB2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100-4770-BC79-7F319E48FB2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100-4770-BC79-7F319E48FB2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100-4770-BC79-7F319E48FB2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100-4770-BC79-7F319E48FB2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100-4770-BC79-7F319E48FB2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100-4770-BC79-7F319E48FB2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100-4770-BC79-7F319E48FB2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100-4770-BC79-7F319E48FB2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100-4770-BC79-7F319E48FB2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100-4770-BC79-7F319E48FB2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100-4770-BC79-7F319E48FB2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100-4770-BC79-7F319E48FB2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100-4770-BC79-7F319E48FB2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100-4770-BC79-7F319E48FB2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00-4770-BC79-7F319E48FB2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100.62568188580686</c:v>
                </c:pt>
                <c:pt idx="2">
                  <c:v>101.88944358118161</c:v>
                </c:pt>
                <c:pt idx="3">
                  <c:v>101.00257876814229</c:v>
                </c:pt>
                <c:pt idx="4">
                  <c:v>102.10930009587729</c:v>
                </c:pt>
                <c:pt idx="5">
                  <c:v>102.84491023903198</c:v>
                </c:pt>
                <c:pt idx="6">
                  <c:v>105.10877111779679</c:v>
                </c:pt>
                <c:pt idx="7">
                  <c:v>104.52193605977453</c:v>
                </c:pt>
                <c:pt idx="8">
                  <c:v>105.07984262902106</c:v>
                </c:pt>
                <c:pt idx="9">
                  <c:v>106.03200317386847</c:v>
                </c:pt>
                <c:pt idx="10">
                  <c:v>108.82318907660265</c:v>
                </c:pt>
                <c:pt idx="11">
                  <c:v>108.74466889278276</c:v>
                </c:pt>
                <c:pt idx="12">
                  <c:v>109.72162528515224</c:v>
                </c:pt>
                <c:pt idx="13">
                  <c:v>110.08860382847885</c:v>
                </c:pt>
                <c:pt idx="14">
                  <c:v>112.78721856713064</c:v>
                </c:pt>
                <c:pt idx="15">
                  <c:v>112.39875028928488</c:v>
                </c:pt>
                <c:pt idx="16">
                  <c:v>112.66158627301881</c:v>
                </c:pt>
                <c:pt idx="17">
                  <c:v>112.44090323007241</c:v>
                </c:pt>
                <c:pt idx="18">
                  <c:v>114.72955995635931</c:v>
                </c:pt>
                <c:pt idx="19">
                  <c:v>114.21545938440177</c:v>
                </c:pt>
                <c:pt idx="20">
                  <c:v>114.31464277449004</c:v>
                </c:pt>
                <c:pt idx="21">
                  <c:v>114.60640724699971</c:v>
                </c:pt>
                <c:pt idx="22">
                  <c:v>116.56197308824015</c:v>
                </c:pt>
                <c:pt idx="23">
                  <c:v>115.43706813898899</c:v>
                </c:pt>
                <c:pt idx="24">
                  <c:v>115.29407875161172</c:v>
                </c:pt>
              </c:numCache>
            </c:numRef>
          </c:val>
          <c:smooth val="0"/>
          <c:extLst>
            <c:ext xmlns:c16="http://schemas.microsoft.com/office/drawing/2014/chart" uri="{C3380CC4-5D6E-409C-BE32-E72D297353CC}">
              <c16:uniqueId val="{00000000-A469-4CAB-8E76-FCBFEECBF66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103.01145953628854</c:v>
                </c:pt>
                <c:pt idx="2">
                  <c:v>105.81860175890556</c:v>
                </c:pt>
                <c:pt idx="3">
                  <c:v>105.06351603446744</c:v>
                </c:pt>
                <c:pt idx="4">
                  <c:v>102.816025584081</c:v>
                </c:pt>
                <c:pt idx="5">
                  <c:v>105.17011637203517</c:v>
                </c:pt>
                <c:pt idx="6">
                  <c:v>108.00390867904414</c:v>
                </c:pt>
                <c:pt idx="7">
                  <c:v>107.91507506440436</c:v>
                </c:pt>
                <c:pt idx="8">
                  <c:v>107.09780580971839</c:v>
                </c:pt>
                <c:pt idx="9">
                  <c:v>108.63462734298659</c:v>
                </c:pt>
                <c:pt idx="10">
                  <c:v>113.00524118326373</c:v>
                </c:pt>
                <c:pt idx="11">
                  <c:v>112.38340588078528</c:v>
                </c:pt>
                <c:pt idx="12">
                  <c:v>112.51665630274496</c:v>
                </c:pt>
                <c:pt idx="13">
                  <c:v>113.40499244914275</c:v>
                </c:pt>
                <c:pt idx="14">
                  <c:v>118.60175890556988</c:v>
                </c:pt>
                <c:pt idx="15">
                  <c:v>119.88096295638269</c:v>
                </c:pt>
                <c:pt idx="16">
                  <c:v>120.59163187350093</c:v>
                </c:pt>
                <c:pt idx="17">
                  <c:v>123.18557342098251</c:v>
                </c:pt>
                <c:pt idx="18">
                  <c:v>126.18814959580706</c:v>
                </c:pt>
                <c:pt idx="19">
                  <c:v>126.95211868170917</c:v>
                </c:pt>
                <c:pt idx="20">
                  <c:v>126.06378253531136</c:v>
                </c:pt>
                <c:pt idx="21">
                  <c:v>130.3633294838767</c:v>
                </c:pt>
                <c:pt idx="22">
                  <c:v>134.77836013147376</c:v>
                </c:pt>
                <c:pt idx="23">
                  <c:v>136.0486808208226</c:v>
                </c:pt>
                <c:pt idx="24">
                  <c:v>131.0917651239229</c:v>
                </c:pt>
              </c:numCache>
            </c:numRef>
          </c:val>
          <c:smooth val="0"/>
          <c:extLst>
            <c:ext xmlns:c16="http://schemas.microsoft.com/office/drawing/2014/chart" uri="{C3380CC4-5D6E-409C-BE32-E72D297353CC}">
              <c16:uniqueId val="{00000001-A469-4CAB-8E76-FCBFEECBF66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102.42698847068323</c:v>
                </c:pt>
                <c:pt idx="2">
                  <c:v>101.90659907586021</c:v>
                </c:pt>
                <c:pt idx="3">
                  <c:v>101.85276569018886</c:v>
                </c:pt>
                <c:pt idx="4">
                  <c:v>99.062401866224036</c:v>
                </c:pt>
                <c:pt idx="5">
                  <c:v>100.75815351487148</c:v>
                </c:pt>
                <c:pt idx="6">
                  <c:v>100.8030146695976</c:v>
                </c:pt>
                <c:pt idx="7">
                  <c:v>101.37275133461937</c:v>
                </c:pt>
                <c:pt idx="8">
                  <c:v>100.35888923780898</c:v>
                </c:pt>
                <c:pt idx="9">
                  <c:v>102.03221030909336</c:v>
                </c:pt>
                <c:pt idx="10">
                  <c:v>101.57462653088692</c:v>
                </c:pt>
                <c:pt idx="11">
                  <c:v>101.26508456327666</c:v>
                </c:pt>
                <c:pt idx="12">
                  <c:v>100.05831950114397</c:v>
                </c:pt>
                <c:pt idx="13">
                  <c:v>102.14884931138128</c:v>
                </c:pt>
                <c:pt idx="14">
                  <c:v>101.47593199048943</c:v>
                </c:pt>
                <c:pt idx="15">
                  <c:v>101.22470952402314</c:v>
                </c:pt>
                <c:pt idx="16">
                  <c:v>100.51141716387779</c:v>
                </c:pt>
                <c:pt idx="17">
                  <c:v>102.0815575792921</c:v>
                </c:pt>
                <c:pt idx="18">
                  <c:v>100.16598627248665</c:v>
                </c:pt>
                <c:pt idx="19">
                  <c:v>100.06280561661657</c:v>
                </c:pt>
                <c:pt idx="20">
                  <c:v>99.017540711497915</c:v>
                </c:pt>
                <c:pt idx="21">
                  <c:v>102.06361311740164</c:v>
                </c:pt>
                <c:pt idx="22">
                  <c:v>100.47552824009689</c:v>
                </c:pt>
                <c:pt idx="23">
                  <c:v>100.68188955183706</c:v>
                </c:pt>
                <c:pt idx="24">
                  <c:v>96.500829931362432</c:v>
                </c:pt>
              </c:numCache>
            </c:numRef>
          </c:val>
          <c:smooth val="0"/>
          <c:extLst>
            <c:ext xmlns:c16="http://schemas.microsoft.com/office/drawing/2014/chart" uri="{C3380CC4-5D6E-409C-BE32-E72D297353CC}">
              <c16:uniqueId val="{00000002-A469-4CAB-8E76-FCBFEECBF66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469-4CAB-8E76-FCBFEECBF66F}"/>
                </c:ext>
              </c:extLst>
            </c:dLbl>
            <c:dLbl>
              <c:idx val="1"/>
              <c:delete val="1"/>
              <c:extLst>
                <c:ext xmlns:c15="http://schemas.microsoft.com/office/drawing/2012/chart" uri="{CE6537A1-D6FC-4f65-9D91-7224C49458BB}"/>
                <c:ext xmlns:c16="http://schemas.microsoft.com/office/drawing/2014/chart" uri="{C3380CC4-5D6E-409C-BE32-E72D297353CC}">
                  <c16:uniqueId val="{00000004-A469-4CAB-8E76-FCBFEECBF66F}"/>
                </c:ext>
              </c:extLst>
            </c:dLbl>
            <c:dLbl>
              <c:idx val="2"/>
              <c:delete val="1"/>
              <c:extLst>
                <c:ext xmlns:c15="http://schemas.microsoft.com/office/drawing/2012/chart" uri="{CE6537A1-D6FC-4f65-9D91-7224C49458BB}"/>
                <c:ext xmlns:c16="http://schemas.microsoft.com/office/drawing/2014/chart" uri="{C3380CC4-5D6E-409C-BE32-E72D297353CC}">
                  <c16:uniqueId val="{00000005-A469-4CAB-8E76-FCBFEECBF66F}"/>
                </c:ext>
              </c:extLst>
            </c:dLbl>
            <c:dLbl>
              <c:idx val="3"/>
              <c:delete val="1"/>
              <c:extLst>
                <c:ext xmlns:c15="http://schemas.microsoft.com/office/drawing/2012/chart" uri="{CE6537A1-D6FC-4f65-9D91-7224C49458BB}"/>
                <c:ext xmlns:c16="http://schemas.microsoft.com/office/drawing/2014/chart" uri="{C3380CC4-5D6E-409C-BE32-E72D297353CC}">
                  <c16:uniqueId val="{00000006-A469-4CAB-8E76-FCBFEECBF66F}"/>
                </c:ext>
              </c:extLst>
            </c:dLbl>
            <c:dLbl>
              <c:idx val="4"/>
              <c:delete val="1"/>
              <c:extLst>
                <c:ext xmlns:c15="http://schemas.microsoft.com/office/drawing/2012/chart" uri="{CE6537A1-D6FC-4f65-9D91-7224C49458BB}"/>
                <c:ext xmlns:c16="http://schemas.microsoft.com/office/drawing/2014/chart" uri="{C3380CC4-5D6E-409C-BE32-E72D297353CC}">
                  <c16:uniqueId val="{00000007-A469-4CAB-8E76-FCBFEECBF66F}"/>
                </c:ext>
              </c:extLst>
            </c:dLbl>
            <c:dLbl>
              <c:idx val="5"/>
              <c:delete val="1"/>
              <c:extLst>
                <c:ext xmlns:c15="http://schemas.microsoft.com/office/drawing/2012/chart" uri="{CE6537A1-D6FC-4f65-9D91-7224C49458BB}"/>
                <c:ext xmlns:c16="http://schemas.microsoft.com/office/drawing/2014/chart" uri="{C3380CC4-5D6E-409C-BE32-E72D297353CC}">
                  <c16:uniqueId val="{00000008-A469-4CAB-8E76-FCBFEECBF66F}"/>
                </c:ext>
              </c:extLst>
            </c:dLbl>
            <c:dLbl>
              <c:idx val="6"/>
              <c:delete val="1"/>
              <c:extLst>
                <c:ext xmlns:c15="http://schemas.microsoft.com/office/drawing/2012/chart" uri="{CE6537A1-D6FC-4f65-9D91-7224C49458BB}"/>
                <c:ext xmlns:c16="http://schemas.microsoft.com/office/drawing/2014/chart" uri="{C3380CC4-5D6E-409C-BE32-E72D297353CC}">
                  <c16:uniqueId val="{00000009-A469-4CAB-8E76-FCBFEECBF66F}"/>
                </c:ext>
              </c:extLst>
            </c:dLbl>
            <c:dLbl>
              <c:idx val="7"/>
              <c:delete val="1"/>
              <c:extLst>
                <c:ext xmlns:c15="http://schemas.microsoft.com/office/drawing/2012/chart" uri="{CE6537A1-D6FC-4f65-9D91-7224C49458BB}"/>
                <c:ext xmlns:c16="http://schemas.microsoft.com/office/drawing/2014/chart" uri="{C3380CC4-5D6E-409C-BE32-E72D297353CC}">
                  <c16:uniqueId val="{0000000A-A469-4CAB-8E76-FCBFEECBF66F}"/>
                </c:ext>
              </c:extLst>
            </c:dLbl>
            <c:dLbl>
              <c:idx val="8"/>
              <c:delete val="1"/>
              <c:extLst>
                <c:ext xmlns:c15="http://schemas.microsoft.com/office/drawing/2012/chart" uri="{CE6537A1-D6FC-4f65-9D91-7224C49458BB}"/>
                <c:ext xmlns:c16="http://schemas.microsoft.com/office/drawing/2014/chart" uri="{C3380CC4-5D6E-409C-BE32-E72D297353CC}">
                  <c16:uniqueId val="{0000000B-A469-4CAB-8E76-FCBFEECBF66F}"/>
                </c:ext>
              </c:extLst>
            </c:dLbl>
            <c:dLbl>
              <c:idx val="9"/>
              <c:delete val="1"/>
              <c:extLst>
                <c:ext xmlns:c15="http://schemas.microsoft.com/office/drawing/2012/chart" uri="{CE6537A1-D6FC-4f65-9D91-7224C49458BB}"/>
                <c:ext xmlns:c16="http://schemas.microsoft.com/office/drawing/2014/chart" uri="{C3380CC4-5D6E-409C-BE32-E72D297353CC}">
                  <c16:uniqueId val="{0000000C-A469-4CAB-8E76-FCBFEECBF66F}"/>
                </c:ext>
              </c:extLst>
            </c:dLbl>
            <c:dLbl>
              <c:idx val="10"/>
              <c:delete val="1"/>
              <c:extLst>
                <c:ext xmlns:c15="http://schemas.microsoft.com/office/drawing/2012/chart" uri="{CE6537A1-D6FC-4f65-9D91-7224C49458BB}"/>
                <c:ext xmlns:c16="http://schemas.microsoft.com/office/drawing/2014/chart" uri="{C3380CC4-5D6E-409C-BE32-E72D297353CC}">
                  <c16:uniqueId val="{0000000D-A469-4CAB-8E76-FCBFEECBF66F}"/>
                </c:ext>
              </c:extLst>
            </c:dLbl>
            <c:dLbl>
              <c:idx val="11"/>
              <c:delete val="1"/>
              <c:extLst>
                <c:ext xmlns:c15="http://schemas.microsoft.com/office/drawing/2012/chart" uri="{CE6537A1-D6FC-4f65-9D91-7224C49458BB}"/>
                <c:ext xmlns:c16="http://schemas.microsoft.com/office/drawing/2014/chart" uri="{C3380CC4-5D6E-409C-BE32-E72D297353CC}">
                  <c16:uniqueId val="{0000000E-A469-4CAB-8E76-FCBFEECBF66F}"/>
                </c:ext>
              </c:extLst>
            </c:dLbl>
            <c:dLbl>
              <c:idx val="12"/>
              <c:delete val="1"/>
              <c:extLst>
                <c:ext xmlns:c15="http://schemas.microsoft.com/office/drawing/2012/chart" uri="{CE6537A1-D6FC-4f65-9D91-7224C49458BB}"/>
                <c:ext xmlns:c16="http://schemas.microsoft.com/office/drawing/2014/chart" uri="{C3380CC4-5D6E-409C-BE32-E72D297353CC}">
                  <c16:uniqueId val="{0000000F-A469-4CAB-8E76-FCBFEECBF66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69-4CAB-8E76-FCBFEECBF66F}"/>
                </c:ext>
              </c:extLst>
            </c:dLbl>
            <c:dLbl>
              <c:idx val="14"/>
              <c:delete val="1"/>
              <c:extLst>
                <c:ext xmlns:c15="http://schemas.microsoft.com/office/drawing/2012/chart" uri="{CE6537A1-D6FC-4f65-9D91-7224C49458BB}"/>
                <c:ext xmlns:c16="http://schemas.microsoft.com/office/drawing/2014/chart" uri="{C3380CC4-5D6E-409C-BE32-E72D297353CC}">
                  <c16:uniqueId val="{00000011-A469-4CAB-8E76-FCBFEECBF66F}"/>
                </c:ext>
              </c:extLst>
            </c:dLbl>
            <c:dLbl>
              <c:idx val="15"/>
              <c:delete val="1"/>
              <c:extLst>
                <c:ext xmlns:c15="http://schemas.microsoft.com/office/drawing/2012/chart" uri="{CE6537A1-D6FC-4f65-9D91-7224C49458BB}"/>
                <c:ext xmlns:c16="http://schemas.microsoft.com/office/drawing/2014/chart" uri="{C3380CC4-5D6E-409C-BE32-E72D297353CC}">
                  <c16:uniqueId val="{00000012-A469-4CAB-8E76-FCBFEECBF66F}"/>
                </c:ext>
              </c:extLst>
            </c:dLbl>
            <c:dLbl>
              <c:idx val="16"/>
              <c:delete val="1"/>
              <c:extLst>
                <c:ext xmlns:c15="http://schemas.microsoft.com/office/drawing/2012/chart" uri="{CE6537A1-D6FC-4f65-9D91-7224C49458BB}"/>
                <c:ext xmlns:c16="http://schemas.microsoft.com/office/drawing/2014/chart" uri="{C3380CC4-5D6E-409C-BE32-E72D297353CC}">
                  <c16:uniqueId val="{00000013-A469-4CAB-8E76-FCBFEECBF66F}"/>
                </c:ext>
              </c:extLst>
            </c:dLbl>
            <c:dLbl>
              <c:idx val="17"/>
              <c:delete val="1"/>
              <c:extLst>
                <c:ext xmlns:c15="http://schemas.microsoft.com/office/drawing/2012/chart" uri="{CE6537A1-D6FC-4f65-9D91-7224C49458BB}"/>
                <c:ext xmlns:c16="http://schemas.microsoft.com/office/drawing/2014/chart" uri="{C3380CC4-5D6E-409C-BE32-E72D297353CC}">
                  <c16:uniqueId val="{00000014-A469-4CAB-8E76-FCBFEECBF66F}"/>
                </c:ext>
              </c:extLst>
            </c:dLbl>
            <c:dLbl>
              <c:idx val="18"/>
              <c:delete val="1"/>
              <c:extLst>
                <c:ext xmlns:c15="http://schemas.microsoft.com/office/drawing/2012/chart" uri="{CE6537A1-D6FC-4f65-9D91-7224C49458BB}"/>
                <c:ext xmlns:c16="http://schemas.microsoft.com/office/drawing/2014/chart" uri="{C3380CC4-5D6E-409C-BE32-E72D297353CC}">
                  <c16:uniqueId val="{00000015-A469-4CAB-8E76-FCBFEECBF66F}"/>
                </c:ext>
              </c:extLst>
            </c:dLbl>
            <c:dLbl>
              <c:idx val="19"/>
              <c:delete val="1"/>
              <c:extLst>
                <c:ext xmlns:c15="http://schemas.microsoft.com/office/drawing/2012/chart" uri="{CE6537A1-D6FC-4f65-9D91-7224C49458BB}"/>
                <c:ext xmlns:c16="http://schemas.microsoft.com/office/drawing/2014/chart" uri="{C3380CC4-5D6E-409C-BE32-E72D297353CC}">
                  <c16:uniqueId val="{00000016-A469-4CAB-8E76-FCBFEECBF66F}"/>
                </c:ext>
              </c:extLst>
            </c:dLbl>
            <c:dLbl>
              <c:idx val="20"/>
              <c:delete val="1"/>
              <c:extLst>
                <c:ext xmlns:c15="http://schemas.microsoft.com/office/drawing/2012/chart" uri="{CE6537A1-D6FC-4f65-9D91-7224C49458BB}"/>
                <c:ext xmlns:c16="http://schemas.microsoft.com/office/drawing/2014/chart" uri="{C3380CC4-5D6E-409C-BE32-E72D297353CC}">
                  <c16:uniqueId val="{00000017-A469-4CAB-8E76-FCBFEECBF66F}"/>
                </c:ext>
              </c:extLst>
            </c:dLbl>
            <c:dLbl>
              <c:idx val="21"/>
              <c:delete val="1"/>
              <c:extLst>
                <c:ext xmlns:c15="http://schemas.microsoft.com/office/drawing/2012/chart" uri="{CE6537A1-D6FC-4f65-9D91-7224C49458BB}"/>
                <c:ext xmlns:c16="http://schemas.microsoft.com/office/drawing/2014/chart" uri="{C3380CC4-5D6E-409C-BE32-E72D297353CC}">
                  <c16:uniqueId val="{00000018-A469-4CAB-8E76-FCBFEECBF66F}"/>
                </c:ext>
              </c:extLst>
            </c:dLbl>
            <c:dLbl>
              <c:idx val="22"/>
              <c:delete val="1"/>
              <c:extLst>
                <c:ext xmlns:c15="http://schemas.microsoft.com/office/drawing/2012/chart" uri="{CE6537A1-D6FC-4f65-9D91-7224C49458BB}"/>
                <c:ext xmlns:c16="http://schemas.microsoft.com/office/drawing/2014/chart" uri="{C3380CC4-5D6E-409C-BE32-E72D297353CC}">
                  <c16:uniqueId val="{00000019-A469-4CAB-8E76-FCBFEECBF66F}"/>
                </c:ext>
              </c:extLst>
            </c:dLbl>
            <c:dLbl>
              <c:idx val="23"/>
              <c:delete val="1"/>
              <c:extLst>
                <c:ext xmlns:c15="http://schemas.microsoft.com/office/drawing/2012/chart" uri="{CE6537A1-D6FC-4f65-9D91-7224C49458BB}"/>
                <c:ext xmlns:c16="http://schemas.microsoft.com/office/drawing/2014/chart" uri="{C3380CC4-5D6E-409C-BE32-E72D297353CC}">
                  <c16:uniqueId val="{0000001A-A469-4CAB-8E76-FCBFEECBF66F}"/>
                </c:ext>
              </c:extLst>
            </c:dLbl>
            <c:dLbl>
              <c:idx val="24"/>
              <c:delete val="1"/>
              <c:extLst>
                <c:ext xmlns:c15="http://schemas.microsoft.com/office/drawing/2012/chart" uri="{CE6537A1-D6FC-4f65-9D91-7224C49458BB}"/>
                <c:ext xmlns:c16="http://schemas.microsoft.com/office/drawing/2014/chart" uri="{C3380CC4-5D6E-409C-BE32-E72D297353CC}">
                  <c16:uniqueId val="{0000001B-A469-4CAB-8E76-FCBFEECBF66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469-4CAB-8E76-FCBFEECBF66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Hanau (431)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139492</v>
      </c>
      <c r="F11" s="238">
        <v>139665</v>
      </c>
      <c r="G11" s="238">
        <v>141026</v>
      </c>
      <c r="H11" s="238">
        <v>138660</v>
      </c>
      <c r="I11" s="265">
        <v>138307</v>
      </c>
      <c r="J11" s="263">
        <v>1185</v>
      </c>
      <c r="K11" s="266">
        <v>0.85678960573217555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17.496343876351332</v>
      </c>
      <c r="E13" s="115">
        <v>24406</v>
      </c>
      <c r="F13" s="114">
        <v>23936</v>
      </c>
      <c r="G13" s="114">
        <v>24524</v>
      </c>
      <c r="H13" s="114">
        <v>24569</v>
      </c>
      <c r="I13" s="140">
        <v>24353</v>
      </c>
      <c r="J13" s="115">
        <v>53</v>
      </c>
      <c r="K13" s="116">
        <v>0.21763232455960252</v>
      </c>
    </row>
    <row r="14" spans="1:255" ht="14.1" customHeight="1" x14ac:dyDescent="0.2">
      <c r="A14" s="306" t="s">
        <v>230</v>
      </c>
      <c r="B14" s="307"/>
      <c r="C14" s="308"/>
      <c r="D14" s="113">
        <v>60.868006767413185</v>
      </c>
      <c r="E14" s="115">
        <v>84906</v>
      </c>
      <c r="F14" s="114">
        <v>85543</v>
      </c>
      <c r="G14" s="114">
        <v>86158</v>
      </c>
      <c r="H14" s="114">
        <v>84044</v>
      </c>
      <c r="I14" s="140">
        <v>83952</v>
      </c>
      <c r="J14" s="115">
        <v>954</v>
      </c>
      <c r="K14" s="116">
        <v>1.1363636363636365</v>
      </c>
    </row>
    <row r="15" spans="1:255" ht="14.1" customHeight="1" x14ac:dyDescent="0.2">
      <c r="A15" s="306" t="s">
        <v>231</v>
      </c>
      <c r="B15" s="307"/>
      <c r="C15" s="308"/>
      <c r="D15" s="113">
        <v>10.654374444412582</v>
      </c>
      <c r="E15" s="115">
        <v>14862</v>
      </c>
      <c r="F15" s="114">
        <v>14883</v>
      </c>
      <c r="G15" s="114">
        <v>15028</v>
      </c>
      <c r="H15" s="114">
        <v>14935</v>
      </c>
      <c r="I15" s="140">
        <v>14943</v>
      </c>
      <c r="J15" s="115">
        <v>-81</v>
      </c>
      <c r="K15" s="116">
        <v>-0.5420598273439069</v>
      </c>
    </row>
    <row r="16" spans="1:255" ht="14.1" customHeight="1" x14ac:dyDescent="0.2">
      <c r="A16" s="306" t="s">
        <v>232</v>
      </c>
      <c r="B16" s="307"/>
      <c r="C16" s="308"/>
      <c r="D16" s="113">
        <v>10.054340033837066</v>
      </c>
      <c r="E16" s="115">
        <v>14025</v>
      </c>
      <c r="F16" s="114">
        <v>14000</v>
      </c>
      <c r="G16" s="114">
        <v>14014</v>
      </c>
      <c r="H16" s="114">
        <v>13850</v>
      </c>
      <c r="I16" s="140">
        <v>13771</v>
      </c>
      <c r="J16" s="115">
        <v>254</v>
      </c>
      <c r="K16" s="116">
        <v>1.8444557403238691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0.45235569064892611</v>
      </c>
      <c r="E18" s="115">
        <v>631</v>
      </c>
      <c r="F18" s="114">
        <v>619</v>
      </c>
      <c r="G18" s="114">
        <v>670</v>
      </c>
      <c r="H18" s="114">
        <v>646</v>
      </c>
      <c r="I18" s="140">
        <v>609</v>
      </c>
      <c r="J18" s="115">
        <v>22</v>
      </c>
      <c r="K18" s="116">
        <v>3.6124794745484401</v>
      </c>
    </row>
    <row r="19" spans="1:255" ht="14.1" customHeight="1" x14ac:dyDescent="0.2">
      <c r="A19" s="306" t="s">
        <v>235</v>
      </c>
      <c r="B19" s="307" t="s">
        <v>236</v>
      </c>
      <c r="C19" s="308"/>
      <c r="D19" s="113">
        <v>0.24087402861812865</v>
      </c>
      <c r="E19" s="115">
        <v>336</v>
      </c>
      <c r="F19" s="114">
        <v>309</v>
      </c>
      <c r="G19" s="114">
        <v>363</v>
      </c>
      <c r="H19" s="114">
        <v>361</v>
      </c>
      <c r="I19" s="140">
        <v>321</v>
      </c>
      <c r="J19" s="115">
        <v>15</v>
      </c>
      <c r="K19" s="116">
        <v>4.6728971962616823</v>
      </c>
    </row>
    <row r="20" spans="1:255" ht="14.1" customHeight="1" x14ac:dyDescent="0.2">
      <c r="A20" s="306">
        <v>12</v>
      </c>
      <c r="B20" s="307" t="s">
        <v>237</v>
      </c>
      <c r="C20" s="308"/>
      <c r="D20" s="113">
        <v>0.78570814096865771</v>
      </c>
      <c r="E20" s="115">
        <v>1096</v>
      </c>
      <c r="F20" s="114">
        <v>1064</v>
      </c>
      <c r="G20" s="114">
        <v>1139</v>
      </c>
      <c r="H20" s="114">
        <v>1085</v>
      </c>
      <c r="I20" s="140">
        <v>1046</v>
      </c>
      <c r="J20" s="115">
        <v>50</v>
      </c>
      <c r="K20" s="116">
        <v>4.7801147227533463</v>
      </c>
    </row>
    <row r="21" spans="1:255" ht="14.1" customHeight="1" x14ac:dyDescent="0.2">
      <c r="A21" s="306">
        <v>21</v>
      </c>
      <c r="B21" s="307" t="s">
        <v>238</v>
      </c>
      <c r="C21" s="308"/>
      <c r="D21" s="113">
        <v>0.299658761792791</v>
      </c>
      <c r="E21" s="115">
        <v>418</v>
      </c>
      <c r="F21" s="114">
        <v>422</v>
      </c>
      <c r="G21" s="114">
        <v>442</v>
      </c>
      <c r="H21" s="114">
        <v>444</v>
      </c>
      <c r="I21" s="140">
        <v>452</v>
      </c>
      <c r="J21" s="115">
        <v>-34</v>
      </c>
      <c r="K21" s="116">
        <v>-7.5221238938053094</v>
      </c>
    </row>
    <row r="22" spans="1:255" ht="14.1" customHeight="1" x14ac:dyDescent="0.2">
      <c r="A22" s="306">
        <v>22</v>
      </c>
      <c r="B22" s="307" t="s">
        <v>239</v>
      </c>
      <c r="C22" s="308"/>
      <c r="D22" s="113">
        <v>2.9808161041493419</v>
      </c>
      <c r="E22" s="115">
        <v>4158</v>
      </c>
      <c r="F22" s="114">
        <v>4208</v>
      </c>
      <c r="G22" s="114">
        <v>4333</v>
      </c>
      <c r="H22" s="114">
        <v>4381</v>
      </c>
      <c r="I22" s="140">
        <v>4478</v>
      </c>
      <c r="J22" s="115">
        <v>-320</v>
      </c>
      <c r="K22" s="116">
        <v>-7.1460473425636444</v>
      </c>
    </row>
    <row r="23" spans="1:255" ht="14.1" customHeight="1" x14ac:dyDescent="0.2">
      <c r="A23" s="306">
        <v>23</v>
      </c>
      <c r="B23" s="307" t="s">
        <v>240</v>
      </c>
      <c r="C23" s="308"/>
      <c r="D23" s="113">
        <v>0.81796805551572849</v>
      </c>
      <c r="E23" s="115">
        <v>1141</v>
      </c>
      <c r="F23" s="114">
        <v>1157</v>
      </c>
      <c r="G23" s="114">
        <v>1189</v>
      </c>
      <c r="H23" s="114">
        <v>1157</v>
      </c>
      <c r="I23" s="140">
        <v>1186</v>
      </c>
      <c r="J23" s="115">
        <v>-45</v>
      </c>
      <c r="K23" s="116">
        <v>-3.7942664418212479</v>
      </c>
    </row>
    <row r="24" spans="1:255" ht="14.1" customHeight="1" x14ac:dyDescent="0.2">
      <c r="A24" s="306">
        <v>24</v>
      </c>
      <c r="B24" s="307" t="s">
        <v>241</v>
      </c>
      <c r="C24" s="308"/>
      <c r="D24" s="113">
        <v>4.3787457345224094</v>
      </c>
      <c r="E24" s="115">
        <v>6108</v>
      </c>
      <c r="F24" s="114">
        <v>6247</v>
      </c>
      <c r="G24" s="114">
        <v>6452</v>
      </c>
      <c r="H24" s="114">
        <v>6397</v>
      </c>
      <c r="I24" s="140">
        <v>6428</v>
      </c>
      <c r="J24" s="115">
        <v>-320</v>
      </c>
      <c r="K24" s="116">
        <v>-4.9782202862476668</v>
      </c>
    </row>
    <row r="25" spans="1:255" ht="14.1" customHeight="1" x14ac:dyDescent="0.2">
      <c r="A25" s="306">
        <v>25</v>
      </c>
      <c r="B25" s="307" t="s">
        <v>242</v>
      </c>
      <c r="C25" s="308"/>
      <c r="D25" s="113">
        <v>4.7644309351073897</v>
      </c>
      <c r="E25" s="115">
        <v>6646</v>
      </c>
      <c r="F25" s="114">
        <v>6751</v>
      </c>
      <c r="G25" s="114">
        <v>6861</v>
      </c>
      <c r="H25" s="114">
        <v>6739</v>
      </c>
      <c r="I25" s="140">
        <v>6796</v>
      </c>
      <c r="J25" s="115">
        <v>-150</v>
      </c>
      <c r="K25" s="116">
        <v>-2.2071806945261918</v>
      </c>
    </row>
    <row r="26" spans="1:255" ht="14.1" customHeight="1" x14ac:dyDescent="0.2">
      <c r="A26" s="306">
        <v>26</v>
      </c>
      <c r="B26" s="307" t="s">
        <v>243</v>
      </c>
      <c r="C26" s="308"/>
      <c r="D26" s="113">
        <v>2.6668196025578528</v>
      </c>
      <c r="E26" s="115">
        <v>3720</v>
      </c>
      <c r="F26" s="114">
        <v>3733</v>
      </c>
      <c r="G26" s="114">
        <v>3877</v>
      </c>
      <c r="H26" s="114">
        <v>3820</v>
      </c>
      <c r="I26" s="140">
        <v>3829</v>
      </c>
      <c r="J26" s="115">
        <v>-109</v>
      </c>
      <c r="K26" s="116">
        <v>-2.8466962653434318</v>
      </c>
    </row>
    <row r="27" spans="1:255" ht="14.1" customHeight="1" x14ac:dyDescent="0.2">
      <c r="A27" s="306">
        <v>27</v>
      </c>
      <c r="B27" s="307" t="s">
        <v>244</v>
      </c>
      <c r="C27" s="308"/>
      <c r="D27" s="113">
        <v>3.4267198118888538</v>
      </c>
      <c r="E27" s="115">
        <v>4780</v>
      </c>
      <c r="F27" s="114">
        <v>4843</v>
      </c>
      <c r="G27" s="114">
        <v>4933</v>
      </c>
      <c r="H27" s="114">
        <v>4922</v>
      </c>
      <c r="I27" s="140">
        <v>4958</v>
      </c>
      <c r="J27" s="115">
        <v>-178</v>
      </c>
      <c r="K27" s="116">
        <v>-3.5901573215006053</v>
      </c>
    </row>
    <row r="28" spans="1:255" ht="14.1" customHeight="1" x14ac:dyDescent="0.2">
      <c r="A28" s="306">
        <v>28</v>
      </c>
      <c r="B28" s="307" t="s">
        <v>245</v>
      </c>
      <c r="C28" s="308"/>
      <c r="D28" s="113">
        <v>0.35127462506810425</v>
      </c>
      <c r="E28" s="115">
        <v>490</v>
      </c>
      <c r="F28" s="114">
        <v>492</v>
      </c>
      <c r="G28" s="114">
        <v>461</v>
      </c>
      <c r="H28" s="114">
        <v>482</v>
      </c>
      <c r="I28" s="140">
        <v>490</v>
      </c>
      <c r="J28" s="115">
        <v>0</v>
      </c>
      <c r="K28" s="116">
        <v>0</v>
      </c>
    </row>
    <row r="29" spans="1:255" ht="14.1" customHeight="1" x14ac:dyDescent="0.2">
      <c r="A29" s="306">
        <v>29</v>
      </c>
      <c r="B29" s="307" t="s">
        <v>246</v>
      </c>
      <c r="C29" s="308"/>
      <c r="D29" s="113">
        <v>1.8180254064749233</v>
      </c>
      <c r="E29" s="115">
        <v>2536</v>
      </c>
      <c r="F29" s="114">
        <v>2576</v>
      </c>
      <c r="G29" s="114">
        <v>2591</v>
      </c>
      <c r="H29" s="114">
        <v>2571</v>
      </c>
      <c r="I29" s="140">
        <v>2554</v>
      </c>
      <c r="J29" s="115">
        <v>-18</v>
      </c>
      <c r="K29" s="116">
        <v>-0.70477682067345337</v>
      </c>
    </row>
    <row r="30" spans="1:255" ht="14.1" customHeight="1" x14ac:dyDescent="0.2">
      <c r="A30" s="306" t="s">
        <v>247</v>
      </c>
      <c r="B30" s="307" t="s">
        <v>248</v>
      </c>
      <c r="C30" s="308"/>
      <c r="D30" s="113">
        <v>0.50182089295443466</v>
      </c>
      <c r="E30" s="115">
        <v>700</v>
      </c>
      <c r="F30" s="114">
        <v>686</v>
      </c>
      <c r="G30" s="114">
        <v>700</v>
      </c>
      <c r="H30" s="114">
        <v>691</v>
      </c>
      <c r="I30" s="140">
        <v>683</v>
      </c>
      <c r="J30" s="115">
        <v>17</v>
      </c>
      <c r="K30" s="116">
        <v>2.4890190336749636</v>
      </c>
    </row>
    <row r="31" spans="1:255" ht="14.1" customHeight="1" x14ac:dyDescent="0.2">
      <c r="A31" s="306" t="s">
        <v>249</v>
      </c>
      <c r="B31" s="307" t="s">
        <v>250</v>
      </c>
      <c r="C31" s="308"/>
      <c r="D31" s="113">
        <v>1.3047343216815301</v>
      </c>
      <c r="E31" s="115">
        <v>1820</v>
      </c>
      <c r="F31" s="114">
        <v>1874</v>
      </c>
      <c r="G31" s="114">
        <v>1872</v>
      </c>
      <c r="H31" s="114">
        <v>1861</v>
      </c>
      <c r="I31" s="140">
        <v>1853</v>
      </c>
      <c r="J31" s="115">
        <v>-33</v>
      </c>
      <c r="K31" s="116">
        <v>-1.7808958445763627</v>
      </c>
    </row>
    <row r="32" spans="1:255" ht="14.1" customHeight="1" x14ac:dyDescent="0.2">
      <c r="A32" s="306">
        <v>31</v>
      </c>
      <c r="B32" s="307" t="s">
        <v>251</v>
      </c>
      <c r="C32" s="308"/>
      <c r="D32" s="113">
        <v>0.72835718177386521</v>
      </c>
      <c r="E32" s="115">
        <v>1016</v>
      </c>
      <c r="F32" s="114">
        <v>1005</v>
      </c>
      <c r="G32" s="114">
        <v>992</v>
      </c>
      <c r="H32" s="114">
        <v>985</v>
      </c>
      <c r="I32" s="140">
        <v>967</v>
      </c>
      <c r="J32" s="115">
        <v>49</v>
      </c>
      <c r="K32" s="116">
        <v>5.0672182006204753</v>
      </c>
    </row>
    <row r="33" spans="1:11" ht="14.1" customHeight="1" x14ac:dyDescent="0.2">
      <c r="A33" s="306">
        <v>32</v>
      </c>
      <c r="B33" s="307" t="s">
        <v>252</v>
      </c>
      <c r="C33" s="308"/>
      <c r="D33" s="113">
        <v>2.3793479195939553</v>
      </c>
      <c r="E33" s="115">
        <v>3319</v>
      </c>
      <c r="F33" s="114">
        <v>3123</v>
      </c>
      <c r="G33" s="114">
        <v>3248</v>
      </c>
      <c r="H33" s="114">
        <v>3175</v>
      </c>
      <c r="I33" s="140">
        <v>3119</v>
      </c>
      <c r="J33" s="115">
        <v>200</v>
      </c>
      <c r="K33" s="116">
        <v>6.4123116383456233</v>
      </c>
    </row>
    <row r="34" spans="1:11" ht="14.1" customHeight="1" x14ac:dyDescent="0.2">
      <c r="A34" s="306">
        <v>33</v>
      </c>
      <c r="B34" s="307" t="s">
        <v>253</v>
      </c>
      <c r="C34" s="308"/>
      <c r="D34" s="113">
        <v>1.6775155564476816</v>
      </c>
      <c r="E34" s="115">
        <v>2340</v>
      </c>
      <c r="F34" s="114">
        <v>2258</v>
      </c>
      <c r="G34" s="114">
        <v>2386</v>
      </c>
      <c r="H34" s="114">
        <v>2278</v>
      </c>
      <c r="I34" s="140">
        <v>2274</v>
      </c>
      <c r="J34" s="115">
        <v>66</v>
      </c>
      <c r="K34" s="116">
        <v>2.9023746701846966</v>
      </c>
    </row>
    <row r="35" spans="1:11" ht="14.1" customHeight="1" x14ac:dyDescent="0.2">
      <c r="A35" s="306">
        <v>34</v>
      </c>
      <c r="B35" s="307" t="s">
        <v>254</v>
      </c>
      <c r="C35" s="308"/>
      <c r="D35" s="113">
        <v>2.1399076649556963</v>
      </c>
      <c r="E35" s="115">
        <v>2985</v>
      </c>
      <c r="F35" s="114">
        <v>2995</v>
      </c>
      <c r="G35" s="114">
        <v>3030</v>
      </c>
      <c r="H35" s="114">
        <v>3101</v>
      </c>
      <c r="I35" s="140">
        <v>3104</v>
      </c>
      <c r="J35" s="115">
        <v>-119</v>
      </c>
      <c r="K35" s="116">
        <v>-3.8337628865979383</v>
      </c>
    </row>
    <row r="36" spans="1:11" ht="14.1" customHeight="1" x14ac:dyDescent="0.2">
      <c r="A36" s="306">
        <v>41</v>
      </c>
      <c r="B36" s="307" t="s">
        <v>255</v>
      </c>
      <c r="C36" s="308"/>
      <c r="D36" s="113">
        <v>2.4352651048088778</v>
      </c>
      <c r="E36" s="115">
        <v>3397</v>
      </c>
      <c r="F36" s="114">
        <v>3424</v>
      </c>
      <c r="G36" s="114">
        <v>3487</v>
      </c>
      <c r="H36" s="114">
        <v>3452</v>
      </c>
      <c r="I36" s="140">
        <v>3439</v>
      </c>
      <c r="J36" s="115">
        <v>-42</v>
      </c>
      <c r="K36" s="116">
        <v>-1.2212852573422506</v>
      </c>
    </row>
    <row r="37" spans="1:11" ht="14.1" customHeight="1" x14ac:dyDescent="0.2">
      <c r="A37" s="306">
        <v>42</v>
      </c>
      <c r="B37" s="307" t="s">
        <v>256</v>
      </c>
      <c r="C37" s="308"/>
      <c r="D37" s="113">
        <v>0.14696183293665588</v>
      </c>
      <c r="E37" s="115">
        <v>205</v>
      </c>
      <c r="F37" s="114">
        <v>206</v>
      </c>
      <c r="G37" s="114">
        <v>211</v>
      </c>
      <c r="H37" s="114">
        <v>209</v>
      </c>
      <c r="I37" s="140">
        <v>207</v>
      </c>
      <c r="J37" s="115">
        <v>-2</v>
      </c>
      <c r="K37" s="116">
        <v>-0.96618357487922701</v>
      </c>
    </row>
    <row r="38" spans="1:11" ht="14.1" customHeight="1" x14ac:dyDescent="0.2">
      <c r="A38" s="306">
        <v>43</v>
      </c>
      <c r="B38" s="307" t="s">
        <v>257</v>
      </c>
      <c r="C38" s="308"/>
      <c r="D38" s="113">
        <v>1.4309064319100737</v>
      </c>
      <c r="E38" s="115">
        <v>1996</v>
      </c>
      <c r="F38" s="114">
        <v>1981</v>
      </c>
      <c r="G38" s="114">
        <v>2009</v>
      </c>
      <c r="H38" s="114">
        <v>1942</v>
      </c>
      <c r="I38" s="140">
        <v>1908</v>
      </c>
      <c r="J38" s="115">
        <v>88</v>
      </c>
      <c r="K38" s="116">
        <v>4.6121593291404608</v>
      </c>
    </row>
    <row r="39" spans="1:11" ht="14.1" customHeight="1" x14ac:dyDescent="0.2">
      <c r="A39" s="306">
        <v>51</v>
      </c>
      <c r="B39" s="307" t="s">
        <v>258</v>
      </c>
      <c r="C39" s="308"/>
      <c r="D39" s="113">
        <v>6.8656267026066011</v>
      </c>
      <c r="E39" s="115">
        <v>9577</v>
      </c>
      <c r="F39" s="114">
        <v>9382</v>
      </c>
      <c r="G39" s="114">
        <v>9520</v>
      </c>
      <c r="H39" s="114">
        <v>9305</v>
      </c>
      <c r="I39" s="140">
        <v>9174</v>
      </c>
      <c r="J39" s="115">
        <v>403</v>
      </c>
      <c r="K39" s="116">
        <v>4.3928493568781342</v>
      </c>
    </row>
    <row r="40" spans="1:11" ht="14.1" customHeight="1" x14ac:dyDescent="0.2">
      <c r="A40" s="306" t="s">
        <v>259</v>
      </c>
      <c r="B40" s="307" t="s">
        <v>260</v>
      </c>
      <c r="C40" s="308"/>
      <c r="D40" s="113">
        <v>5.855532933788318</v>
      </c>
      <c r="E40" s="115">
        <v>8168</v>
      </c>
      <c r="F40" s="114">
        <v>7927</v>
      </c>
      <c r="G40" s="114">
        <v>8064</v>
      </c>
      <c r="H40" s="114">
        <v>8047</v>
      </c>
      <c r="I40" s="140">
        <v>7934</v>
      </c>
      <c r="J40" s="115">
        <v>234</v>
      </c>
      <c r="K40" s="116">
        <v>2.949331988908495</v>
      </c>
    </row>
    <row r="41" spans="1:11" ht="14.1" customHeight="1" x14ac:dyDescent="0.2">
      <c r="A41" s="306"/>
      <c r="B41" s="307" t="s">
        <v>261</v>
      </c>
      <c r="C41" s="308"/>
      <c r="D41" s="113">
        <v>5.1637369885011326</v>
      </c>
      <c r="E41" s="115">
        <v>7203</v>
      </c>
      <c r="F41" s="114">
        <v>6982</v>
      </c>
      <c r="G41" s="114">
        <v>7133</v>
      </c>
      <c r="H41" s="114">
        <v>7101</v>
      </c>
      <c r="I41" s="140">
        <v>7060</v>
      </c>
      <c r="J41" s="115">
        <v>143</v>
      </c>
      <c r="K41" s="116">
        <v>2.0254957507082154</v>
      </c>
    </row>
    <row r="42" spans="1:11" ht="14.1" customHeight="1" x14ac:dyDescent="0.2">
      <c r="A42" s="306">
        <v>52</v>
      </c>
      <c r="B42" s="307" t="s">
        <v>262</v>
      </c>
      <c r="C42" s="308"/>
      <c r="D42" s="113">
        <v>3.041034611303874</v>
      </c>
      <c r="E42" s="115">
        <v>4242</v>
      </c>
      <c r="F42" s="114">
        <v>4272</v>
      </c>
      <c r="G42" s="114">
        <v>4361</v>
      </c>
      <c r="H42" s="114">
        <v>4334</v>
      </c>
      <c r="I42" s="140">
        <v>4302</v>
      </c>
      <c r="J42" s="115">
        <v>-60</v>
      </c>
      <c r="K42" s="116">
        <v>-1.394700139470014</v>
      </c>
    </row>
    <row r="43" spans="1:11" ht="14.1" customHeight="1" x14ac:dyDescent="0.2">
      <c r="A43" s="306" t="s">
        <v>263</v>
      </c>
      <c r="B43" s="307" t="s">
        <v>264</v>
      </c>
      <c r="C43" s="308"/>
      <c r="D43" s="113">
        <v>2.6481805408195451</v>
      </c>
      <c r="E43" s="115">
        <v>3694</v>
      </c>
      <c r="F43" s="114">
        <v>3685</v>
      </c>
      <c r="G43" s="114">
        <v>3758</v>
      </c>
      <c r="H43" s="114">
        <v>3750</v>
      </c>
      <c r="I43" s="140">
        <v>3720</v>
      </c>
      <c r="J43" s="115">
        <v>-26</v>
      </c>
      <c r="K43" s="116">
        <v>-0.69892473118279574</v>
      </c>
    </row>
    <row r="44" spans="1:11" ht="14.1" customHeight="1" x14ac:dyDescent="0.2">
      <c r="A44" s="306">
        <v>53</v>
      </c>
      <c r="B44" s="307" t="s">
        <v>265</v>
      </c>
      <c r="C44" s="308"/>
      <c r="D44" s="113">
        <v>4.4303615977977229</v>
      </c>
      <c r="E44" s="115">
        <v>6180</v>
      </c>
      <c r="F44" s="114">
        <v>6193</v>
      </c>
      <c r="G44" s="114">
        <v>6233</v>
      </c>
      <c r="H44" s="114">
        <v>5920</v>
      </c>
      <c r="I44" s="140">
        <v>5997</v>
      </c>
      <c r="J44" s="115">
        <v>183</v>
      </c>
      <c r="K44" s="116">
        <v>3.0515257628814405</v>
      </c>
    </row>
    <row r="45" spans="1:11" ht="14.1" customHeight="1" x14ac:dyDescent="0.2">
      <c r="A45" s="306" t="s">
        <v>266</v>
      </c>
      <c r="B45" s="307" t="s">
        <v>267</v>
      </c>
      <c r="C45" s="308"/>
      <c r="D45" s="113">
        <v>4.3694262036532558</v>
      </c>
      <c r="E45" s="115">
        <v>6095</v>
      </c>
      <c r="F45" s="114">
        <v>6104</v>
      </c>
      <c r="G45" s="114">
        <v>6149</v>
      </c>
      <c r="H45" s="114">
        <v>5838</v>
      </c>
      <c r="I45" s="140">
        <v>5916</v>
      </c>
      <c r="J45" s="115">
        <v>179</v>
      </c>
      <c r="K45" s="116">
        <v>3.0256930358350238</v>
      </c>
    </row>
    <row r="46" spans="1:11" ht="14.1" customHeight="1" x14ac:dyDescent="0.2">
      <c r="A46" s="306">
        <v>54</v>
      </c>
      <c r="B46" s="307" t="s">
        <v>268</v>
      </c>
      <c r="C46" s="308"/>
      <c r="D46" s="113">
        <v>2.4431508616981619</v>
      </c>
      <c r="E46" s="115">
        <v>3408</v>
      </c>
      <c r="F46" s="114">
        <v>3404</v>
      </c>
      <c r="G46" s="114">
        <v>3408</v>
      </c>
      <c r="H46" s="114">
        <v>3366</v>
      </c>
      <c r="I46" s="140">
        <v>3332</v>
      </c>
      <c r="J46" s="115">
        <v>76</v>
      </c>
      <c r="K46" s="116">
        <v>2.2809123649459786</v>
      </c>
    </row>
    <row r="47" spans="1:11" ht="14.1" customHeight="1" x14ac:dyDescent="0.2">
      <c r="A47" s="306">
        <v>61</v>
      </c>
      <c r="B47" s="307" t="s">
        <v>269</v>
      </c>
      <c r="C47" s="308"/>
      <c r="D47" s="113">
        <v>3.1614716256129385</v>
      </c>
      <c r="E47" s="115">
        <v>4410</v>
      </c>
      <c r="F47" s="114">
        <v>4435</v>
      </c>
      <c r="G47" s="114">
        <v>4500</v>
      </c>
      <c r="H47" s="114">
        <v>4407</v>
      </c>
      <c r="I47" s="140">
        <v>4343</v>
      </c>
      <c r="J47" s="115">
        <v>67</v>
      </c>
      <c r="K47" s="116">
        <v>1.5427124107759613</v>
      </c>
    </row>
    <row r="48" spans="1:11" ht="14.1" customHeight="1" x14ac:dyDescent="0.2">
      <c r="A48" s="306">
        <v>62</v>
      </c>
      <c r="B48" s="307" t="s">
        <v>270</v>
      </c>
      <c r="C48" s="308"/>
      <c r="D48" s="113">
        <v>7.024058727382215</v>
      </c>
      <c r="E48" s="115">
        <v>9798</v>
      </c>
      <c r="F48" s="114">
        <v>9970</v>
      </c>
      <c r="G48" s="114">
        <v>9837</v>
      </c>
      <c r="H48" s="114">
        <v>9674</v>
      </c>
      <c r="I48" s="140">
        <v>9517</v>
      </c>
      <c r="J48" s="115">
        <v>281</v>
      </c>
      <c r="K48" s="116">
        <v>2.9526111169486184</v>
      </c>
    </row>
    <row r="49" spans="1:11" ht="14.1" customHeight="1" x14ac:dyDescent="0.2">
      <c r="A49" s="306">
        <v>63</v>
      </c>
      <c r="B49" s="307" t="s">
        <v>271</v>
      </c>
      <c r="C49" s="308"/>
      <c r="D49" s="113">
        <v>1.7542224643707165</v>
      </c>
      <c r="E49" s="115">
        <v>2447</v>
      </c>
      <c r="F49" s="114">
        <v>2492</v>
      </c>
      <c r="G49" s="114">
        <v>2525</v>
      </c>
      <c r="H49" s="114">
        <v>2508</v>
      </c>
      <c r="I49" s="140">
        <v>2459</v>
      </c>
      <c r="J49" s="115">
        <v>-12</v>
      </c>
      <c r="K49" s="116">
        <v>-0.48800325335502237</v>
      </c>
    </row>
    <row r="50" spans="1:11" ht="14.1" customHeight="1" x14ac:dyDescent="0.2">
      <c r="A50" s="306" t="s">
        <v>272</v>
      </c>
      <c r="B50" s="307" t="s">
        <v>273</v>
      </c>
      <c r="C50" s="308"/>
      <c r="D50" s="113">
        <v>0.33980443322914577</v>
      </c>
      <c r="E50" s="115">
        <v>474</v>
      </c>
      <c r="F50" s="114">
        <v>458</v>
      </c>
      <c r="G50" s="114">
        <v>466</v>
      </c>
      <c r="H50" s="114">
        <v>446</v>
      </c>
      <c r="I50" s="140">
        <v>440</v>
      </c>
      <c r="J50" s="115">
        <v>34</v>
      </c>
      <c r="K50" s="116">
        <v>7.7272727272727275</v>
      </c>
    </row>
    <row r="51" spans="1:11" ht="14.1" customHeight="1" x14ac:dyDescent="0.2">
      <c r="A51" s="306" t="s">
        <v>274</v>
      </c>
      <c r="B51" s="307" t="s">
        <v>275</v>
      </c>
      <c r="C51" s="308"/>
      <c r="D51" s="113">
        <v>1.2430820405471281</v>
      </c>
      <c r="E51" s="115">
        <v>1734</v>
      </c>
      <c r="F51" s="114">
        <v>1788</v>
      </c>
      <c r="G51" s="114">
        <v>1819</v>
      </c>
      <c r="H51" s="114">
        <v>1824</v>
      </c>
      <c r="I51" s="140">
        <v>1775</v>
      </c>
      <c r="J51" s="115">
        <v>-41</v>
      </c>
      <c r="K51" s="116">
        <v>-2.3098591549295775</v>
      </c>
    </row>
    <row r="52" spans="1:11" ht="14.1" customHeight="1" x14ac:dyDescent="0.2">
      <c r="A52" s="306">
        <v>71</v>
      </c>
      <c r="B52" s="307" t="s">
        <v>276</v>
      </c>
      <c r="C52" s="308"/>
      <c r="D52" s="113">
        <v>12.280991024574886</v>
      </c>
      <c r="E52" s="115">
        <v>17131</v>
      </c>
      <c r="F52" s="114">
        <v>17181</v>
      </c>
      <c r="G52" s="114">
        <v>17321</v>
      </c>
      <c r="H52" s="114">
        <v>17078</v>
      </c>
      <c r="I52" s="140">
        <v>17046</v>
      </c>
      <c r="J52" s="115">
        <v>85</v>
      </c>
      <c r="K52" s="116">
        <v>0.49865070984395166</v>
      </c>
    </row>
    <row r="53" spans="1:11" ht="14.1" customHeight="1" x14ac:dyDescent="0.2">
      <c r="A53" s="306" t="s">
        <v>277</v>
      </c>
      <c r="B53" s="307" t="s">
        <v>278</v>
      </c>
      <c r="C53" s="308"/>
      <c r="D53" s="113">
        <v>4.9070914461044364</v>
      </c>
      <c r="E53" s="115">
        <v>6845</v>
      </c>
      <c r="F53" s="114">
        <v>6863</v>
      </c>
      <c r="G53" s="114">
        <v>6928</v>
      </c>
      <c r="H53" s="114">
        <v>6810</v>
      </c>
      <c r="I53" s="140">
        <v>6809</v>
      </c>
      <c r="J53" s="115">
        <v>36</v>
      </c>
      <c r="K53" s="116">
        <v>0.52871199882508446</v>
      </c>
    </row>
    <row r="54" spans="1:11" ht="14.1" customHeight="1" x14ac:dyDescent="0.2">
      <c r="A54" s="306" t="s">
        <v>279</v>
      </c>
      <c r="B54" s="307" t="s">
        <v>280</v>
      </c>
      <c r="C54" s="308"/>
      <c r="D54" s="113">
        <v>6.1358357468528659</v>
      </c>
      <c r="E54" s="115">
        <v>8559</v>
      </c>
      <c r="F54" s="114">
        <v>8579</v>
      </c>
      <c r="G54" s="114">
        <v>8633</v>
      </c>
      <c r="H54" s="114">
        <v>8543</v>
      </c>
      <c r="I54" s="140">
        <v>8532</v>
      </c>
      <c r="J54" s="115">
        <v>27</v>
      </c>
      <c r="K54" s="116">
        <v>0.31645569620253167</v>
      </c>
    </row>
    <row r="55" spans="1:11" ht="14.1" customHeight="1" x14ac:dyDescent="0.2">
      <c r="A55" s="306">
        <v>72</v>
      </c>
      <c r="B55" s="307" t="s">
        <v>281</v>
      </c>
      <c r="C55" s="308"/>
      <c r="D55" s="113">
        <v>3.5306684254294152</v>
      </c>
      <c r="E55" s="115">
        <v>4925</v>
      </c>
      <c r="F55" s="114">
        <v>4964</v>
      </c>
      <c r="G55" s="114">
        <v>5005</v>
      </c>
      <c r="H55" s="114">
        <v>4995</v>
      </c>
      <c r="I55" s="140">
        <v>4991</v>
      </c>
      <c r="J55" s="115">
        <v>-66</v>
      </c>
      <c r="K55" s="116">
        <v>-1.3223802845121218</v>
      </c>
    </row>
    <row r="56" spans="1:11" ht="14.1" customHeight="1" x14ac:dyDescent="0.2">
      <c r="A56" s="306" t="s">
        <v>282</v>
      </c>
      <c r="B56" s="307" t="s">
        <v>283</v>
      </c>
      <c r="C56" s="308"/>
      <c r="D56" s="113">
        <v>1.6767986694577466</v>
      </c>
      <c r="E56" s="115">
        <v>2339</v>
      </c>
      <c r="F56" s="114">
        <v>2377</v>
      </c>
      <c r="G56" s="114">
        <v>2415</v>
      </c>
      <c r="H56" s="114">
        <v>2405</v>
      </c>
      <c r="I56" s="140">
        <v>2427</v>
      </c>
      <c r="J56" s="115">
        <v>-88</v>
      </c>
      <c r="K56" s="116">
        <v>-3.6258755665430571</v>
      </c>
    </row>
    <row r="57" spans="1:11" ht="14.1" customHeight="1" x14ac:dyDescent="0.2">
      <c r="A57" s="306" t="s">
        <v>284</v>
      </c>
      <c r="B57" s="307" t="s">
        <v>285</v>
      </c>
      <c r="C57" s="308"/>
      <c r="D57" s="113">
        <v>1.3183551744902933</v>
      </c>
      <c r="E57" s="115">
        <v>1839</v>
      </c>
      <c r="F57" s="114">
        <v>1834</v>
      </c>
      <c r="G57" s="114">
        <v>1827</v>
      </c>
      <c r="H57" s="114">
        <v>1847</v>
      </c>
      <c r="I57" s="140">
        <v>1814</v>
      </c>
      <c r="J57" s="115">
        <v>25</v>
      </c>
      <c r="K57" s="116">
        <v>1.3781697905181918</v>
      </c>
    </row>
    <row r="58" spans="1:11" ht="14.1" customHeight="1" x14ac:dyDescent="0.2">
      <c r="A58" s="306">
        <v>73</v>
      </c>
      <c r="B58" s="307" t="s">
        <v>286</v>
      </c>
      <c r="C58" s="308"/>
      <c r="D58" s="113">
        <v>2.581510050755599</v>
      </c>
      <c r="E58" s="115">
        <v>3601</v>
      </c>
      <c r="F58" s="114">
        <v>3620</v>
      </c>
      <c r="G58" s="114">
        <v>3636</v>
      </c>
      <c r="H58" s="114">
        <v>3497</v>
      </c>
      <c r="I58" s="140">
        <v>3463</v>
      </c>
      <c r="J58" s="115">
        <v>138</v>
      </c>
      <c r="K58" s="116">
        <v>3.9849841178169219</v>
      </c>
    </row>
    <row r="59" spans="1:11" ht="14.1" customHeight="1" x14ac:dyDescent="0.2">
      <c r="A59" s="306" t="s">
        <v>287</v>
      </c>
      <c r="B59" s="307" t="s">
        <v>288</v>
      </c>
      <c r="C59" s="308"/>
      <c r="D59" s="113">
        <v>2.0445616952943539</v>
      </c>
      <c r="E59" s="115">
        <v>2852</v>
      </c>
      <c r="F59" s="114">
        <v>2860</v>
      </c>
      <c r="G59" s="114">
        <v>2860</v>
      </c>
      <c r="H59" s="114">
        <v>2753</v>
      </c>
      <c r="I59" s="140">
        <v>2727</v>
      </c>
      <c r="J59" s="115">
        <v>125</v>
      </c>
      <c r="K59" s="116">
        <v>4.5837917125045839</v>
      </c>
    </row>
    <row r="60" spans="1:11" ht="14.1" customHeight="1" x14ac:dyDescent="0.2">
      <c r="A60" s="306">
        <v>81</v>
      </c>
      <c r="B60" s="307" t="s">
        <v>289</v>
      </c>
      <c r="C60" s="308"/>
      <c r="D60" s="113">
        <v>7.3860866572993435</v>
      </c>
      <c r="E60" s="115">
        <v>10303</v>
      </c>
      <c r="F60" s="114">
        <v>10272</v>
      </c>
      <c r="G60" s="114">
        <v>10144</v>
      </c>
      <c r="H60" s="114">
        <v>9944</v>
      </c>
      <c r="I60" s="140">
        <v>9872</v>
      </c>
      <c r="J60" s="115">
        <v>431</v>
      </c>
      <c r="K60" s="116">
        <v>4.3658833063209075</v>
      </c>
    </row>
    <row r="61" spans="1:11" ht="14.1" customHeight="1" x14ac:dyDescent="0.2">
      <c r="A61" s="306" t="s">
        <v>290</v>
      </c>
      <c r="B61" s="307" t="s">
        <v>291</v>
      </c>
      <c r="C61" s="308"/>
      <c r="D61" s="113">
        <v>2.1477934218449803</v>
      </c>
      <c r="E61" s="115">
        <v>2996</v>
      </c>
      <c r="F61" s="114">
        <v>2987</v>
      </c>
      <c r="G61" s="114">
        <v>3010</v>
      </c>
      <c r="H61" s="114">
        <v>2933</v>
      </c>
      <c r="I61" s="140">
        <v>2935</v>
      </c>
      <c r="J61" s="115">
        <v>61</v>
      </c>
      <c r="K61" s="116">
        <v>2.0783645655877341</v>
      </c>
    </row>
    <row r="62" spans="1:11" ht="14.1" customHeight="1" x14ac:dyDescent="0.2">
      <c r="A62" s="306" t="s">
        <v>292</v>
      </c>
      <c r="B62" s="307" t="s">
        <v>293</v>
      </c>
      <c r="C62" s="308"/>
      <c r="D62" s="113">
        <v>3.0059071487970637</v>
      </c>
      <c r="E62" s="115">
        <v>4193</v>
      </c>
      <c r="F62" s="114">
        <v>4213</v>
      </c>
      <c r="G62" s="114">
        <v>4085</v>
      </c>
      <c r="H62" s="114">
        <v>3995</v>
      </c>
      <c r="I62" s="140">
        <v>3953</v>
      </c>
      <c r="J62" s="115">
        <v>240</v>
      </c>
      <c r="K62" s="116">
        <v>6.0713382241335694</v>
      </c>
    </row>
    <row r="63" spans="1:11" ht="14.1" customHeight="1" x14ac:dyDescent="0.2">
      <c r="A63" s="306"/>
      <c r="B63" s="307" t="s">
        <v>294</v>
      </c>
      <c r="C63" s="308"/>
      <c r="D63" s="113">
        <v>2.4359819917988128</v>
      </c>
      <c r="E63" s="115">
        <v>3398</v>
      </c>
      <c r="F63" s="114">
        <v>3416</v>
      </c>
      <c r="G63" s="114">
        <v>3306</v>
      </c>
      <c r="H63" s="114">
        <v>3227</v>
      </c>
      <c r="I63" s="140">
        <v>3204</v>
      </c>
      <c r="J63" s="115">
        <v>194</v>
      </c>
      <c r="K63" s="116">
        <v>6.0549313358302124</v>
      </c>
    </row>
    <row r="64" spans="1:11" ht="14.1" customHeight="1" x14ac:dyDescent="0.2">
      <c r="A64" s="306" t="s">
        <v>295</v>
      </c>
      <c r="B64" s="307" t="s">
        <v>296</v>
      </c>
      <c r="C64" s="308"/>
      <c r="D64" s="113">
        <v>0.775671723109569</v>
      </c>
      <c r="E64" s="115">
        <v>1082</v>
      </c>
      <c r="F64" s="114">
        <v>1064</v>
      </c>
      <c r="G64" s="114">
        <v>1060</v>
      </c>
      <c r="H64" s="114">
        <v>1055</v>
      </c>
      <c r="I64" s="140">
        <v>1033</v>
      </c>
      <c r="J64" s="115">
        <v>49</v>
      </c>
      <c r="K64" s="116">
        <v>4.7434656340755081</v>
      </c>
    </row>
    <row r="65" spans="1:11" ht="14.1" customHeight="1" x14ac:dyDescent="0.2">
      <c r="A65" s="306" t="s">
        <v>297</v>
      </c>
      <c r="B65" s="307" t="s">
        <v>298</v>
      </c>
      <c r="C65" s="308"/>
      <c r="D65" s="113">
        <v>0.70541679809594815</v>
      </c>
      <c r="E65" s="115">
        <v>984</v>
      </c>
      <c r="F65" s="114">
        <v>970</v>
      </c>
      <c r="G65" s="114">
        <v>952</v>
      </c>
      <c r="H65" s="114">
        <v>944</v>
      </c>
      <c r="I65" s="140">
        <v>947</v>
      </c>
      <c r="J65" s="115">
        <v>37</v>
      </c>
      <c r="K65" s="116">
        <v>3.907074973600845</v>
      </c>
    </row>
    <row r="66" spans="1:11" ht="14.1" customHeight="1" x14ac:dyDescent="0.2">
      <c r="A66" s="306">
        <v>82</v>
      </c>
      <c r="B66" s="307" t="s">
        <v>299</v>
      </c>
      <c r="C66" s="308"/>
      <c r="D66" s="113">
        <v>3.0116422447165427</v>
      </c>
      <c r="E66" s="115">
        <v>4201</v>
      </c>
      <c r="F66" s="114">
        <v>4189</v>
      </c>
      <c r="G66" s="114">
        <v>4160</v>
      </c>
      <c r="H66" s="114">
        <v>4184</v>
      </c>
      <c r="I66" s="140">
        <v>4225</v>
      </c>
      <c r="J66" s="115">
        <v>-24</v>
      </c>
      <c r="K66" s="116">
        <v>-0.56804733727810652</v>
      </c>
    </row>
    <row r="67" spans="1:11" ht="14.1" customHeight="1" x14ac:dyDescent="0.2">
      <c r="A67" s="306" t="s">
        <v>300</v>
      </c>
      <c r="B67" s="307" t="s">
        <v>301</v>
      </c>
      <c r="C67" s="308"/>
      <c r="D67" s="113">
        <v>1.9535170475726207</v>
      </c>
      <c r="E67" s="115">
        <v>2725</v>
      </c>
      <c r="F67" s="114">
        <v>2708</v>
      </c>
      <c r="G67" s="114">
        <v>2654</v>
      </c>
      <c r="H67" s="114">
        <v>2745</v>
      </c>
      <c r="I67" s="140">
        <v>2749</v>
      </c>
      <c r="J67" s="115">
        <v>-24</v>
      </c>
      <c r="K67" s="116">
        <v>-0.87304474354310657</v>
      </c>
    </row>
    <row r="68" spans="1:11" ht="14.1" customHeight="1" x14ac:dyDescent="0.2">
      <c r="A68" s="306" t="s">
        <v>302</v>
      </c>
      <c r="B68" s="307" t="s">
        <v>303</v>
      </c>
      <c r="C68" s="308"/>
      <c r="D68" s="113">
        <v>0.57064204398818574</v>
      </c>
      <c r="E68" s="115">
        <v>796</v>
      </c>
      <c r="F68" s="114">
        <v>805</v>
      </c>
      <c r="G68" s="114">
        <v>831</v>
      </c>
      <c r="H68" s="114">
        <v>789</v>
      </c>
      <c r="I68" s="140">
        <v>822</v>
      </c>
      <c r="J68" s="115">
        <v>-26</v>
      </c>
      <c r="K68" s="116">
        <v>-3.1630170316301705</v>
      </c>
    </row>
    <row r="69" spans="1:11" ht="14.1" customHeight="1" x14ac:dyDescent="0.2">
      <c r="A69" s="306">
        <v>83</v>
      </c>
      <c r="B69" s="307" t="s">
        <v>304</v>
      </c>
      <c r="C69" s="308"/>
      <c r="D69" s="113">
        <v>5.6089238092507099</v>
      </c>
      <c r="E69" s="115">
        <v>7824</v>
      </c>
      <c r="F69" s="114">
        <v>7756</v>
      </c>
      <c r="G69" s="114">
        <v>7666</v>
      </c>
      <c r="H69" s="114">
        <v>7320</v>
      </c>
      <c r="I69" s="140">
        <v>7307</v>
      </c>
      <c r="J69" s="115">
        <v>517</v>
      </c>
      <c r="K69" s="116">
        <v>7.0754071438346795</v>
      </c>
    </row>
    <row r="70" spans="1:11" ht="14.1" customHeight="1" x14ac:dyDescent="0.2">
      <c r="A70" s="306" t="s">
        <v>305</v>
      </c>
      <c r="B70" s="307" t="s">
        <v>306</v>
      </c>
      <c r="C70" s="308"/>
      <c r="D70" s="113">
        <v>4.9450864565709862</v>
      </c>
      <c r="E70" s="115">
        <v>6898</v>
      </c>
      <c r="F70" s="114">
        <v>6855</v>
      </c>
      <c r="G70" s="114">
        <v>6752</v>
      </c>
      <c r="H70" s="114">
        <v>6432</v>
      </c>
      <c r="I70" s="140">
        <v>6424</v>
      </c>
      <c r="J70" s="115">
        <v>474</v>
      </c>
      <c r="K70" s="116">
        <v>7.378580323785803</v>
      </c>
    </row>
    <row r="71" spans="1:11" ht="14.1" customHeight="1" x14ac:dyDescent="0.2">
      <c r="A71" s="306"/>
      <c r="B71" s="307" t="s">
        <v>307</v>
      </c>
      <c r="C71" s="308"/>
      <c r="D71" s="113">
        <v>2.9127118401055259</v>
      </c>
      <c r="E71" s="115">
        <v>4063</v>
      </c>
      <c r="F71" s="114">
        <v>4069</v>
      </c>
      <c r="G71" s="114">
        <v>4022</v>
      </c>
      <c r="H71" s="114">
        <v>3845</v>
      </c>
      <c r="I71" s="140">
        <v>3855</v>
      </c>
      <c r="J71" s="115">
        <v>208</v>
      </c>
      <c r="K71" s="116">
        <v>5.3955901426718551</v>
      </c>
    </row>
    <row r="72" spans="1:11" ht="14.1" customHeight="1" x14ac:dyDescent="0.2">
      <c r="A72" s="306">
        <v>84</v>
      </c>
      <c r="B72" s="307" t="s">
        <v>308</v>
      </c>
      <c r="C72" s="308"/>
      <c r="D72" s="113">
        <v>1.0115275427981534</v>
      </c>
      <c r="E72" s="115">
        <v>1411</v>
      </c>
      <c r="F72" s="114">
        <v>1391</v>
      </c>
      <c r="G72" s="114">
        <v>1372</v>
      </c>
      <c r="H72" s="114">
        <v>1324</v>
      </c>
      <c r="I72" s="140">
        <v>1407</v>
      </c>
      <c r="J72" s="115">
        <v>4</v>
      </c>
      <c r="K72" s="116">
        <v>0.28429282160625446</v>
      </c>
    </row>
    <row r="73" spans="1:11" ht="14.1" customHeight="1" x14ac:dyDescent="0.2">
      <c r="A73" s="306" t="s">
        <v>309</v>
      </c>
      <c r="B73" s="307" t="s">
        <v>310</v>
      </c>
      <c r="C73" s="308"/>
      <c r="D73" s="113">
        <v>0.40002294038367792</v>
      </c>
      <c r="E73" s="115">
        <v>558</v>
      </c>
      <c r="F73" s="114">
        <v>554</v>
      </c>
      <c r="G73" s="114">
        <v>544</v>
      </c>
      <c r="H73" s="114">
        <v>499</v>
      </c>
      <c r="I73" s="140">
        <v>574</v>
      </c>
      <c r="J73" s="115">
        <v>-16</v>
      </c>
      <c r="K73" s="116">
        <v>-2.7874564459930316</v>
      </c>
    </row>
    <row r="74" spans="1:11" ht="14.1" customHeight="1" x14ac:dyDescent="0.2">
      <c r="A74" s="306" t="s">
        <v>311</v>
      </c>
      <c r="B74" s="307" t="s">
        <v>312</v>
      </c>
      <c r="C74" s="308"/>
      <c r="D74" s="113">
        <v>0.22438562784962579</v>
      </c>
      <c r="E74" s="115">
        <v>313</v>
      </c>
      <c r="F74" s="114">
        <v>306</v>
      </c>
      <c r="G74" s="114">
        <v>304</v>
      </c>
      <c r="H74" s="114">
        <v>283</v>
      </c>
      <c r="I74" s="140">
        <v>296</v>
      </c>
      <c r="J74" s="115">
        <v>17</v>
      </c>
      <c r="K74" s="116">
        <v>5.743243243243243</v>
      </c>
    </row>
    <row r="75" spans="1:11" ht="14.1" customHeight="1" x14ac:dyDescent="0.2">
      <c r="A75" s="306" t="s">
        <v>313</v>
      </c>
      <c r="B75" s="307" t="s">
        <v>314</v>
      </c>
      <c r="C75" s="308"/>
      <c r="D75" s="113">
        <v>2.5091044647721734E-2</v>
      </c>
      <c r="E75" s="115">
        <v>35</v>
      </c>
      <c r="F75" s="114">
        <v>30</v>
      </c>
      <c r="G75" s="114">
        <v>28</v>
      </c>
      <c r="H75" s="114">
        <v>29</v>
      </c>
      <c r="I75" s="140">
        <v>30</v>
      </c>
      <c r="J75" s="115">
        <v>5</v>
      </c>
      <c r="K75" s="116">
        <v>16.666666666666668</v>
      </c>
    </row>
    <row r="76" spans="1:11" ht="14.1" customHeight="1" x14ac:dyDescent="0.2">
      <c r="A76" s="306">
        <v>91</v>
      </c>
      <c r="B76" s="307" t="s">
        <v>315</v>
      </c>
      <c r="C76" s="308"/>
      <c r="D76" s="113">
        <v>0.15341381584607003</v>
      </c>
      <c r="E76" s="115">
        <v>214</v>
      </c>
      <c r="F76" s="114">
        <v>204</v>
      </c>
      <c r="G76" s="114">
        <v>204</v>
      </c>
      <c r="H76" s="114">
        <v>212</v>
      </c>
      <c r="I76" s="140">
        <v>212</v>
      </c>
      <c r="J76" s="115">
        <v>2</v>
      </c>
      <c r="K76" s="116">
        <v>0.94339622641509435</v>
      </c>
    </row>
    <row r="77" spans="1:11" ht="14.1" customHeight="1" x14ac:dyDescent="0.2">
      <c r="A77" s="306">
        <v>92</v>
      </c>
      <c r="B77" s="307" t="s">
        <v>316</v>
      </c>
      <c r="C77" s="308"/>
      <c r="D77" s="113">
        <v>0.85237863103260403</v>
      </c>
      <c r="E77" s="115">
        <v>1189</v>
      </c>
      <c r="F77" s="114">
        <v>1176</v>
      </c>
      <c r="G77" s="114">
        <v>1162</v>
      </c>
      <c r="H77" s="114">
        <v>1161</v>
      </c>
      <c r="I77" s="140">
        <v>1164</v>
      </c>
      <c r="J77" s="115">
        <v>25</v>
      </c>
      <c r="K77" s="116">
        <v>2.1477663230240549</v>
      </c>
    </row>
    <row r="78" spans="1:11" ht="14.1" customHeight="1" x14ac:dyDescent="0.2">
      <c r="A78" s="306">
        <v>93</v>
      </c>
      <c r="B78" s="307" t="s">
        <v>317</v>
      </c>
      <c r="C78" s="308"/>
      <c r="D78" s="113">
        <v>0.17205287758437759</v>
      </c>
      <c r="E78" s="115">
        <v>240</v>
      </c>
      <c r="F78" s="114">
        <v>242</v>
      </c>
      <c r="G78" s="114">
        <v>237</v>
      </c>
      <c r="H78" s="114">
        <v>232</v>
      </c>
      <c r="I78" s="140">
        <v>231</v>
      </c>
      <c r="J78" s="115">
        <v>9</v>
      </c>
      <c r="K78" s="116">
        <v>3.8961038961038961</v>
      </c>
    </row>
    <row r="79" spans="1:11" ht="14.1" customHeight="1" x14ac:dyDescent="0.2">
      <c r="A79" s="306">
        <v>94</v>
      </c>
      <c r="B79" s="307" t="s">
        <v>318</v>
      </c>
      <c r="C79" s="308"/>
      <c r="D79" s="113">
        <v>7.8857568892839736E-2</v>
      </c>
      <c r="E79" s="115">
        <v>110</v>
      </c>
      <c r="F79" s="114">
        <v>108</v>
      </c>
      <c r="G79" s="114">
        <v>114</v>
      </c>
      <c r="H79" s="114">
        <v>141</v>
      </c>
      <c r="I79" s="140">
        <v>121</v>
      </c>
      <c r="J79" s="115">
        <v>-11</v>
      </c>
      <c r="K79" s="116">
        <v>-9.0909090909090917</v>
      </c>
    </row>
    <row r="80" spans="1:11" ht="14.1" customHeight="1" x14ac:dyDescent="0.2">
      <c r="A80" s="306" t="s">
        <v>319</v>
      </c>
      <c r="B80" s="307" t="s">
        <v>320</v>
      </c>
      <c r="C80" s="308"/>
      <c r="D80" s="113">
        <v>4.30132193960944E-3</v>
      </c>
      <c r="E80" s="115">
        <v>6</v>
      </c>
      <c r="F80" s="114">
        <v>7</v>
      </c>
      <c r="G80" s="114">
        <v>8</v>
      </c>
      <c r="H80" s="114">
        <v>10</v>
      </c>
      <c r="I80" s="140">
        <v>12</v>
      </c>
      <c r="J80" s="115">
        <v>-6</v>
      </c>
      <c r="K80" s="116">
        <v>-50</v>
      </c>
    </row>
    <row r="81" spans="1:11" ht="14.1" customHeight="1" x14ac:dyDescent="0.2">
      <c r="A81" s="310" t="s">
        <v>321</v>
      </c>
      <c r="B81" s="311" t="s">
        <v>224</v>
      </c>
      <c r="C81" s="312"/>
      <c r="D81" s="125">
        <v>0.92693487798583429</v>
      </c>
      <c r="E81" s="143">
        <v>1293</v>
      </c>
      <c r="F81" s="144">
        <v>1303</v>
      </c>
      <c r="G81" s="144">
        <v>1302</v>
      </c>
      <c r="H81" s="144">
        <v>1262</v>
      </c>
      <c r="I81" s="145">
        <v>1288</v>
      </c>
      <c r="J81" s="143">
        <v>5</v>
      </c>
      <c r="K81" s="146">
        <v>0.38819875776397517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36268</v>
      </c>
      <c r="E12" s="114">
        <v>37758</v>
      </c>
      <c r="F12" s="114">
        <v>37569</v>
      </c>
      <c r="G12" s="114">
        <v>37426</v>
      </c>
      <c r="H12" s="140">
        <v>36263</v>
      </c>
      <c r="I12" s="115">
        <v>5</v>
      </c>
      <c r="J12" s="116">
        <v>1.3788158729283292E-2</v>
      </c>
      <c r="K12"/>
      <c r="L12"/>
      <c r="M12"/>
      <c r="N12"/>
      <c r="O12"/>
      <c r="P12"/>
    </row>
    <row r="13" spans="1:16" s="110" customFormat="1" ht="14.45" customHeight="1" x14ac:dyDescent="0.2">
      <c r="A13" s="120" t="s">
        <v>105</v>
      </c>
      <c r="B13" s="119" t="s">
        <v>106</v>
      </c>
      <c r="C13" s="113">
        <v>40.462666813720084</v>
      </c>
      <c r="D13" s="115">
        <v>14675</v>
      </c>
      <c r="E13" s="114">
        <v>15150</v>
      </c>
      <c r="F13" s="114">
        <v>15090</v>
      </c>
      <c r="G13" s="114">
        <v>14899</v>
      </c>
      <c r="H13" s="140">
        <v>14536</v>
      </c>
      <c r="I13" s="115">
        <v>139</v>
      </c>
      <c r="J13" s="116">
        <v>0.95624656026417176</v>
      </c>
      <c r="K13"/>
      <c r="L13"/>
      <c r="M13"/>
      <c r="N13"/>
      <c r="O13"/>
      <c r="P13"/>
    </row>
    <row r="14" spans="1:16" s="110" customFormat="1" ht="14.45" customHeight="1" x14ac:dyDescent="0.2">
      <c r="A14" s="120"/>
      <c r="B14" s="119" t="s">
        <v>107</v>
      </c>
      <c r="C14" s="113">
        <v>59.537333186279916</v>
      </c>
      <c r="D14" s="115">
        <v>21593</v>
      </c>
      <c r="E14" s="114">
        <v>22608</v>
      </c>
      <c r="F14" s="114">
        <v>22479</v>
      </c>
      <c r="G14" s="114">
        <v>22527</v>
      </c>
      <c r="H14" s="140">
        <v>21727</v>
      </c>
      <c r="I14" s="115">
        <v>-134</v>
      </c>
      <c r="J14" s="116">
        <v>-0.61674414323192339</v>
      </c>
      <c r="K14"/>
      <c r="L14"/>
      <c r="M14"/>
      <c r="N14"/>
      <c r="O14"/>
      <c r="P14"/>
    </row>
    <row r="15" spans="1:16" s="110" customFormat="1" ht="14.45" customHeight="1" x14ac:dyDescent="0.2">
      <c r="A15" s="118" t="s">
        <v>105</v>
      </c>
      <c r="B15" s="121" t="s">
        <v>108</v>
      </c>
      <c r="C15" s="113">
        <v>15.975515606043896</v>
      </c>
      <c r="D15" s="115">
        <v>5794</v>
      </c>
      <c r="E15" s="114">
        <v>6188</v>
      </c>
      <c r="F15" s="114">
        <v>6257</v>
      </c>
      <c r="G15" s="114">
        <v>6319</v>
      </c>
      <c r="H15" s="140">
        <v>5905</v>
      </c>
      <c r="I15" s="115">
        <v>-111</v>
      </c>
      <c r="J15" s="116">
        <v>-1.8797629127857747</v>
      </c>
      <c r="K15"/>
      <c r="L15"/>
      <c r="M15"/>
      <c r="N15"/>
      <c r="O15"/>
      <c r="P15"/>
    </row>
    <row r="16" spans="1:16" s="110" customFormat="1" ht="14.45" customHeight="1" x14ac:dyDescent="0.2">
      <c r="A16" s="118"/>
      <c r="B16" s="121" t="s">
        <v>109</v>
      </c>
      <c r="C16" s="113">
        <v>49.484393956104554</v>
      </c>
      <c r="D16" s="115">
        <v>17947</v>
      </c>
      <c r="E16" s="114">
        <v>18633</v>
      </c>
      <c r="F16" s="114">
        <v>18548</v>
      </c>
      <c r="G16" s="114">
        <v>18505</v>
      </c>
      <c r="H16" s="140">
        <v>18140</v>
      </c>
      <c r="I16" s="115">
        <v>-193</v>
      </c>
      <c r="J16" s="116">
        <v>-1.0639470782800442</v>
      </c>
      <c r="K16"/>
      <c r="L16"/>
      <c r="M16"/>
      <c r="N16"/>
      <c r="O16"/>
      <c r="P16"/>
    </row>
    <row r="17" spans="1:16" s="110" customFormat="1" ht="14.45" customHeight="1" x14ac:dyDescent="0.2">
      <c r="A17" s="118"/>
      <c r="B17" s="121" t="s">
        <v>110</v>
      </c>
      <c r="C17" s="113">
        <v>18.86235800154406</v>
      </c>
      <c r="D17" s="115">
        <v>6841</v>
      </c>
      <c r="E17" s="114">
        <v>7057</v>
      </c>
      <c r="F17" s="114">
        <v>6980</v>
      </c>
      <c r="G17" s="114">
        <v>6927</v>
      </c>
      <c r="H17" s="140">
        <v>6746</v>
      </c>
      <c r="I17" s="115">
        <v>95</v>
      </c>
      <c r="J17" s="116">
        <v>1.4082419211384525</v>
      </c>
      <c r="K17"/>
      <c r="L17"/>
      <c r="M17"/>
      <c r="N17"/>
      <c r="O17"/>
      <c r="P17"/>
    </row>
    <row r="18" spans="1:16" s="110" customFormat="1" ht="14.45" customHeight="1" x14ac:dyDescent="0.2">
      <c r="A18" s="120"/>
      <c r="B18" s="121" t="s">
        <v>111</v>
      </c>
      <c r="C18" s="113">
        <v>15.677732436307489</v>
      </c>
      <c r="D18" s="115">
        <v>5686</v>
      </c>
      <c r="E18" s="114">
        <v>5880</v>
      </c>
      <c r="F18" s="114">
        <v>5784</v>
      </c>
      <c r="G18" s="114">
        <v>5675</v>
      </c>
      <c r="H18" s="140">
        <v>5472</v>
      </c>
      <c r="I18" s="115">
        <v>214</v>
      </c>
      <c r="J18" s="116">
        <v>3.9108187134502925</v>
      </c>
      <c r="K18"/>
      <c r="L18"/>
      <c r="M18"/>
      <c r="N18"/>
      <c r="O18"/>
      <c r="P18"/>
    </row>
    <row r="19" spans="1:16" s="110" customFormat="1" ht="14.45" customHeight="1" x14ac:dyDescent="0.2">
      <c r="A19" s="120"/>
      <c r="B19" s="121" t="s">
        <v>112</v>
      </c>
      <c r="C19" s="113">
        <v>1.4999448549685674</v>
      </c>
      <c r="D19" s="115">
        <v>544</v>
      </c>
      <c r="E19" s="114">
        <v>566</v>
      </c>
      <c r="F19" s="114">
        <v>595</v>
      </c>
      <c r="G19" s="114">
        <v>518</v>
      </c>
      <c r="H19" s="140">
        <v>462</v>
      </c>
      <c r="I19" s="115">
        <v>82</v>
      </c>
      <c r="J19" s="116">
        <v>17.748917748917748</v>
      </c>
      <c r="K19"/>
      <c r="L19"/>
      <c r="M19"/>
      <c r="N19"/>
      <c r="O19"/>
      <c r="P19"/>
    </row>
    <row r="20" spans="1:16" s="110" customFormat="1" ht="14.45" customHeight="1" x14ac:dyDescent="0.2">
      <c r="A20" s="120" t="s">
        <v>113</v>
      </c>
      <c r="B20" s="119" t="s">
        <v>116</v>
      </c>
      <c r="C20" s="113">
        <v>81.799382375647951</v>
      </c>
      <c r="D20" s="115">
        <v>29667</v>
      </c>
      <c r="E20" s="114">
        <v>31025</v>
      </c>
      <c r="F20" s="114">
        <v>31062</v>
      </c>
      <c r="G20" s="114">
        <v>31009</v>
      </c>
      <c r="H20" s="140">
        <v>30041</v>
      </c>
      <c r="I20" s="115">
        <v>-374</v>
      </c>
      <c r="J20" s="116">
        <v>-1.24496521420725</v>
      </c>
      <c r="K20"/>
      <c r="L20"/>
      <c r="M20"/>
      <c r="N20"/>
      <c r="O20"/>
      <c r="P20"/>
    </row>
    <row r="21" spans="1:16" s="110" customFormat="1" ht="14.45" customHeight="1" x14ac:dyDescent="0.2">
      <c r="A21" s="123"/>
      <c r="B21" s="124" t="s">
        <v>117</v>
      </c>
      <c r="C21" s="125">
        <v>17.974522995478107</v>
      </c>
      <c r="D21" s="143">
        <v>6519</v>
      </c>
      <c r="E21" s="144">
        <v>6652</v>
      </c>
      <c r="F21" s="144">
        <v>6426</v>
      </c>
      <c r="G21" s="144">
        <v>6332</v>
      </c>
      <c r="H21" s="145">
        <v>6142</v>
      </c>
      <c r="I21" s="143">
        <v>377</v>
      </c>
      <c r="J21" s="146">
        <v>6.1380657766199933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37763</v>
      </c>
      <c r="E56" s="114">
        <v>39327</v>
      </c>
      <c r="F56" s="114">
        <v>39293</v>
      </c>
      <c r="G56" s="114">
        <v>39214</v>
      </c>
      <c r="H56" s="140">
        <v>38624</v>
      </c>
      <c r="I56" s="115">
        <v>-861</v>
      </c>
      <c r="J56" s="116">
        <v>-2.2291839270919636</v>
      </c>
      <c r="K56"/>
      <c r="L56"/>
      <c r="M56"/>
      <c r="N56"/>
      <c r="O56"/>
      <c r="P56"/>
    </row>
    <row r="57" spans="1:16" s="110" customFormat="1" ht="14.45" customHeight="1" x14ac:dyDescent="0.2">
      <c r="A57" s="120" t="s">
        <v>105</v>
      </c>
      <c r="B57" s="119" t="s">
        <v>106</v>
      </c>
      <c r="C57" s="113">
        <v>41.469162937266638</v>
      </c>
      <c r="D57" s="115">
        <v>15660</v>
      </c>
      <c r="E57" s="114">
        <v>16184</v>
      </c>
      <c r="F57" s="114">
        <v>16116</v>
      </c>
      <c r="G57" s="114">
        <v>15975</v>
      </c>
      <c r="H57" s="140">
        <v>15664</v>
      </c>
      <c r="I57" s="115">
        <v>-4</v>
      </c>
      <c r="J57" s="116">
        <v>-2.5536261491317672E-2</v>
      </c>
    </row>
    <row r="58" spans="1:16" s="110" customFormat="1" ht="14.45" customHeight="1" x14ac:dyDescent="0.2">
      <c r="A58" s="120"/>
      <c r="B58" s="119" t="s">
        <v>107</v>
      </c>
      <c r="C58" s="113">
        <v>58.530837062733362</v>
      </c>
      <c r="D58" s="115">
        <v>22103</v>
      </c>
      <c r="E58" s="114">
        <v>23143</v>
      </c>
      <c r="F58" s="114">
        <v>23177</v>
      </c>
      <c r="G58" s="114">
        <v>23239</v>
      </c>
      <c r="H58" s="140">
        <v>22960</v>
      </c>
      <c r="I58" s="115">
        <v>-857</v>
      </c>
      <c r="J58" s="116">
        <v>-3.7325783972125435</v>
      </c>
    </row>
    <row r="59" spans="1:16" s="110" customFormat="1" ht="14.45" customHeight="1" x14ac:dyDescent="0.2">
      <c r="A59" s="118" t="s">
        <v>105</v>
      </c>
      <c r="B59" s="121" t="s">
        <v>108</v>
      </c>
      <c r="C59" s="113">
        <v>16.190450970526705</v>
      </c>
      <c r="D59" s="115">
        <v>6114</v>
      </c>
      <c r="E59" s="114">
        <v>6493</v>
      </c>
      <c r="F59" s="114">
        <v>6571</v>
      </c>
      <c r="G59" s="114">
        <v>6645</v>
      </c>
      <c r="H59" s="140">
        <v>6347</v>
      </c>
      <c r="I59" s="115">
        <v>-233</v>
      </c>
      <c r="J59" s="116">
        <v>-3.671025681424295</v>
      </c>
    </row>
    <row r="60" spans="1:16" s="110" customFormat="1" ht="14.45" customHeight="1" x14ac:dyDescent="0.2">
      <c r="A60" s="118"/>
      <c r="B60" s="121" t="s">
        <v>109</v>
      </c>
      <c r="C60" s="113">
        <v>49.855678839075289</v>
      </c>
      <c r="D60" s="115">
        <v>18827</v>
      </c>
      <c r="E60" s="114">
        <v>19669</v>
      </c>
      <c r="F60" s="114">
        <v>19661</v>
      </c>
      <c r="G60" s="114">
        <v>19636</v>
      </c>
      <c r="H60" s="140">
        <v>19521</v>
      </c>
      <c r="I60" s="115">
        <v>-694</v>
      </c>
      <c r="J60" s="116">
        <v>-3.5551457404846065</v>
      </c>
    </row>
    <row r="61" spans="1:16" s="110" customFormat="1" ht="14.45" customHeight="1" x14ac:dyDescent="0.2">
      <c r="A61" s="118"/>
      <c r="B61" s="121" t="s">
        <v>110</v>
      </c>
      <c r="C61" s="113">
        <v>18.417498609750286</v>
      </c>
      <c r="D61" s="115">
        <v>6955</v>
      </c>
      <c r="E61" s="114">
        <v>7169</v>
      </c>
      <c r="F61" s="114">
        <v>7137</v>
      </c>
      <c r="G61" s="114">
        <v>7092</v>
      </c>
      <c r="H61" s="140">
        <v>7023</v>
      </c>
      <c r="I61" s="115">
        <v>-68</v>
      </c>
      <c r="J61" s="116">
        <v>-0.96824718781147656</v>
      </c>
    </row>
    <row r="62" spans="1:16" s="110" customFormat="1" ht="14.45" customHeight="1" x14ac:dyDescent="0.2">
      <c r="A62" s="120"/>
      <c r="B62" s="121" t="s">
        <v>111</v>
      </c>
      <c r="C62" s="113">
        <v>15.536371580647724</v>
      </c>
      <c r="D62" s="115">
        <v>5867</v>
      </c>
      <c r="E62" s="114">
        <v>5996</v>
      </c>
      <c r="F62" s="114">
        <v>5924</v>
      </c>
      <c r="G62" s="114">
        <v>5841</v>
      </c>
      <c r="H62" s="140">
        <v>5733</v>
      </c>
      <c r="I62" s="115">
        <v>134</v>
      </c>
      <c r="J62" s="116">
        <v>2.3373451944880514</v>
      </c>
    </row>
    <row r="63" spans="1:16" s="110" customFormat="1" ht="14.45" customHeight="1" x14ac:dyDescent="0.2">
      <c r="A63" s="120"/>
      <c r="B63" s="121" t="s">
        <v>112</v>
      </c>
      <c r="C63" s="113">
        <v>1.4882292190768742</v>
      </c>
      <c r="D63" s="115">
        <v>562</v>
      </c>
      <c r="E63" s="114">
        <v>578</v>
      </c>
      <c r="F63" s="114">
        <v>611</v>
      </c>
      <c r="G63" s="114">
        <v>535</v>
      </c>
      <c r="H63" s="140">
        <v>489</v>
      </c>
      <c r="I63" s="115">
        <v>73</v>
      </c>
      <c r="J63" s="116">
        <v>14.928425357873211</v>
      </c>
    </row>
    <row r="64" spans="1:16" s="110" customFormat="1" ht="14.45" customHeight="1" x14ac:dyDescent="0.2">
      <c r="A64" s="120" t="s">
        <v>113</v>
      </c>
      <c r="B64" s="119" t="s">
        <v>116</v>
      </c>
      <c r="C64" s="113">
        <v>82.135953181685778</v>
      </c>
      <c r="D64" s="115">
        <v>31017</v>
      </c>
      <c r="E64" s="114">
        <v>32394</v>
      </c>
      <c r="F64" s="114">
        <v>32512</v>
      </c>
      <c r="G64" s="114">
        <v>32495</v>
      </c>
      <c r="H64" s="140">
        <v>32010</v>
      </c>
      <c r="I64" s="115">
        <v>-993</v>
      </c>
      <c r="J64" s="116">
        <v>-3.1021555763823807</v>
      </c>
    </row>
    <row r="65" spans="1:10" s="110" customFormat="1" ht="14.45" customHeight="1" x14ac:dyDescent="0.2">
      <c r="A65" s="123"/>
      <c r="B65" s="124" t="s">
        <v>117</v>
      </c>
      <c r="C65" s="125">
        <v>17.628366390382119</v>
      </c>
      <c r="D65" s="143">
        <v>6657</v>
      </c>
      <c r="E65" s="144">
        <v>6846</v>
      </c>
      <c r="F65" s="144">
        <v>6692</v>
      </c>
      <c r="G65" s="144">
        <v>6629</v>
      </c>
      <c r="H65" s="145">
        <v>6528</v>
      </c>
      <c r="I65" s="143">
        <v>129</v>
      </c>
      <c r="J65" s="146">
        <v>1.9761029411764706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36268</v>
      </c>
      <c r="G11" s="114">
        <v>37758</v>
      </c>
      <c r="H11" s="114">
        <v>37569</v>
      </c>
      <c r="I11" s="114">
        <v>37426</v>
      </c>
      <c r="J11" s="140">
        <v>36263</v>
      </c>
      <c r="K11" s="114">
        <v>5</v>
      </c>
      <c r="L11" s="116">
        <v>1.3788158729283292E-2</v>
      </c>
    </row>
    <row r="12" spans="1:17" s="110" customFormat="1" ht="24" customHeight="1" x14ac:dyDescent="0.2">
      <c r="A12" s="606" t="s">
        <v>185</v>
      </c>
      <c r="B12" s="607"/>
      <c r="C12" s="607"/>
      <c r="D12" s="608"/>
      <c r="E12" s="113">
        <v>40.462666813720084</v>
      </c>
      <c r="F12" s="115">
        <v>14675</v>
      </c>
      <c r="G12" s="114">
        <v>15150</v>
      </c>
      <c r="H12" s="114">
        <v>15090</v>
      </c>
      <c r="I12" s="114">
        <v>14899</v>
      </c>
      <c r="J12" s="140">
        <v>14536</v>
      </c>
      <c r="K12" s="114">
        <v>139</v>
      </c>
      <c r="L12" s="116">
        <v>0.95624656026417176</v>
      </c>
    </row>
    <row r="13" spans="1:17" s="110" customFormat="1" ht="15" customHeight="1" x14ac:dyDescent="0.2">
      <c r="A13" s="120"/>
      <c r="B13" s="609" t="s">
        <v>107</v>
      </c>
      <c r="C13" s="609"/>
      <c r="E13" s="113">
        <v>59.537333186279916</v>
      </c>
      <c r="F13" s="115">
        <v>21593</v>
      </c>
      <c r="G13" s="114">
        <v>22608</v>
      </c>
      <c r="H13" s="114">
        <v>22479</v>
      </c>
      <c r="I13" s="114">
        <v>22527</v>
      </c>
      <c r="J13" s="140">
        <v>21727</v>
      </c>
      <c r="K13" s="114">
        <v>-134</v>
      </c>
      <c r="L13" s="116">
        <v>-0.61674414323192339</v>
      </c>
    </row>
    <row r="14" spans="1:17" s="110" customFormat="1" ht="22.5" customHeight="1" x14ac:dyDescent="0.2">
      <c r="A14" s="606" t="s">
        <v>186</v>
      </c>
      <c r="B14" s="607"/>
      <c r="C14" s="607"/>
      <c r="D14" s="608"/>
      <c r="E14" s="113">
        <v>15.975515606043896</v>
      </c>
      <c r="F14" s="115">
        <v>5794</v>
      </c>
      <c r="G14" s="114">
        <v>6188</v>
      </c>
      <c r="H14" s="114">
        <v>6257</v>
      </c>
      <c r="I14" s="114">
        <v>6319</v>
      </c>
      <c r="J14" s="140">
        <v>5905</v>
      </c>
      <c r="K14" s="114">
        <v>-111</v>
      </c>
      <c r="L14" s="116">
        <v>-1.8797629127857747</v>
      </c>
    </row>
    <row r="15" spans="1:17" s="110" customFormat="1" ht="15" customHeight="1" x14ac:dyDescent="0.2">
      <c r="A15" s="120"/>
      <c r="B15" s="119"/>
      <c r="C15" s="258" t="s">
        <v>106</v>
      </c>
      <c r="E15" s="113">
        <v>50.414221608560581</v>
      </c>
      <c r="F15" s="115">
        <v>2921</v>
      </c>
      <c r="G15" s="114">
        <v>3007</v>
      </c>
      <c r="H15" s="114">
        <v>3046</v>
      </c>
      <c r="I15" s="114">
        <v>3076</v>
      </c>
      <c r="J15" s="140">
        <v>2905</v>
      </c>
      <c r="K15" s="114">
        <v>16</v>
      </c>
      <c r="L15" s="116">
        <v>0.55077452667814109</v>
      </c>
    </row>
    <row r="16" spans="1:17" s="110" customFormat="1" ht="15" customHeight="1" x14ac:dyDescent="0.2">
      <c r="A16" s="120"/>
      <c r="B16" s="119"/>
      <c r="C16" s="258" t="s">
        <v>107</v>
      </c>
      <c r="E16" s="113">
        <v>49.585778391439419</v>
      </c>
      <c r="F16" s="115">
        <v>2873</v>
      </c>
      <c r="G16" s="114">
        <v>3181</v>
      </c>
      <c r="H16" s="114">
        <v>3211</v>
      </c>
      <c r="I16" s="114">
        <v>3243</v>
      </c>
      <c r="J16" s="140">
        <v>3000</v>
      </c>
      <c r="K16" s="114">
        <v>-127</v>
      </c>
      <c r="L16" s="116">
        <v>-4.2333333333333334</v>
      </c>
    </row>
    <row r="17" spans="1:12" s="110" customFormat="1" ht="15" customHeight="1" x14ac:dyDescent="0.2">
      <c r="A17" s="120"/>
      <c r="B17" s="121" t="s">
        <v>109</v>
      </c>
      <c r="C17" s="258"/>
      <c r="E17" s="113">
        <v>49.484393956104554</v>
      </c>
      <c r="F17" s="115">
        <v>17947</v>
      </c>
      <c r="G17" s="114">
        <v>18633</v>
      </c>
      <c r="H17" s="114">
        <v>18548</v>
      </c>
      <c r="I17" s="114">
        <v>18505</v>
      </c>
      <c r="J17" s="140">
        <v>18140</v>
      </c>
      <c r="K17" s="114">
        <v>-193</v>
      </c>
      <c r="L17" s="116">
        <v>-1.0639470782800442</v>
      </c>
    </row>
    <row r="18" spans="1:12" s="110" customFormat="1" ht="15" customHeight="1" x14ac:dyDescent="0.2">
      <c r="A18" s="120"/>
      <c r="B18" s="119"/>
      <c r="C18" s="258" t="s">
        <v>106</v>
      </c>
      <c r="E18" s="113">
        <v>36.039449490165488</v>
      </c>
      <c r="F18" s="115">
        <v>6468</v>
      </c>
      <c r="G18" s="114">
        <v>6693</v>
      </c>
      <c r="H18" s="114">
        <v>6653</v>
      </c>
      <c r="I18" s="114">
        <v>6535</v>
      </c>
      <c r="J18" s="140">
        <v>6417</v>
      </c>
      <c r="K18" s="114">
        <v>51</v>
      </c>
      <c r="L18" s="116">
        <v>0.7947639083683965</v>
      </c>
    </row>
    <row r="19" spans="1:12" s="110" customFormat="1" ht="15" customHeight="1" x14ac:dyDescent="0.2">
      <c r="A19" s="120"/>
      <c r="B19" s="119"/>
      <c r="C19" s="258" t="s">
        <v>107</v>
      </c>
      <c r="E19" s="113">
        <v>63.960550509834512</v>
      </c>
      <c r="F19" s="115">
        <v>11479</v>
      </c>
      <c r="G19" s="114">
        <v>11940</v>
      </c>
      <c r="H19" s="114">
        <v>11895</v>
      </c>
      <c r="I19" s="114">
        <v>11970</v>
      </c>
      <c r="J19" s="140">
        <v>11723</v>
      </c>
      <c r="K19" s="114">
        <v>-244</v>
      </c>
      <c r="L19" s="116">
        <v>-2.0813784867354772</v>
      </c>
    </row>
    <row r="20" spans="1:12" s="110" customFormat="1" ht="15" customHeight="1" x14ac:dyDescent="0.2">
      <c r="A20" s="120"/>
      <c r="B20" s="121" t="s">
        <v>110</v>
      </c>
      <c r="C20" s="258"/>
      <c r="E20" s="113">
        <v>18.86235800154406</v>
      </c>
      <c r="F20" s="115">
        <v>6841</v>
      </c>
      <c r="G20" s="114">
        <v>7057</v>
      </c>
      <c r="H20" s="114">
        <v>6980</v>
      </c>
      <c r="I20" s="114">
        <v>6927</v>
      </c>
      <c r="J20" s="140">
        <v>6746</v>
      </c>
      <c r="K20" s="114">
        <v>95</v>
      </c>
      <c r="L20" s="116">
        <v>1.4082419211384525</v>
      </c>
    </row>
    <row r="21" spans="1:12" s="110" customFormat="1" ht="15" customHeight="1" x14ac:dyDescent="0.2">
      <c r="A21" s="120"/>
      <c r="B21" s="119"/>
      <c r="C21" s="258" t="s">
        <v>106</v>
      </c>
      <c r="E21" s="113">
        <v>34.92179505920187</v>
      </c>
      <c r="F21" s="115">
        <v>2389</v>
      </c>
      <c r="G21" s="114">
        <v>2450</v>
      </c>
      <c r="H21" s="114">
        <v>2433</v>
      </c>
      <c r="I21" s="114">
        <v>2387</v>
      </c>
      <c r="J21" s="140">
        <v>2356</v>
      </c>
      <c r="K21" s="114">
        <v>33</v>
      </c>
      <c r="L21" s="116">
        <v>1.400679117147708</v>
      </c>
    </row>
    <row r="22" spans="1:12" s="110" customFormat="1" ht="15" customHeight="1" x14ac:dyDescent="0.2">
      <c r="A22" s="120"/>
      <c r="B22" s="119"/>
      <c r="C22" s="258" t="s">
        <v>107</v>
      </c>
      <c r="E22" s="113">
        <v>65.07820494079813</v>
      </c>
      <c r="F22" s="115">
        <v>4452</v>
      </c>
      <c r="G22" s="114">
        <v>4607</v>
      </c>
      <c r="H22" s="114">
        <v>4547</v>
      </c>
      <c r="I22" s="114">
        <v>4540</v>
      </c>
      <c r="J22" s="140">
        <v>4390</v>
      </c>
      <c r="K22" s="114">
        <v>62</v>
      </c>
      <c r="L22" s="116">
        <v>1.4123006833712983</v>
      </c>
    </row>
    <row r="23" spans="1:12" s="110" customFormat="1" ht="15" customHeight="1" x14ac:dyDescent="0.2">
      <c r="A23" s="120"/>
      <c r="B23" s="121" t="s">
        <v>111</v>
      </c>
      <c r="C23" s="258"/>
      <c r="E23" s="113">
        <v>15.677732436307489</v>
      </c>
      <c r="F23" s="115">
        <v>5686</v>
      </c>
      <c r="G23" s="114">
        <v>5880</v>
      </c>
      <c r="H23" s="114">
        <v>5784</v>
      </c>
      <c r="I23" s="114">
        <v>5675</v>
      </c>
      <c r="J23" s="140">
        <v>5472</v>
      </c>
      <c r="K23" s="114">
        <v>214</v>
      </c>
      <c r="L23" s="116">
        <v>3.9108187134502925</v>
      </c>
    </row>
    <row r="24" spans="1:12" s="110" customFormat="1" ht="15" customHeight="1" x14ac:dyDescent="0.2">
      <c r="A24" s="120"/>
      <c r="B24" s="119"/>
      <c r="C24" s="258" t="s">
        <v>106</v>
      </c>
      <c r="E24" s="113">
        <v>50.949701020049247</v>
      </c>
      <c r="F24" s="115">
        <v>2897</v>
      </c>
      <c r="G24" s="114">
        <v>3000</v>
      </c>
      <c r="H24" s="114">
        <v>2958</v>
      </c>
      <c r="I24" s="114">
        <v>2901</v>
      </c>
      <c r="J24" s="140">
        <v>2858</v>
      </c>
      <c r="K24" s="114">
        <v>39</v>
      </c>
      <c r="L24" s="116">
        <v>1.3645906228131561</v>
      </c>
    </row>
    <row r="25" spans="1:12" s="110" customFormat="1" ht="15" customHeight="1" x14ac:dyDescent="0.2">
      <c r="A25" s="120"/>
      <c r="B25" s="119"/>
      <c r="C25" s="258" t="s">
        <v>107</v>
      </c>
      <c r="E25" s="113">
        <v>49.050298979950753</v>
      </c>
      <c r="F25" s="115">
        <v>2789</v>
      </c>
      <c r="G25" s="114">
        <v>2880</v>
      </c>
      <c r="H25" s="114">
        <v>2826</v>
      </c>
      <c r="I25" s="114">
        <v>2774</v>
      </c>
      <c r="J25" s="140">
        <v>2614</v>
      </c>
      <c r="K25" s="114">
        <v>175</v>
      </c>
      <c r="L25" s="116">
        <v>6.6947207345065038</v>
      </c>
    </row>
    <row r="26" spans="1:12" s="110" customFormat="1" ht="15" customHeight="1" x14ac:dyDescent="0.2">
      <c r="A26" s="120"/>
      <c r="C26" s="121" t="s">
        <v>187</v>
      </c>
      <c r="D26" s="110" t="s">
        <v>188</v>
      </c>
      <c r="E26" s="113">
        <v>1.4999448549685674</v>
      </c>
      <c r="F26" s="115">
        <v>544</v>
      </c>
      <c r="G26" s="114">
        <v>566</v>
      </c>
      <c r="H26" s="114">
        <v>595</v>
      </c>
      <c r="I26" s="114">
        <v>518</v>
      </c>
      <c r="J26" s="140">
        <v>462</v>
      </c>
      <c r="K26" s="114">
        <v>82</v>
      </c>
      <c r="L26" s="116">
        <v>17.748917748917748</v>
      </c>
    </row>
    <row r="27" spans="1:12" s="110" customFormat="1" ht="15" customHeight="1" x14ac:dyDescent="0.2">
      <c r="A27" s="120"/>
      <c r="B27" s="119"/>
      <c r="D27" s="259" t="s">
        <v>106</v>
      </c>
      <c r="E27" s="113">
        <v>42.830882352941174</v>
      </c>
      <c r="F27" s="115">
        <v>233</v>
      </c>
      <c r="G27" s="114">
        <v>252</v>
      </c>
      <c r="H27" s="114">
        <v>264</v>
      </c>
      <c r="I27" s="114">
        <v>234</v>
      </c>
      <c r="J27" s="140">
        <v>219</v>
      </c>
      <c r="K27" s="114">
        <v>14</v>
      </c>
      <c r="L27" s="116">
        <v>6.3926940639269407</v>
      </c>
    </row>
    <row r="28" spans="1:12" s="110" customFormat="1" ht="15" customHeight="1" x14ac:dyDescent="0.2">
      <c r="A28" s="120"/>
      <c r="B28" s="119"/>
      <c r="D28" s="259" t="s">
        <v>107</v>
      </c>
      <c r="E28" s="113">
        <v>57.169117647058826</v>
      </c>
      <c r="F28" s="115">
        <v>311</v>
      </c>
      <c r="G28" s="114">
        <v>314</v>
      </c>
      <c r="H28" s="114">
        <v>331</v>
      </c>
      <c r="I28" s="114">
        <v>284</v>
      </c>
      <c r="J28" s="140">
        <v>243</v>
      </c>
      <c r="K28" s="114">
        <v>68</v>
      </c>
      <c r="L28" s="116">
        <v>27.983539094650205</v>
      </c>
    </row>
    <row r="29" spans="1:12" s="110" customFormat="1" ht="24" customHeight="1" x14ac:dyDescent="0.2">
      <c r="A29" s="606" t="s">
        <v>189</v>
      </c>
      <c r="B29" s="607"/>
      <c r="C29" s="607"/>
      <c r="D29" s="608"/>
      <c r="E29" s="113">
        <v>81.799382375647951</v>
      </c>
      <c r="F29" s="115">
        <v>29667</v>
      </c>
      <c r="G29" s="114">
        <v>31025</v>
      </c>
      <c r="H29" s="114">
        <v>31062</v>
      </c>
      <c r="I29" s="114">
        <v>31009</v>
      </c>
      <c r="J29" s="140">
        <v>30041</v>
      </c>
      <c r="K29" s="114">
        <v>-374</v>
      </c>
      <c r="L29" s="116">
        <v>-1.24496521420725</v>
      </c>
    </row>
    <row r="30" spans="1:12" s="110" customFormat="1" ht="15" customHeight="1" x14ac:dyDescent="0.2">
      <c r="A30" s="120"/>
      <c r="B30" s="119"/>
      <c r="C30" s="258" t="s">
        <v>106</v>
      </c>
      <c r="E30" s="113">
        <v>40.341119762699293</v>
      </c>
      <c r="F30" s="115">
        <v>11968</v>
      </c>
      <c r="G30" s="114">
        <v>12421</v>
      </c>
      <c r="H30" s="114">
        <v>12461</v>
      </c>
      <c r="I30" s="114">
        <v>12353</v>
      </c>
      <c r="J30" s="140">
        <v>12039</v>
      </c>
      <c r="K30" s="114">
        <v>-71</v>
      </c>
      <c r="L30" s="116">
        <v>-0.58974997923415562</v>
      </c>
    </row>
    <row r="31" spans="1:12" s="110" customFormat="1" ht="15" customHeight="1" x14ac:dyDescent="0.2">
      <c r="A31" s="120"/>
      <c r="B31" s="119"/>
      <c r="C31" s="258" t="s">
        <v>107</v>
      </c>
      <c r="E31" s="113">
        <v>59.658880237300707</v>
      </c>
      <c r="F31" s="115">
        <v>17699</v>
      </c>
      <c r="G31" s="114">
        <v>18604</v>
      </c>
      <c r="H31" s="114">
        <v>18601</v>
      </c>
      <c r="I31" s="114">
        <v>18656</v>
      </c>
      <c r="J31" s="140">
        <v>18002</v>
      </c>
      <c r="K31" s="114">
        <v>-303</v>
      </c>
      <c r="L31" s="116">
        <v>-1.6831463170758805</v>
      </c>
    </row>
    <row r="32" spans="1:12" s="110" customFormat="1" ht="15" customHeight="1" x14ac:dyDescent="0.2">
      <c r="A32" s="120"/>
      <c r="B32" s="119" t="s">
        <v>117</v>
      </c>
      <c r="C32" s="258"/>
      <c r="E32" s="113">
        <v>17.974522995478107</v>
      </c>
      <c r="F32" s="114">
        <v>6519</v>
      </c>
      <c r="G32" s="114">
        <v>6652</v>
      </c>
      <c r="H32" s="114">
        <v>6426</v>
      </c>
      <c r="I32" s="114">
        <v>6332</v>
      </c>
      <c r="J32" s="140">
        <v>6142</v>
      </c>
      <c r="K32" s="114">
        <v>377</v>
      </c>
      <c r="L32" s="116">
        <v>6.1380657766199933</v>
      </c>
    </row>
    <row r="33" spans="1:12" s="110" customFormat="1" ht="15" customHeight="1" x14ac:dyDescent="0.2">
      <c r="A33" s="120"/>
      <c r="B33" s="119"/>
      <c r="C33" s="258" t="s">
        <v>106</v>
      </c>
      <c r="E33" s="113">
        <v>40.972541800889708</v>
      </c>
      <c r="F33" s="114">
        <v>2671</v>
      </c>
      <c r="G33" s="114">
        <v>2705</v>
      </c>
      <c r="H33" s="114">
        <v>2603</v>
      </c>
      <c r="I33" s="114">
        <v>2523</v>
      </c>
      <c r="J33" s="140">
        <v>2474</v>
      </c>
      <c r="K33" s="114">
        <v>197</v>
      </c>
      <c r="L33" s="116">
        <v>7.9628132578819724</v>
      </c>
    </row>
    <row r="34" spans="1:12" s="110" customFormat="1" ht="15" customHeight="1" x14ac:dyDescent="0.2">
      <c r="A34" s="120"/>
      <c r="B34" s="119"/>
      <c r="C34" s="258" t="s">
        <v>107</v>
      </c>
      <c r="E34" s="113">
        <v>59.027458199110292</v>
      </c>
      <c r="F34" s="114">
        <v>3848</v>
      </c>
      <c r="G34" s="114">
        <v>3947</v>
      </c>
      <c r="H34" s="114">
        <v>3823</v>
      </c>
      <c r="I34" s="114">
        <v>3809</v>
      </c>
      <c r="J34" s="140">
        <v>3668</v>
      </c>
      <c r="K34" s="114">
        <v>180</v>
      </c>
      <c r="L34" s="116">
        <v>4.9073064340239911</v>
      </c>
    </row>
    <row r="35" spans="1:12" s="110" customFormat="1" ht="24" customHeight="1" x14ac:dyDescent="0.2">
      <c r="A35" s="606" t="s">
        <v>192</v>
      </c>
      <c r="B35" s="607"/>
      <c r="C35" s="607"/>
      <c r="D35" s="608"/>
      <c r="E35" s="113">
        <v>19.386235800154406</v>
      </c>
      <c r="F35" s="114">
        <v>7031</v>
      </c>
      <c r="G35" s="114">
        <v>7251</v>
      </c>
      <c r="H35" s="114">
        <v>7229</v>
      </c>
      <c r="I35" s="114">
        <v>7360</v>
      </c>
      <c r="J35" s="114">
        <v>7053</v>
      </c>
      <c r="K35" s="318">
        <v>-22</v>
      </c>
      <c r="L35" s="319">
        <v>-0.31192400396994185</v>
      </c>
    </row>
    <row r="36" spans="1:12" s="110" customFormat="1" ht="15" customHeight="1" x14ac:dyDescent="0.2">
      <c r="A36" s="120"/>
      <c r="B36" s="119"/>
      <c r="C36" s="258" t="s">
        <v>106</v>
      </c>
      <c r="E36" s="113">
        <v>43.592661072393682</v>
      </c>
      <c r="F36" s="114">
        <v>3065</v>
      </c>
      <c r="G36" s="114">
        <v>3046</v>
      </c>
      <c r="H36" s="114">
        <v>3075</v>
      </c>
      <c r="I36" s="114">
        <v>3153</v>
      </c>
      <c r="J36" s="114">
        <v>3037</v>
      </c>
      <c r="K36" s="318">
        <v>28</v>
      </c>
      <c r="L36" s="116">
        <v>0.92196246295686535</v>
      </c>
    </row>
    <row r="37" spans="1:12" s="110" customFormat="1" ht="15" customHeight="1" x14ac:dyDescent="0.2">
      <c r="A37" s="120"/>
      <c r="B37" s="119"/>
      <c r="C37" s="258" t="s">
        <v>107</v>
      </c>
      <c r="E37" s="113">
        <v>56.407338927606318</v>
      </c>
      <c r="F37" s="114">
        <v>3966</v>
      </c>
      <c r="G37" s="114">
        <v>4205</v>
      </c>
      <c r="H37" s="114">
        <v>4154</v>
      </c>
      <c r="I37" s="114">
        <v>4207</v>
      </c>
      <c r="J37" s="140">
        <v>4016</v>
      </c>
      <c r="K37" s="114">
        <v>-50</v>
      </c>
      <c r="L37" s="116">
        <v>-1.2450199203187251</v>
      </c>
    </row>
    <row r="38" spans="1:12" s="110" customFormat="1" ht="15" customHeight="1" x14ac:dyDescent="0.2">
      <c r="A38" s="120"/>
      <c r="B38" s="119" t="s">
        <v>329</v>
      </c>
      <c r="C38" s="258"/>
      <c r="E38" s="113">
        <v>51.499944854968568</v>
      </c>
      <c r="F38" s="114">
        <v>18678</v>
      </c>
      <c r="G38" s="114">
        <v>19385</v>
      </c>
      <c r="H38" s="114">
        <v>19266</v>
      </c>
      <c r="I38" s="114">
        <v>19165</v>
      </c>
      <c r="J38" s="140">
        <v>18586</v>
      </c>
      <c r="K38" s="114">
        <v>92</v>
      </c>
      <c r="L38" s="116">
        <v>0.49499623372430862</v>
      </c>
    </row>
    <row r="39" spans="1:12" s="110" customFormat="1" ht="15" customHeight="1" x14ac:dyDescent="0.2">
      <c r="A39" s="120"/>
      <c r="B39" s="119"/>
      <c r="C39" s="258" t="s">
        <v>106</v>
      </c>
      <c r="E39" s="113">
        <v>40.314808866045617</v>
      </c>
      <c r="F39" s="115">
        <v>7530</v>
      </c>
      <c r="G39" s="114">
        <v>7806</v>
      </c>
      <c r="H39" s="114">
        <v>7766</v>
      </c>
      <c r="I39" s="114">
        <v>7632</v>
      </c>
      <c r="J39" s="140">
        <v>7458</v>
      </c>
      <c r="K39" s="114">
        <v>72</v>
      </c>
      <c r="L39" s="116">
        <v>0.96540627514078836</v>
      </c>
    </row>
    <row r="40" spans="1:12" s="110" customFormat="1" ht="15" customHeight="1" x14ac:dyDescent="0.2">
      <c r="A40" s="120"/>
      <c r="B40" s="119"/>
      <c r="C40" s="258" t="s">
        <v>107</v>
      </c>
      <c r="E40" s="113">
        <v>59.685191133954383</v>
      </c>
      <c r="F40" s="115">
        <v>11148</v>
      </c>
      <c r="G40" s="114">
        <v>11579</v>
      </c>
      <c r="H40" s="114">
        <v>11500</v>
      </c>
      <c r="I40" s="114">
        <v>11533</v>
      </c>
      <c r="J40" s="140">
        <v>11128</v>
      </c>
      <c r="K40" s="114">
        <v>20</v>
      </c>
      <c r="L40" s="116">
        <v>0.17972681524083392</v>
      </c>
    </row>
    <row r="41" spans="1:12" s="110" customFormat="1" ht="15" customHeight="1" x14ac:dyDescent="0.2">
      <c r="A41" s="120"/>
      <c r="B41" s="320" t="s">
        <v>516</v>
      </c>
      <c r="C41" s="258"/>
      <c r="E41" s="113">
        <v>6.2699900738943422</v>
      </c>
      <c r="F41" s="115">
        <v>2274</v>
      </c>
      <c r="G41" s="114">
        <v>2306</v>
      </c>
      <c r="H41" s="114">
        <v>2286</v>
      </c>
      <c r="I41" s="114">
        <v>2203</v>
      </c>
      <c r="J41" s="140">
        <v>2161</v>
      </c>
      <c r="K41" s="114">
        <v>113</v>
      </c>
      <c r="L41" s="116">
        <v>5.2290606200832945</v>
      </c>
    </row>
    <row r="42" spans="1:12" s="110" customFormat="1" ht="15" customHeight="1" x14ac:dyDescent="0.2">
      <c r="A42" s="120"/>
      <c r="B42" s="119"/>
      <c r="C42" s="268" t="s">
        <v>106</v>
      </c>
      <c r="D42" s="182"/>
      <c r="E42" s="113">
        <v>44.415127528583994</v>
      </c>
      <c r="F42" s="115">
        <v>1010</v>
      </c>
      <c r="G42" s="114">
        <v>1028</v>
      </c>
      <c r="H42" s="114">
        <v>1023</v>
      </c>
      <c r="I42" s="114">
        <v>988</v>
      </c>
      <c r="J42" s="140">
        <v>955</v>
      </c>
      <c r="K42" s="114">
        <v>55</v>
      </c>
      <c r="L42" s="116">
        <v>5.7591623036649215</v>
      </c>
    </row>
    <row r="43" spans="1:12" s="110" customFormat="1" ht="15" customHeight="1" x14ac:dyDescent="0.2">
      <c r="A43" s="120"/>
      <c r="B43" s="119"/>
      <c r="C43" s="268" t="s">
        <v>107</v>
      </c>
      <c r="D43" s="182"/>
      <c r="E43" s="113">
        <v>55.584872471416006</v>
      </c>
      <c r="F43" s="115">
        <v>1264</v>
      </c>
      <c r="G43" s="114">
        <v>1278</v>
      </c>
      <c r="H43" s="114">
        <v>1263</v>
      </c>
      <c r="I43" s="114">
        <v>1215</v>
      </c>
      <c r="J43" s="140">
        <v>1206</v>
      </c>
      <c r="K43" s="114">
        <v>58</v>
      </c>
      <c r="L43" s="116">
        <v>4.8092868988391375</v>
      </c>
    </row>
    <row r="44" spans="1:12" s="110" customFormat="1" ht="15" customHeight="1" x14ac:dyDescent="0.2">
      <c r="A44" s="120"/>
      <c r="B44" s="119" t="s">
        <v>205</v>
      </c>
      <c r="C44" s="268"/>
      <c r="D44" s="182"/>
      <c r="E44" s="113">
        <v>22.843829270982685</v>
      </c>
      <c r="F44" s="115">
        <v>8285</v>
      </c>
      <c r="G44" s="114">
        <v>8816</v>
      </c>
      <c r="H44" s="114">
        <v>8788</v>
      </c>
      <c r="I44" s="114">
        <v>8698</v>
      </c>
      <c r="J44" s="140">
        <v>8463</v>
      </c>
      <c r="K44" s="114">
        <v>-178</v>
      </c>
      <c r="L44" s="116">
        <v>-2.1032730710150065</v>
      </c>
    </row>
    <row r="45" spans="1:12" s="110" customFormat="1" ht="15" customHeight="1" x14ac:dyDescent="0.2">
      <c r="A45" s="120"/>
      <c r="B45" s="119"/>
      <c r="C45" s="268" t="s">
        <v>106</v>
      </c>
      <c r="D45" s="182"/>
      <c r="E45" s="113">
        <v>37.054918527459265</v>
      </c>
      <c r="F45" s="115">
        <v>3070</v>
      </c>
      <c r="G45" s="114">
        <v>3270</v>
      </c>
      <c r="H45" s="114">
        <v>3226</v>
      </c>
      <c r="I45" s="114">
        <v>3126</v>
      </c>
      <c r="J45" s="140">
        <v>3086</v>
      </c>
      <c r="K45" s="114">
        <v>-16</v>
      </c>
      <c r="L45" s="116">
        <v>-0.51847051198963057</v>
      </c>
    </row>
    <row r="46" spans="1:12" s="110" customFormat="1" ht="15" customHeight="1" x14ac:dyDescent="0.2">
      <c r="A46" s="123"/>
      <c r="B46" s="124"/>
      <c r="C46" s="260" t="s">
        <v>107</v>
      </c>
      <c r="D46" s="261"/>
      <c r="E46" s="125">
        <v>62.945081472540735</v>
      </c>
      <c r="F46" s="143">
        <v>5215</v>
      </c>
      <c r="G46" s="144">
        <v>5546</v>
      </c>
      <c r="H46" s="144">
        <v>5562</v>
      </c>
      <c r="I46" s="144">
        <v>5572</v>
      </c>
      <c r="J46" s="145">
        <v>5377</v>
      </c>
      <c r="K46" s="144">
        <v>-162</v>
      </c>
      <c r="L46" s="146">
        <v>-3.012832434442998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36268</v>
      </c>
      <c r="E11" s="114">
        <v>37758</v>
      </c>
      <c r="F11" s="114">
        <v>37569</v>
      </c>
      <c r="G11" s="114">
        <v>37426</v>
      </c>
      <c r="H11" s="140">
        <v>36263</v>
      </c>
      <c r="I11" s="115">
        <v>5</v>
      </c>
      <c r="J11" s="116">
        <v>1.3788158729283292E-2</v>
      </c>
    </row>
    <row r="12" spans="1:15" s="110" customFormat="1" ht="24.95" customHeight="1" x14ac:dyDescent="0.2">
      <c r="A12" s="193" t="s">
        <v>132</v>
      </c>
      <c r="B12" s="194" t="s">
        <v>133</v>
      </c>
      <c r="C12" s="113">
        <v>0.82993272306165211</v>
      </c>
      <c r="D12" s="115">
        <v>301</v>
      </c>
      <c r="E12" s="114">
        <v>283</v>
      </c>
      <c r="F12" s="114">
        <v>292</v>
      </c>
      <c r="G12" s="114">
        <v>291</v>
      </c>
      <c r="H12" s="140">
        <v>274</v>
      </c>
      <c r="I12" s="115">
        <v>27</v>
      </c>
      <c r="J12" s="116">
        <v>9.8540145985401466</v>
      </c>
    </row>
    <row r="13" spans="1:15" s="110" customFormat="1" ht="24.95" customHeight="1" x14ac:dyDescent="0.2">
      <c r="A13" s="193" t="s">
        <v>134</v>
      </c>
      <c r="B13" s="199" t="s">
        <v>214</v>
      </c>
      <c r="C13" s="113">
        <v>0.56247932061321271</v>
      </c>
      <c r="D13" s="115">
        <v>204</v>
      </c>
      <c r="E13" s="114">
        <v>294</v>
      </c>
      <c r="F13" s="114">
        <v>207</v>
      </c>
      <c r="G13" s="114">
        <v>198</v>
      </c>
      <c r="H13" s="140">
        <v>194</v>
      </c>
      <c r="I13" s="115">
        <v>10</v>
      </c>
      <c r="J13" s="116">
        <v>5.1546391752577323</v>
      </c>
    </row>
    <row r="14" spans="1:15" s="287" customFormat="1" ht="24.95" customHeight="1" x14ac:dyDescent="0.2">
      <c r="A14" s="193" t="s">
        <v>215</v>
      </c>
      <c r="B14" s="199" t="s">
        <v>137</v>
      </c>
      <c r="C14" s="113">
        <v>8.4537333186279913</v>
      </c>
      <c r="D14" s="115">
        <v>3066</v>
      </c>
      <c r="E14" s="114">
        <v>3200</v>
      </c>
      <c r="F14" s="114">
        <v>3204</v>
      </c>
      <c r="G14" s="114">
        <v>3214</v>
      </c>
      <c r="H14" s="140">
        <v>3292</v>
      </c>
      <c r="I14" s="115">
        <v>-226</v>
      </c>
      <c r="J14" s="116">
        <v>-6.8651275820170108</v>
      </c>
      <c r="K14" s="110"/>
      <c r="L14" s="110"/>
      <c r="M14" s="110"/>
      <c r="N14" s="110"/>
      <c r="O14" s="110"/>
    </row>
    <row r="15" spans="1:15" s="110" customFormat="1" ht="24.95" customHeight="1" x14ac:dyDescent="0.2">
      <c r="A15" s="193" t="s">
        <v>216</v>
      </c>
      <c r="B15" s="199" t="s">
        <v>217</v>
      </c>
      <c r="C15" s="113">
        <v>3.6368148229844492</v>
      </c>
      <c r="D15" s="115">
        <v>1319</v>
      </c>
      <c r="E15" s="114">
        <v>1396</v>
      </c>
      <c r="F15" s="114">
        <v>1375</v>
      </c>
      <c r="G15" s="114">
        <v>1352</v>
      </c>
      <c r="H15" s="140">
        <v>1379</v>
      </c>
      <c r="I15" s="115">
        <v>-60</v>
      </c>
      <c r="J15" s="116">
        <v>-4.3509789702683106</v>
      </c>
    </row>
    <row r="16" spans="1:15" s="287" customFormat="1" ht="24.95" customHeight="1" x14ac:dyDescent="0.2">
      <c r="A16" s="193" t="s">
        <v>218</v>
      </c>
      <c r="B16" s="199" t="s">
        <v>141</v>
      </c>
      <c r="C16" s="113">
        <v>3.5044667475460463</v>
      </c>
      <c r="D16" s="115">
        <v>1271</v>
      </c>
      <c r="E16" s="114">
        <v>1301</v>
      </c>
      <c r="F16" s="114">
        <v>1323</v>
      </c>
      <c r="G16" s="114">
        <v>1350</v>
      </c>
      <c r="H16" s="140">
        <v>1407</v>
      </c>
      <c r="I16" s="115">
        <v>-136</v>
      </c>
      <c r="J16" s="116">
        <v>-9.6659559346126507</v>
      </c>
      <c r="K16" s="110"/>
      <c r="L16" s="110"/>
      <c r="M16" s="110"/>
      <c r="N16" s="110"/>
      <c r="O16" s="110"/>
    </row>
    <row r="17" spans="1:15" s="110" customFormat="1" ht="24.95" customHeight="1" x14ac:dyDescent="0.2">
      <c r="A17" s="193" t="s">
        <v>142</v>
      </c>
      <c r="B17" s="199" t="s">
        <v>220</v>
      </c>
      <c r="C17" s="113">
        <v>1.3124517480974964</v>
      </c>
      <c r="D17" s="115">
        <v>476</v>
      </c>
      <c r="E17" s="114">
        <v>503</v>
      </c>
      <c r="F17" s="114">
        <v>506</v>
      </c>
      <c r="G17" s="114">
        <v>512</v>
      </c>
      <c r="H17" s="140">
        <v>506</v>
      </c>
      <c r="I17" s="115">
        <v>-30</v>
      </c>
      <c r="J17" s="116">
        <v>-5.9288537549407119</v>
      </c>
    </row>
    <row r="18" spans="1:15" s="287" customFormat="1" ht="24.95" customHeight="1" x14ac:dyDescent="0.2">
      <c r="A18" s="201" t="s">
        <v>144</v>
      </c>
      <c r="B18" s="202" t="s">
        <v>145</v>
      </c>
      <c r="C18" s="113">
        <v>4.8996360427925447</v>
      </c>
      <c r="D18" s="115">
        <v>1777</v>
      </c>
      <c r="E18" s="114">
        <v>1752</v>
      </c>
      <c r="F18" s="114">
        <v>1780</v>
      </c>
      <c r="G18" s="114">
        <v>1722</v>
      </c>
      <c r="H18" s="140">
        <v>1689</v>
      </c>
      <c r="I18" s="115">
        <v>88</v>
      </c>
      <c r="J18" s="116">
        <v>5.2101835405565424</v>
      </c>
      <c r="K18" s="110"/>
      <c r="L18" s="110"/>
      <c r="M18" s="110"/>
      <c r="N18" s="110"/>
      <c r="O18" s="110"/>
    </row>
    <row r="19" spans="1:15" s="110" customFormat="1" ht="24.95" customHeight="1" x14ac:dyDescent="0.2">
      <c r="A19" s="193" t="s">
        <v>146</v>
      </c>
      <c r="B19" s="199" t="s">
        <v>147</v>
      </c>
      <c r="C19" s="113">
        <v>19.350391529723172</v>
      </c>
      <c r="D19" s="115">
        <v>7018</v>
      </c>
      <c r="E19" s="114">
        <v>7163</v>
      </c>
      <c r="F19" s="114">
        <v>7143</v>
      </c>
      <c r="G19" s="114">
        <v>7216</v>
      </c>
      <c r="H19" s="140">
        <v>6541</v>
      </c>
      <c r="I19" s="115">
        <v>477</v>
      </c>
      <c r="J19" s="116">
        <v>7.2924629261580796</v>
      </c>
    </row>
    <row r="20" spans="1:15" s="287" customFormat="1" ht="24.95" customHeight="1" x14ac:dyDescent="0.2">
      <c r="A20" s="193" t="s">
        <v>148</v>
      </c>
      <c r="B20" s="199" t="s">
        <v>149</v>
      </c>
      <c r="C20" s="113">
        <v>4.4502040366163005</v>
      </c>
      <c r="D20" s="115">
        <v>1614</v>
      </c>
      <c r="E20" s="114">
        <v>1628</v>
      </c>
      <c r="F20" s="114">
        <v>1631</v>
      </c>
      <c r="G20" s="114">
        <v>1633</v>
      </c>
      <c r="H20" s="140">
        <v>1551</v>
      </c>
      <c r="I20" s="115">
        <v>63</v>
      </c>
      <c r="J20" s="116">
        <v>4.061895551257253</v>
      </c>
      <c r="K20" s="110"/>
      <c r="L20" s="110"/>
      <c r="M20" s="110"/>
      <c r="N20" s="110"/>
      <c r="O20" s="110"/>
    </row>
    <row r="21" spans="1:15" s="110" customFormat="1" ht="24.95" customHeight="1" x14ac:dyDescent="0.2">
      <c r="A21" s="201" t="s">
        <v>150</v>
      </c>
      <c r="B21" s="202" t="s">
        <v>151</v>
      </c>
      <c r="C21" s="113">
        <v>8.8728355575162681</v>
      </c>
      <c r="D21" s="115">
        <v>3218</v>
      </c>
      <c r="E21" s="114">
        <v>3719</v>
      </c>
      <c r="F21" s="114">
        <v>3779</v>
      </c>
      <c r="G21" s="114">
        <v>3874</v>
      </c>
      <c r="H21" s="140">
        <v>3715</v>
      </c>
      <c r="I21" s="115">
        <v>-497</v>
      </c>
      <c r="J21" s="116">
        <v>-13.378196500672948</v>
      </c>
    </row>
    <row r="22" spans="1:15" s="110" customFormat="1" ht="24.95" customHeight="1" x14ac:dyDescent="0.2">
      <c r="A22" s="201" t="s">
        <v>152</v>
      </c>
      <c r="B22" s="199" t="s">
        <v>153</v>
      </c>
      <c r="C22" s="113">
        <v>1.4530715782507997</v>
      </c>
      <c r="D22" s="115">
        <v>527</v>
      </c>
      <c r="E22" s="114">
        <v>525</v>
      </c>
      <c r="F22" s="114">
        <v>524</v>
      </c>
      <c r="G22" s="114">
        <v>533</v>
      </c>
      <c r="H22" s="140">
        <v>538</v>
      </c>
      <c r="I22" s="115">
        <v>-11</v>
      </c>
      <c r="J22" s="116">
        <v>-2.0446096654275094</v>
      </c>
    </row>
    <row r="23" spans="1:15" s="110" customFormat="1" ht="24.95" customHeight="1" x14ac:dyDescent="0.2">
      <c r="A23" s="193" t="s">
        <v>154</v>
      </c>
      <c r="B23" s="199" t="s">
        <v>155</v>
      </c>
      <c r="C23" s="113">
        <v>0.82993272306165211</v>
      </c>
      <c r="D23" s="115">
        <v>301</v>
      </c>
      <c r="E23" s="114">
        <v>314</v>
      </c>
      <c r="F23" s="114">
        <v>316</v>
      </c>
      <c r="G23" s="114">
        <v>310</v>
      </c>
      <c r="H23" s="140">
        <v>313</v>
      </c>
      <c r="I23" s="115">
        <v>-12</v>
      </c>
      <c r="J23" s="116">
        <v>-3.8338658146964857</v>
      </c>
    </row>
    <row r="24" spans="1:15" s="110" customFormat="1" ht="24.95" customHeight="1" x14ac:dyDescent="0.2">
      <c r="A24" s="193" t="s">
        <v>156</v>
      </c>
      <c r="B24" s="199" t="s">
        <v>221</v>
      </c>
      <c r="C24" s="113">
        <v>11.064850556964817</v>
      </c>
      <c r="D24" s="115">
        <v>4013</v>
      </c>
      <c r="E24" s="114">
        <v>4083</v>
      </c>
      <c r="F24" s="114">
        <v>4018</v>
      </c>
      <c r="G24" s="114">
        <v>4001</v>
      </c>
      <c r="H24" s="140">
        <v>3970</v>
      </c>
      <c r="I24" s="115">
        <v>43</v>
      </c>
      <c r="J24" s="116">
        <v>1.0831234256926952</v>
      </c>
    </row>
    <row r="25" spans="1:15" s="110" customFormat="1" ht="24.95" customHeight="1" x14ac:dyDescent="0.2">
      <c r="A25" s="193" t="s">
        <v>222</v>
      </c>
      <c r="B25" s="204" t="s">
        <v>159</v>
      </c>
      <c r="C25" s="113">
        <v>13.356126612992169</v>
      </c>
      <c r="D25" s="115">
        <v>4844</v>
      </c>
      <c r="E25" s="114">
        <v>5000</v>
      </c>
      <c r="F25" s="114">
        <v>4891</v>
      </c>
      <c r="G25" s="114">
        <v>4714</v>
      </c>
      <c r="H25" s="140">
        <v>4685</v>
      </c>
      <c r="I25" s="115">
        <v>159</v>
      </c>
      <c r="J25" s="116">
        <v>3.3938100320170759</v>
      </c>
    </row>
    <row r="26" spans="1:15" s="110" customFormat="1" ht="24.95" customHeight="1" x14ac:dyDescent="0.2">
      <c r="A26" s="201">
        <v>782.78300000000002</v>
      </c>
      <c r="B26" s="203" t="s">
        <v>160</v>
      </c>
      <c r="C26" s="113">
        <v>0.62038160361751404</v>
      </c>
      <c r="D26" s="115">
        <v>225</v>
      </c>
      <c r="E26" s="114">
        <v>212</v>
      </c>
      <c r="F26" s="114">
        <v>186</v>
      </c>
      <c r="G26" s="114">
        <v>190</v>
      </c>
      <c r="H26" s="140">
        <v>185</v>
      </c>
      <c r="I26" s="115">
        <v>40</v>
      </c>
      <c r="J26" s="116">
        <v>21.621621621621621</v>
      </c>
    </row>
    <row r="27" spans="1:15" s="110" customFormat="1" ht="24.95" customHeight="1" x14ac:dyDescent="0.2">
      <c r="A27" s="193" t="s">
        <v>161</v>
      </c>
      <c r="B27" s="199" t="s">
        <v>162</v>
      </c>
      <c r="C27" s="113">
        <v>2.1341127164442484</v>
      </c>
      <c r="D27" s="115">
        <v>774</v>
      </c>
      <c r="E27" s="114">
        <v>863</v>
      </c>
      <c r="F27" s="114">
        <v>877</v>
      </c>
      <c r="G27" s="114">
        <v>874</v>
      </c>
      <c r="H27" s="140">
        <v>808</v>
      </c>
      <c r="I27" s="115">
        <v>-34</v>
      </c>
      <c r="J27" s="116">
        <v>-4.2079207920792081</v>
      </c>
    </row>
    <row r="28" spans="1:15" s="110" customFormat="1" ht="24.95" customHeight="1" x14ac:dyDescent="0.2">
      <c r="A28" s="193" t="s">
        <v>163</v>
      </c>
      <c r="B28" s="199" t="s">
        <v>164</v>
      </c>
      <c r="C28" s="113">
        <v>1.7287967354141391</v>
      </c>
      <c r="D28" s="115">
        <v>627</v>
      </c>
      <c r="E28" s="114">
        <v>640</v>
      </c>
      <c r="F28" s="114">
        <v>644</v>
      </c>
      <c r="G28" s="114">
        <v>649</v>
      </c>
      <c r="H28" s="140">
        <v>666</v>
      </c>
      <c r="I28" s="115">
        <v>-39</v>
      </c>
      <c r="J28" s="116">
        <v>-5.8558558558558556</v>
      </c>
    </row>
    <row r="29" spans="1:15" s="110" customFormat="1" ht="24.95" customHeight="1" x14ac:dyDescent="0.2">
      <c r="A29" s="193">
        <v>86</v>
      </c>
      <c r="B29" s="199" t="s">
        <v>165</v>
      </c>
      <c r="C29" s="113">
        <v>5.3214955332524543</v>
      </c>
      <c r="D29" s="115">
        <v>1930</v>
      </c>
      <c r="E29" s="114">
        <v>1948</v>
      </c>
      <c r="F29" s="114">
        <v>1933</v>
      </c>
      <c r="G29" s="114">
        <v>1938</v>
      </c>
      <c r="H29" s="140">
        <v>1928</v>
      </c>
      <c r="I29" s="115">
        <v>2</v>
      </c>
      <c r="J29" s="116">
        <v>0.1037344398340249</v>
      </c>
    </row>
    <row r="30" spans="1:15" s="110" customFormat="1" ht="24.95" customHeight="1" x14ac:dyDescent="0.2">
      <c r="A30" s="193">
        <v>87.88</v>
      </c>
      <c r="B30" s="204" t="s">
        <v>166</v>
      </c>
      <c r="C30" s="113">
        <v>4.0366163008712919</v>
      </c>
      <c r="D30" s="115">
        <v>1464</v>
      </c>
      <c r="E30" s="114">
        <v>1487</v>
      </c>
      <c r="F30" s="114">
        <v>1490</v>
      </c>
      <c r="G30" s="114">
        <v>1471</v>
      </c>
      <c r="H30" s="140">
        <v>1431</v>
      </c>
      <c r="I30" s="115">
        <v>33</v>
      </c>
      <c r="J30" s="116">
        <v>2.3060796645702304</v>
      </c>
    </row>
    <row r="31" spans="1:15" s="110" customFormat="1" ht="24.95" customHeight="1" x14ac:dyDescent="0.2">
      <c r="A31" s="193" t="s">
        <v>167</v>
      </c>
      <c r="B31" s="199" t="s">
        <v>168</v>
      </c>
      <c r="C31" s="113">
        <v>12.01610234917834</v>
      </c>
      <c r="D31" s="115">
        <v>4358</v>
      </c>
      <c r="E31" s="114">
        <v>4640</v>
      </c>
      <c r="F31" s="114">
        <v>4648</v>
      </c>
      <c r="G31" s="114">
        <v>4593</v>
      </c>
      <c r="H31" s="140">
        <v>4478</v>
      </c>
      <c r="I31" s="115">
        <v>-120</v>
      </c>
      <c r="J31" s="116">
        <v>-2.6797677534613666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0.82993272306165211</v>
      </c>
      <c r="D34" s="115">
        <v>301</v>
      </c>
      <c r="E34" s="114">
        <v>283</v>
      </c>
      <c r="F34" s="114">
        <v>292</v>
      </c>
      <c r="G34" s="114">
        <v>291</v>
      </c>
      <c r="H34" s="140">
        <v>274</v>
      </c>
      <c r="I34" s="115">
        <v>27</v>
      </c>
      <c r="J34" s="116">
        <v>9.8540145985401466</v>
      </c>
    </row>
    <row r="35" spans="1:10" s="110" customFormat="1" ht="24.95" customHeight="1" x14ac:dyDescent="0.2">
      <c r="A35" s="292" t="s">
        <v>171</v>
      </c>
      <c r="B35" s="293" t="s">
        <v>172</v>
      </c>
      <c r="C35" s="113">
        <v>13.915848682033749</v>
      </c>
      <c r="D35" s="115">
        <v>5047</v>
      </c>
      <c r="E35" s="114">
        <v>5246</v>
      </c>
      <c r="F35" s="114">
        <v>5191</v>
      </c>
      <c r="G35" s="114">
        <v>5134</v>
      </c>
      <c r="H35" s="140">
        <v>5175</v>
      </c>
      <c r="I35" s="115">
        <v>-128</v>
      </c>
      <c r="J35" s="116">
        <v>-2.4734299516908211</v>
      </c>
    </row>
    <row r="36" spans="1:10" s="110" customFormat="1" ht="24.95" customHeight="1" x14ac:dyDescent="0.2">
      <c r="A36" s="294" t="s">
        <v>173</v>
      </c>
      <c r="B36" s="295" t="s">
        <v>174</v>
      </c>
      <c r="C36" s="125">
        <v>85.234917833903168</v>
      </c>
      <c r="D36" s="143">
        <v>30913</v>
      </c>
      <c r="E36" s="144">
        <v>32222</v>
      </c>
      <c r="F36" s="144">
        <v>32080</v>
      </c>
      <c r="G36" s="144">
        <v>31996</v>
      </c>
      <c r="H36" s="145">
        <v>30809</v>
      </c>
      <c r="I36" s="143">
        <v>104</v>
      </c>
      <c r="J36" s="146">
        <v>0.337563698919147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36268</v>
      </c>
      <c r="F11" s="264">
        <v>37758</v>
      </c>
      <c r="G11" s="264">
        <v>37569</v>
      </c>
      <c r="H11" s="264">
        <v>37426</v>
      </c>
      <c r="I11" s="265">
        <v>36263</v>
      </c>
      <c r="J11" s="263">
        <v>5</v>
      </c>
      <c r="K11" s="266">
        <v>1.3788158729283292E-2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48.6379177236131</v>
      </c>
      <c r="E13" s="115">
        <v>17640</v>
      </c>
      <c r="F13" s="114">
        <v>18341</v>
      </c>
      <c r="G13" s="114">
        <v>18166</v>
      </c>
      <c r="H13" s="114">
        <v>18197</v>
      </c>
      <c r="I13" s="140">
        <v>17405</v>
      </c>
      <c r="J13" s="115">
        <v>235</v>
      </c>
      <c r="K13" s="116">
        <v>1.3501867279517381</v>
      </c>
    </row>
    <row r="14" spans="1:15" ht="15.95" customHeight="1" x14ac:dyDescent="0.2">
      <c r="A14" s="306" t="s">
        <v>230</v>
      </c>
      <c r="B14" s="307"/>
      <c r="C14" s="308"/>
      <c r="D14" s="113">
        <v>41.085805668909231</v>
      </c>
      <c r="E14" s="115">
        <v>14901</v>
      </c>
      <c r="F14" s="114">
        <v>15528</v>
      </c>
      <c r="G14" s="114">
        <v>15583</v>
      </c>
      <c r="H14" s="114">
        <v>15436</v>
      </c>
      <c r="I14" s="140">
        <v>15206</v>
      </c>
      <c r="J14" s="115">
        <v>-305</v>
      </c>
      <c r="K14" s="116">
        <v>-2.0057871892673944</v>
      </c>
    </row>
    <row r="15" spans="1:15" ht="15.95" customHeight="1" x14ac:dyDescent="0.2">
      <c r="A15" s="306" t="s">
        <v>231</v>
      </c>
      <c r="B15" s="307"/>
      <c r="C15" s="308"/>
      <c r="D15" s="113">
        <v>5.051284879232381</v>
      </c>
      <c r="E15" s="115">
        <v>1832</v>
      </c>
      <c r="F15" s="114">
        <v>1946</v>
      </c>
      <c r="G15" s="114">
        <v>1904</v>
      </c>
      <c r="H15" s="114">
        <v>1855</v>
      </c>
      <c r="I15" s="140">
        <v>1790</v>
      </c>
      <c r="J15" s="115">
        <v>42</v>
      </c>
      <c r="K15" s="116">
        <v>2.3463687150837989</v>
      </c>
    </row>
    <row r="16" spans="1:15" ht="15.95" customHeight="1" x14ac:dyDescent="0.2">
      <c r="A16" s="306" t="s">
        <v>232</v>
      </c>
      <c r="B16" s="307"/>
      <c r="C16" s="308"/>
      <c r="D16" s="113">
        <v>2.1368699680158816</v>
      </c>
      <c r="E16" s="115">
        <v>775</v>
      </c>
      <c r="F16" s="114">
        <v>773</v>
      </c>
      <c r="G16" s="114">
        <v>762</v>
      </c>
      <c r="H16" s="114">
        <v>751</v>
      </c>
      <c r="I16" s="140">
        <v>745</v>
      </c>
      <c r="J16" s="115">
        <v>30</v>
      </c>
      <c r="K16" s="116">
        <v>4.026845637583893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1.0753281129370245</v>
      </c>
      <c r="E18" s="115">
        <v>390</v>
      </c>
      <c r="F18" s="114">
        <v>388</v>
      </c>
      <c r="G18" s="114">
        <v>399</v>
      </c>
      <c r="H18" s="114">
        <v>390</v>
      </c>
      <c r="I18" s="140">
        <v>353</v>
      </c>
      <c r="J18" s="115">
        <v>37</v>
      </c>
      <c r="K18" s="116">
        <v>10.48158640226629</v>
      </c>
    </row>
    <row r="19" spans="1:11" ht="14.1" customHeight="1" x14ac:dyDescent="0.2">
      <c r="A19" s="306" t="s">
        <v>235</v>
      </c>
      <c r="B19" s="307" t="s">
        <v>236</v>
      </c>
      <c r="C19" s="308"/>
      <c r="D19" s="113">
        <v>0.6810411381934488</v>
      </c>
      <c r="E19" s="115">
        <v>247</v>
      </c>
      <c r="F19" s="114">
        <v>256</v>
      </c>
      <c r="G19" s="114">
        <v>269</v>
      </c>
      <c r="H19" s="114">
        <v>266</v>
      </c>
      <c r="I19" s="140">
        <v>232</v>
      </c>
      <c r="J19" s="115">
        <v>15</v>
      </c>
      <c r="K19" s="116">
        <v>6.4655172413793105</v>
      </c>
    </row>
    <row r="20" spans="1:11" ht="14.1" customHeight="1" x14ac:dyDescent="0.2">
      <c r="A20" s="306">
        <v>12</v>
      </c>
      <c r="B20" s="307" t="s">
        <v>237</v>
      </c>
      <c r="C20" s="308"/>
      <c r="D20" s="113">
        <v>0.86577699349288628</v>
      </c>
      <c r="E20" s="115">
        <v>314</v>
      </c>
      <c r="F20" s="114">
        <v>326</v>
      </c>
      <c r="G20" s="114">
        <v>345</v>
      </c>
      <c r="H20" s="114">
        <v>329</v>
      </c>
      <c r="I20" s="140">
        <v>310</v>
      </c>
      <c r="J20" s="115">
        <v>4</v>
      </c>
      <c r="K20" s="116">
        <v>1.2903225806451613</v>
      </c>
    </row>
    <row r="21" spans="1:11" ht="14.1" customHeight="1" x14ac:dyDescent="0.2">
      <c r="A21" s="306">
        <v>21</v>
      </c>
      <c r="B21" s="307" t="s">
        <v>238</v>
      </c>
      <c r="C21" s="308"/>
      <c r="D21" s="113">
        <v>0.12131906915186942</v>
      </c>
      <c r="E21" s="115">
        <v>44</v>
      </c>
      <c r="F21" s="114">
        <v>47</v>
      </c>
      <c r="G21" s="114">
        <v>42</v>
      </c>
      <c r="H21" s="114">
        <v>44</v>
      </c>
      <c r="I21" s="140">
        <v>44</v>
      </c>
      <c r="J21" s="115">
        <v>0</v>
      </c>
      <c r="K21" s="116">
        <v>0</v>
      </c>
    </row>
    <row r="22" spans="1:11" ht="14.1" customHeight="1" x14ac:dyDescent="0.2">
      <c r="A22" s="306">
        <v>22</v>
      </c>
      <c r="B22" s="307" t="s">
        <v>239</v>
      </c>
      <c r="C22" s="308"/>
      <c r="D22" s="113">
        <v>0.73894342119775003</v>
      </c>
      <c r="E22" s="115">
        <v>268</v>
      </c>
      <c r="F22" s="114">
        <v>274</v>
      </c>
      <c r="G22" s="114">
        <v>281</v>
      </c>
      <c r="H22" s="114">
        <v>281</v>
      </c>
      <c r="I22" s="140">
        <v>293</v>
      </c>
      <c r="J22" s="115">
        <v>-25</v>
      </c>
      <c r="K22" s="116">
        <v>-8.5324232081911262</v>
      </c>
    </row>
    <row r="23" spans="1:11" ht="14.1" customHeight="1" x14ac:dyDescent="0.2">
      <c r="A23" s="306">
        <v>23</v>
      </c>
      <c r="B23" s="307" t="s">
        <v>240</v>
      </c>
      <c r="C23" s="308"/>
      <c r="D23" s="113">
        <v>0.46597551560604389</v>
      </c>
      <c r="E23" s="115">
        <v>169</v>
      </c>
      <c r="F23" s="114">
        <v>197</v>
      </c>
      <c r="G23" s="114">
        <v>188</v>
      </c>
      <c r="H23" s="114">
        <v>175</v>
      </c>
      <c r="I23" s="140">
        <v>203</v>
      </c>
      <c r="J23" s="115">
        <v>-34</v>
      </c>
      <c r="K23" s="116">
        <v>-16.748768472906406</v>
      </c>
    </row>
    <row r="24" spans="1:11" ht="14.1" customHeight="1" x14ac:dyDescent="0.2">
      <c r="A24" s="306">
        <v>24</v>
      </c>
      <c r="B24" s="307" t="s">
        <v>241</v>
      </c>
      <c r="C24" s="308"/>
      <c r="D24" s="113">
        <v>0.89334950920922029</v>
      </c>
      <c r="E24" s="115">
        <v>324</v>
      </c>
      <c r="F24" s="114">
        <v>337</v>
      </c>
      <c r="G24" s="114">
        <v>348</v>
      </c>
      <c r="H24" s="114">
        <v>373</v>
      </c>
      <c r="I24" s="140">
        <v>386</v>
      </c>
      <c r="J24" s="115">
        <v>-62</v>
      </c>
      <c r="K24" s="116">
        <v>-16.062176165803109</v>
      </c>
    </row>
    <row r="25" spans="1:11" ht="14.1" customHeight="1" x14ac:dyDescent="0.2">
      <c r="A25" s="306">
        <v>25</v>
      </c>
      <c r="B25" s="307" t="s">
        <v>242</v>
      </c>
      <c r="C25" s="308"/>
      <c r="D25" s="113">
        <v>1.4447998235358994</v>
      </c>
      <c r="E25" s="115">
        <v>524</v>
      </c>
      <c r="F25" s="114">
        <v>622</v>
      </c>
      <c r="G25" s="114">
        <v>542</v>
      </c>
      <c r="H25" s="114">
        <v>527</v>
      </c>
      <c r="I25" s="140">
        <v>524</v>
      </c>
      <c r="J25" s="115">
        <v>0</v>
      </c>
      <c r="K25" s="116">
        <v>0</v>
      </c>
    </row>
    <row r="26" spans="1:11" ht="14.1" customHeight="1" x14ac:dyDescent="0.2">
      <c r="A26" s="306">
        <v>26</v>
      </c>
      <c r="B26" s="307" t="s">
        <v>243</v>
      </c>
      <c r="C26" s="308"/>
      <c r="D26" s="113">
        <v>0.86301974192125286</v>
      </c>
      <c r="E26" s="115">
        <v>313</v>
      </c>
      <c r="F26" s="114">
        <v>335</v>
      </c>
      <c r="G26" s="114">
        <v>329</v>
      </c>
      <c r="H26" s="114">
        <v>343</v>
      </c>
      <c r="I26" s="140">
        <v>353</v>
      </c>
      <c r="J26" s="115">
        <v>-40</v>
      </c>
      <c r="K26" s="116">
        <v>-11.331444759206798</v>
      </c>
    </row>
    <row r="27" spans="1:11" ht="14.1" customHeight="1" x14ac:dyDescent="0.2">
      <c r="A27" s="306">
        <v>27</v>
      </c>
      <c r="B27" s="307" t="s">
        <v>244</v>
      </c>
      <c r="C27" s="308"/>
      <c r="D27" s="113">
        <v>0.54593581118341239</v>
      </c>
      <c r="E27" s="115">
        <v>198</v>
      </c>
      <c r="F27" s="114">
        <v>203</v>
      </c>
      <c r="G27" s="114">
        <v>205</v>
      </c>
      <c r="H27" s="114">
        <v>210</v>
      </c>
      <c r="I27" s="140">
        <v>202</v>
      </c>
      <c r="J27" s="115">
        <v>-4</v>
      </c>
      <c r="K27" s="116">
        <v>-1.9801980198019802</v>
      </c>
    </row>
    <row r="28" spans="1:11" ht="14.1" customHeight="1" x14ac:dyDescent="0.2">
      <c r="A28" s="306">
        <v>28</v>
      </c>
      <c r="B28" s="307" t="s">
        <v>245</v>
      </c>
      <c r="C28" s="308"/>
      <c r="D28" s="113">
        <v>0.29502591816477336</v>
      </c>
      <c r="E28" s="115">
        <v>107</v>
      </c>
      <c r="F28" s="114">
        <v>103</v>
      </c>
      <c r="G28" s="114">
        <v>98</v>
      </c>
      <c r="H28" s="114">
        <v>94</v>
      </c>
      <c r="I28" s="140">
        <v>92</v>
      </c>
      <c r="J28" s="115">
        <v>15</v>
      </c>
      <c r="K28" s="116">
        <v>16.304347826086957</v>
      </c>
    </row>
    <row r="29" spans="1:11" ht="14.1" customHeight="1" x14ac:dyDescent="0.2">
      <c r="A29" s="306">
        <v>29</v>
      </c>
      <c r="B29" s="307" t="s">
        <v>246</v>
      </c>
      <c r="C29" s="308"/>
      <c r="D29" s="113">
        <v>2.751737068490129</v>
      </c>
      <c r="E29" s="115">
        <v>998</v>
      </c>
      <c r="F29" s="114">
        <v>1131</v>
      </c>
      <c r="G29" s="114">
        <v>1084</v>
      </c>
      <c r="H29" s="114">
        <v>1104</v>
      </c>
      <c r="I29" s="140">
        <v>1096</v>
      </c>
      <c r="J29" s="115">
        <v>-98</v>
      </c>
      <c r="K29" s="116">
        <v>-8.9416058394160576</v>
      </c>
    </row>
    <row r="30" spans="1:11" ht="14.1" customHeight="1" x14ac:dyDescent="0.2">
      <c r="A30" s="306" t="s">
        <v>247</v>
      </c>
      <c r="B30" s="307" t="s">
        <v>248</v>
      </c>
      <c r="C30" s="308"/>
      <c r="D30" s="113">
        <v>0.44116025146134336</v>
      </c>
      <c r="E30" s="115">
        <v>160</v>
      </c>
      <c r="F30" s="114">
        <v>165</v>
      </c>
      <c r="G30" s="114">
        <v>154</v>
      </c>
      <c r="H30" s="114">
        <v>153</v>
      </c>
      <c r="I30" s="140">
        <v>151</v>
      </c>
      <c r="J30" s="115">
        <v>9</v>
      </c>
      <c r="K30" s="116">
        <v>5.9602649006622519</v>
      </c>
    </row>
    <row r="31" spans="1:11" ht="14.1" customHeight="1" x14ac:dyDescent="0.2">
      <c r="A31" s="306" t="s">
        <v>249</v>
      </c>
      <c r="B31" s="307" t="s">
        <v>250</v>
      </c>
      <c r="C31" s="308"/>
      <c r="D31" s="113">
        <v>2.2967905591706188</v>
      </c>
      <c r="E31" s="115">
        <v>833</v>
      </c>
      <c r="F31" s="114">
        <v>961</v>
      </c>
      <c r="G31" s="114">
        <v>924</v>
      </c>
      <c r="H31" s="114">
        <v>946</v>
      </c>
      <c r="I31" s="140">
        <v>940</v>
      </c>
      <c r="J31" s="115">
        <v>-107</v>
      </c>
      <c r="K31" s="116">
        <v>-11.382978723404255</v>
      </c>
    </row>
    <row r="32" spans="1:11" ht="14.1" customHeight="1" x14ac:dyDescent="0.2">
      <c r="A32" s="306">
        <v>31</v>
      </c>
      <c r="B32" s="307" t="s">
        <v>251</v>
      </c>
      <c r="C32" s="308"/>
      <c r="D32" s="113">
        <v>0.16543509429800374</v>
      </c>
      <c r="E32" s="115">
        <v>60</v>
      </c>
      <c r="F32" s="114">
        <v>51</v>
      </c>
      <c r="G32" s="114">
        <v>51</v>
      </c>
      <c r="H32" s="114">
        <v>49</v>
      </c>
      <c r="I32" s="140">
        <v>55</v>
      </c>
      <c r="J32" s="115">
        <v>5</v>
      </c>
      <c r="K32" s="116">
        <v>9.0909090909090917</v>
      </c>
    </row>
    <row r="33" spans="1:11" ht="14.1" customHeight="1" x14ac:dyDescent="0.2">
      <c r="A33" s="306">
        <v>32</v>
      </c>
      <c r="B33" s="307" t="s">
        <v>252</v>
      </c>
      <c r="C33" s="308"/>
      <c r="D33" s="113">
        <v>0.68931289290834896</v>
      </c>
      <c r="E33" s="115">
        <v>250</v>
      </c>
      <c r="F33" s="114">
        <v>260</v>
      </c>
      <c r="G33" s="114">
        <v>279</v>
      </c>
      <c r="H33" s="114">
        <v>264</v>
      </c>
      <c r="I33" s="140">
        <v>244</v>
      </c>
      <c r="J33" s="115">
        <v>6</v>
      </c>
      <c r="K33" s="116">
        <v>2.459016393442623</v>
      </c>
    </row>
    <row r="34" spans="1:11" ht="14.1" customHeight="1" x14ac:dyDescent="0.2">
      <c r="A34" s="306">
        <v>33</v>
      </c>
      <c r="B34" s="307" t="s">
        <v>253</v>
      </c>
      <c r="C34" s="308"/>
      <c r="D34" s="113">
        <v>0.49630528289401127</v>
      </c>
      <c r="E34" s="115">
        <v>180</v>
      </c>
      <c r="F34" s="114">
        <v>177</v>
      </c>
      <c r="G34" s="114">
        <v>221</v>
      </c>
      <c r="H34" s="114">
        <v>191</v>
      </c>
      <c r="I34" s="140">
        <v>182</v>
      </c>
      <c r="J34" s="115">
        <v>-2</v>
      </c>
      <c r="K34" s="116">
        <v>-1.098901098901099</v>
      </c>
    </row>
    <row r="35" spans="1:11" ht="14.1" customHeight="1" x14ac:dyDescent="0.2">
      <c r="A35" s="306">
        <v>34</v>
      </c>
      <c r="B35" s="307" t="s">
        <v>254</v>
      </c>
      <c r="C35" s="308"/>
      <c r="D35" s="113">
        <v>4.6101246277710377</v>
      </c>
      <c r="E35" s="115">
        <v>1672</v>
      </c>
      <c r="F35" s="114">
        <v>1701</v>
      </c>
      <c r="G35" s="114">
        <v>1708</v>
      </c>
      <c r="H35" s="114">
        <v>1687</v>
      </c>
      <c r="I35" s="140">
        <v>1702</v>
      </c>
      <c r="J35" s="115">
        <v>-30</v>
      </c>
      <c r="K35" s="116">
        <v>-1.762632197414806</v>
      </c>
    </row>
    <row r="36" spans="1:11" ht="14.1" customHeight="1" x14ac:dyDescent="0.2">
      <c r="A36" s="306">
        <v>41</v>
      </c>
      <c r="B36" s="307" t="s">
        <v>255</v>
      </c>
      <c r="C36" s="308"/>
      <c r="D36" s="113">
        <v>6.0659534575934711E-2</v>
      </c>
      <c r="E36" s="115">
        <v>22</v>
      </c>
      <c r="F36" s="114">
        <v>27</v>
      </c>
      <c r="G36" s="114">
        <v>26</v>
      </c>
      <c r="H36" s="114">
        <v>32</v>
      </c>
      <c r="I36" s="140">
        <v>32</v>
      </c>
      <c r="J36" s="115">
        <v>-10</v>
      </c>
      <c r="K36" s="116">
        <v>-31.25</v>
      </c>
    </row>
    <row r="37" spans="1:11" ht="14.1" customHeight="1" x14ac:dyDescent="0.2">
      <c r="A37" s="306">
        <v>42</v>
      </c>
      <c r="B37" s="307" t="s">
        <v>256</v>
      </c>
      <c r="C37" s="308"/>
      <c r="D37" s="113">
        <v>4.6873276717767733E-2</v>
      </c>
      <c r="E37" s="115">
        <v>17</v>
      </c>
      <c r="F37" s="114">
        <v>18</v>
      </c>
      <c r="G37" s="114">
        <v>17</v>
      </c>
      <c r="H37" s="114">
        <v>19</v>
      </c>
      <c r="I37" s="140">
        <v>16</v>
      </c>
      <c r="J37" s="115">
        <v>1</v>
      </c>
      <c r="K37" s="116">
        <v>6.25</v>
      </c>
    </row>
    <row r="38" spans="1:11" ht="14.1" customHeight="1" x14ac:dyDescent="0.2">
      <c r="A38" s="306">
        <v>43</v>
      </c>
      <c r="B38" s="307" t="s">
        <v>257</v>
      </c>
      <c r="C38" s="308"/>
      <c r="D38" s="113">
        <v>0.44116025146134336</v>
      </c>
      <c r="E38" s="115">
        <v>160</v>
      </c>
      <c r="F38" s="114">
        <v>155</v>
      </c>
      <c r="G38" s="114">
        <v>155</v>
      </c>
      <c r="H38" s="114">
        <v>151</v>
      </c>
      <c r="I38" s="140">
        <v>141</v>
      </c>
      <c r="J38" s="115">
        <v>19</v>
      </c>
      <c r="K38" s="116">
        <v>13.475177304964539</v>
      </c>
    </row>
    <row r="39" spans="1:11" ht="14.1" customHeight="1" x14ac:dyDescent="0.2">
      <c r="A39" s="306">
        <v>51</v>
      </c>
      <c r="B39" s="307" t="s">
        <v>258</v>
      </c>
      <c r="C39" s="308"/>
      <c r="D39" s="113">
        <v>11.04279254439175</v>
      </c>
      <c r="E39" s="115">
        <v>4005</v>
      </c>
      <c r="F39" s="114">
        <v>4139</v>
      </c>
      <c r="G39" s="114">
        <v>4120</v>
      </c>
      <c r="H39" s="114">
        <v>4116</v>
      </c>
      <c r="I39" s="140">
        <v>3511</v>
      </c>
      <c r="J39" s="115">
        <v>494</v>
      </c>
      <c r="K39" s="116">
        <v>14.070065508402164</v>
      </c>
    </row>
    <row r="40" spans="1:11" ht="14.1" customHeight="1" x14ac:dyDescent="0.2">
      <c r="A40" s="306" t="s">
        <v>259</v>
      </c>
      <c r="B40" s="307" t="s">
        <v>260</v>
      </c>
      <c r="C40" s="308"/>
      <c r="D40" s="113">
        <v>10.728465865225543</v>
      </c>
      <c r="E40" s="115">
        <v>3891</v>
      </c>
      <c r="F40" s="114">
        <v>4032</v>
      </c>
      <c r="G40" s="114">
        <v>4025</v>
      </c>
      <c r="H40" s="114">
        <v>4018</v>
      </c>
      <c r="I40" s="140">
        <v>3417</v>
      </c>
      <c r="J40" s="115">
        <v>474</v>
      </c>
      <c r="K40" s="116">
        <v>13.871817383669885</v>
      </c>
    </row>
    <row r="41" spans="1:11" ht="14.1" customHeight="1" x14ac:dyDescent="0.2">
      <c r="A41" s="306"/>
      <c r="B41" s="307" t="s">
        <v>261</v>
      </c>
      <c r="C41" s="308"/>
      <c r="D41" s="113">
        <v>6.4685121870519469</v>
      </c>
      <c r="E41" s="115">
        <v>2346</v>
      </c>
      <c r="F41" s="114">
        <v>2440</v>
      </c>
      <c r="G41" s="114">
        <v>2467</v>
      </c>
      <c r="H41" s="114">
        <v>2478</v>
      </c>
      <c r="I41" s="140">
        <v>1999</v>
      </c>
      <c r="J41" s="115">
        <v>347</v>
      </c>
      <c r="K41" s="116">
        <v>17.358679339669834</v>
      </c>
    </row>
    <row r="42" spans="1:11" ht="14.1" customHeight="1" x14ac:dyDescent="0.2">
      <c r="A42" s="306">
        <v>52</v>
      </c>
      <c r="B42" s="307" t="s">
        <v>262</v>
      </c>
      <c r="C42" s="308"/>
      <c r="D42" s="113">
        <v>4.4502040366163005</v>
      </c>
      <c r="E42" s="115">
        <v>1614</v>
      </c>
      <c r="F42" s="114">
        <v>1643</v>
      </c>
      <c r="G42" s="114">
        <v>1651</v>
      </c>
      <c r="H42" s="114">
        <v>1621</v>
      </c>
      <c r="I42" s="140">
        <v>1649</v>
      </c>
      <c r="J42" s="115">
        <v>-35</v>
      </c>
      <c r="K42" s="116">
        <v>-2.1224984839296543</v>
      </c>
    </row>
    <row r="43" spans="1:11" ht="14.1" customHeight="1" x14ac:dyDescent="0.2">
      <c r="A43" s="306" t="s">
        <v>263</v>
      </c>
      <c r="B43" s="307" t="s">
        <v>264</v>
      </c>
      <c r="C43" s="308"/>
      <c r="D43" s="113">
        <v>4.2792544391750305</v>
      </c>
      <c r="E43" s="115">
        <v>1552</v>
      </c>
      <c r="F43" s="114">
        <v>1586</v>
      </c>
      <c r="G43" s="114">
        <v>1591</v>
      </c>
      <c r="H43" s="114">
        <v>1565</v>
      </c>
      <c r="I43" s="140">
        <v>1587</v>
      </c>
      <c r="J43" s="115">
        <v>-35</v>
      </c>
      <c r="K43" s="116">
        <v>-2.2054190296156269</v>
      </c>
    </row>
    <row r="44" spans="1:11" ht="14.1" customHeight="1" x14ac:dyDescent="0.2">
      <c r="A44" s="306">
        <v>53</v>
      </c>
      <c r="B44" s="307" t="s">
        <v>265</v>
      </c>
      <c r="C44" s="308"/>
      <c r="D44" s="113">
        <v>1.8832028234256093</v>
      </c>
      <c r="E44" s="115">
        <v>683</v>
      </c>
      <c r="F44" s="114">
        <v>744</v>
      </c>
      <c r="G44" s="114">
        <v>751</v>
      </c>
      <c r="H44" s="114">
        <v>679</v>
      </c>
      <c r="I44" s="140">
        <v>676</v>
      </c>
      <c r="J44" s="115">
        <v>7</v>
      </c>
      <c r="K44" s="116">
        <v>1.0355029585798816</v>
      </c>
    </row>
    <row r="45" spans="1:11" ht="14.1" customHeight="1" x14ac:dyDescent="0.2">
      <c r="A45" s="306" t="s">
        <v>266</v>
      </c>
      <c r="B45" s="307" t="s">
        <v>267</v>
      </c>
      <c r="C45" s="308"/>
      <c r="D45" s="113">
        <v>1.8611448108525421</v>
      </c>
      <c r="E45" s="115">
        <v>675</v>
      </c>
      <c r="F45" s="114">
        <v>732</v>
      </c>
      <c r="G45" s="114">
        <v>747</v>
      </c>
      <c r="H45" s="114">
        <v>675</v>
      </c>
      <c r="I45" s="140">
        <v>673</v>
      </c>
      <c r="J45" s="115">
        <v>2</v>
      </c>
      <c r="K45" s="116">
        <v>0.29717682020802377</v>
      </c>
    </row>
    <row r="46" spans="1:11" ht="14.1" customHeight="1" x14ac:dyDescent="0.2">
      <c r="A46" s="306">
        <v>54</v>
      </c>
      <c r="B46" s="307" t="s">
        <v>268</v>
      </c>
      <c r="C46" s="308"/>
      <c r="D46" s="113">
        <v>17.503032976728797</v>
      </c>
      <c r="E46" s="115">
        <v>6348</v>
      </c>
      <c r="F46" s="114">
        <v>6489</v>
      </c>
      <c r="G46" s="114">
        <v>6391</v>
      </c>
      <c r="H46" s="114">
        <v>6321</v>
      </c>
      <c r="I46" s="140">
        <v>6297</v>
      </c>
      <c r="J46" s="115">
        <v>51</v>
      </c>
      <c r="K46" s="116">
        <v>0.80990948070509772</v>
      </c>
    </row>
    <row r="47" spans="1:11" ht="14.1" customHeight="1" x14ac:dyDescent="0.2">
      <c r="A47" s="306">
        <v>61</v>
      </c>
      <c r="B47" s="307" t="s">
        <v>269</v>
      </c>
      <c r="C47" s="308"/>
      <c r="D47" s="113">
        <v>0.6810411381934488</v>
      </c>
      <c r="E47" s="115">
        <v>247</v>
      </c>
      <c r="F47" s="114">
        <v>257</v>
      </c>
      <c r="G47" s="114">
        <v>247</v>
      </c>
      <c r="H47" s="114">
        <v>246</v>
      </c>
      <c r="I47" s="140">
        <v>247</v>
      </c>
      <c r="J47" s="115">
        <v>0</v>
      </c>
      <c r="K47" s="116">
        <v>0</v>
      </c>
    </row>
    <row r="48" spans="1:11" ht="14.1" customHeight="1" x14ac:dyDescent="0.2">
      <c r="A48" s="306">
        <v>62</v>
      </c>
      <c r="B48" s="307" t="s">
        <v>270</v>
      </c>
      <c r="C48" s="308"/>
      <c r="D48" s="113">
        <v>11.227528399691188</v>
      </c>
      <c r="E48" s="115">
        <v>4072</v>
      </c>
      <c r="F48" s="114">
        <v>4158</v>
      </c>
      <c r="G48" s="114">
        <v>4126</v>
      </c>
      <c r="H48" s="114">
        <v>4246</v>
      </c>
      <c r="I48" s="140">
        <v>4065</v>
      </c>
      <c r="J48" s="115">
        <v>7</v>
      </c>
      <c r="K48" s="116">
        <v>0.17220172201722017</v>
      </c>
    </row>
    <row r="49" spans="1:11" ht="14.1" customHeight="1" x14ac:dyDescent="0.2">
      <c r="A49" s="306">
        <v>63</v>
      </c>
      <c r="B49" s="307" t="s">
        <v>271</v>
      </c>
      <c r="C49" s="308"/>
      <c r="D49" s="113">
        <v>7.1826403441049962</v>
      </c>
      <c r="E49" s="115">
        <v>2605</v>
      </c>
      <c r="F49" s="114">
        <v>2998</v>
      </c>
      <c r="G49" s="114">
        <v>3039</v>
      </c>
      <c r="H49" s="114">
        <v>3087</v>
      </c>
      <c r="I49" s="140">
        <v>2885</v>
      </c>
      <c r="J49" s="115">
        <v>-280</v>
      </c>
      <c r="K49" s="116">
        <v>-9.7053726169844019</v>
      </c>
    </row>
    <row r="50" spans="1:11" ht="14.1" customHeight="1" x14ac:dyDescent="0.2">
      <c r="A50" s="306" t="s">
        <v>272</v>
      </c>
      <c r="B50" s="307" t="s">
        <v>273</v>
      </c>
      <c r="C50" s="308"/>
      <c r="D50" s="113">
        <v>0.61762435204588062</v>
      </c>
      <c r="E50" s="115">
        <v>224</v>
      </c>
      <c r="F50" s="114">
        <v>238</v>
      </c>
      <c r="G50" s="114">
        <v>244</v>
      </c>
      <c r="H50" s="114">
        <v>235</v>
      </c>
      <c r="I50" s="140">
        <v>240</v>
      </c>
      <c r="J50" s="115">
        <v>-16</v>
      </c>
      <c r="K50" s="116">
        <v>-6.666666666666667</v>
      </c>
    </row>
    <row r="51" spans="1:11" ht="14.1" customHeight="1" x14ac:dyDescent="0.2">
      <c r="A51" s="306" t="s">
        <v>274</v>
      </c>
      <c r="B51" s="307" t="s">
        <v>275</v>
      </c>
      <c r="C51" s="308"/>
      <c r="D51" s="113">
        <v>6.2176022940333073</v>
      </c>
      <c r="E51" s="115">
        <v>2255</v>
      </c>
      <c r="F51" s="114">
        <v>2625</v>
      </c>
      <c r="G51" s="114">
        <v>2660</v>
      </c>
      <c r="H51" s="114">
        <v>2724</v>
      </c>
      <c r="I51" s="140">
        <v>2541</v>
      </c>
      <c r="J51" s="115">
        <v>-286</v>
      </c>
      <c r="K51" s="116">
        <v>-11.255411255411255</v>
      </c>
    </row>
    <row r="52" spans="1:11" ht="14.1" customHeight="1" x14ac:dyDescent="0.2">
      <c r="A52" s="306">
        <v>71</v>
      </c>
      <c r="B52" s="307" t="s">
        <v>276</v>
      </c>
      <c r="C52" s="308"/>
      <c r="D52" s="113">
        <v>13.521561707290173</v>
      </c>
      <c r="E52" s="115">
        <v>4904</v>
      </c>
      <c r="F52" s="114">
        <v>4966</v>
      </c>
      <c r="G52" s="114">
        <v>4961</v>
      </c>
      <c r="H52" s="114">
        <v>4920</v>
      </c>
      <c r="I52" s="140">
        <v>4928</v>
      </c>
      <c r="J52" s="115">
        <v>-24</v>
      </c>
      <c r="K52" s="116">
        <v>-0.48701298701298701</v>
      </c>
    </row>
    <row r="53" spans="1:11" ht="14.1" customHeight="1" x14ac:dyDescent="0.2">
      <c r="A53" s="306" t="s">
        <v>277</v>
      </c>
      <c r="B53" s="307" t="s">
        <v>278</v>
      </c>
      <c r="C53" s="308"/>
      <c r="D53" s="113">
        <v>1.1277158927980588</v>
      </c>
      <c r="E53" s="115">
        <v>409</v>
      </c>
      <c r="F53" s="114">
        <v>402</v>
      </c>
      <c r="G53" s="114">
        <v>400</v>
      </c>
      <c r="H53" s="114">
        <v>402</v>
      </c>
      <c r="I53" s="140">
        <v>405</v>
      </c>
      <c r="J53" s="115">
        <v>4</v>
      </c>
      <c r="K53" s="116">
        <v>0.98765432098765427</v>
      </c>
    </row>
    <row r="54" spans="1:11" ht="14.1" customHeight="1" x14ac:dyDescent="0.2">
      <c r="A54" s="306" t="s">
        <v>279</v>
      </c>
      <c r="B54" s="307" t="s">
        <v>280</v>
      </c>
      <c r="C54" s="308"/>
      <c r="D54" s="113">
        <v>12.029888607036506</v>
      </c>
      <c r="E54" s="115">
        <v>4363</v>
      </c>
      <c r="F54" s="114">
        <v>4427</v>
      </c>
      <c r="G54" s="114">
        <v>4425</v>
      </c>
      <c r="H54" s="114">
        <v>4384</v>
      </c>
      <c r="I54" s="140">
        <v>4390</v>
      </c>
      <c r="J54" s="115">
        <v>-27</v>
      </c>
      <c r="K54" s="116">
        <v>-0.61503416856492032</v>
      </c>
    </row>
    <row r="55" spans="1:11" ht="14.1" customHeight="1" x14ac:dyDescent="0.2">
      <c r="A55" s="306">
        <v>72</v>
      </c>
      <c r="B55" s="307" t="s">
        <v>281</v>
      </c>
      <c r="C55" s="308"/>
      <c r="D55" s="113">
        <v>1.2242196978052278</v>
      </c>
      <c r="E55" s="115">
        <v>444</v>
      </c>
      <c r="F55" s="114">
        <v>431</v>
      </c>
      <c r="G55" s="114">
        <v>435</v>
      </c>
      <c r="H55" s="114">
        <v>433</v>
      </c>
      <c r="I55" s="140">
        <v>428</v>
      </c>
      <c r="J55" s="115">
        <v>16</v>
      </c>
      <c r="K55" s="116">
        <v>3.7383177570093458</v>
      </c>
    </row>
    <row r="56" spans="1:11" ht="14.1" customHeight="1" x14ac:dyDescent="0.2">
      <c r="A56" s="306" t="s">
        <v>282</v>
      </c>
      <c r="B56" s="307" t="s">
        <v>283</v>
      </c>
      <c r="C56" s="308"/>
      <c r="D56" s="113">
        <v>0.13786257858166978</v>
      </c>
      <c r="E56" s="115">
        <v>50</v>
      </c>
      <c r="F56" s="114">
        <v>53</v>
      </c>
      <c r="G56" s="114">
        <v>53</v>
      </c>
      <c r="H56" s="114">
        <v>48</v>
      </c>
      <c r="I56" s="140">
        <v>48</v>
      </c>
      <c r="J56" s="115">
        <v>2</v>
      </c>
      <c r="K56" s="116">
        <v>4.166666666666667</v>
      </c>
    </row>
    <row r="57" spans="1:11" ht="14.1" customHeight="1" x14ac:dyDescent="0.2">
      <c r="A57" s="306" t="s">
        <v>284</v>
      </c>
      <c r="B57" s="307" t="s">
        <v>285</v>
      </c>
      <c r="C57" s="308"/>
      <c r="D57" s="113">
        <v>0.74170067276938345</v>
      </c>
      <c r="E57" s="115">
        <v>269</v>
      </c>
      <c r="F57" s="114">
        <v>260</v>
      </c>
      <c r="G57" s="114">
        <v>269</v>
      </c>
      <c r="H57" s="114">
        <v>276</v>
      </c>
      <c r="I57" s="140">
        <v>274</v>
      </c>
      <c r="J57" s="115">
        <v>-5</v>
      </c>
      <c r="K57" s="116">
        <v>-1.8248175182481752</v>
      </c>
    </row>
    <row r="58" spans="1:11" ht="14.1" customHeight="1" x14ac:dyDescent="0.2">
      <c r="A58" s="306">
        <v>73</v>
      </c>
      <c r="B58" s="307" t="s">
        <v>286</v>
      </c>
      <c r="C58" s="308"/>
      <c r="D58" s="113">
        <v>0.78581669791551778</v>
      </c>
      <c r="E58" s="115">
        <v>285</v>
      </c>
      <c r="F58" s="114">
        <v>287</v>
      </c>
      <c r="G58" s="114">
        <v>277</v>
      </c>
      <c r="H58" s="114">
        <v>276</v>
      </c>
      <c r="I58" s="140">
        <v>273</v>
      </c>
      <c r="J58" s="115">
        <v>12</v>
      </c>
      <c r="K58" s="116">
        <v>4.395604395604396</v>
      </c>
    </row>
    <row r="59" spans="1:11" ht="14.1" customHeight="1" x14ac:dyDescent="0.2">
      <c r="A59" s="306" t="s">
        <v>287</v>
      </c>
      <c r="B59" s="307" t="s">
        <v>288</v>
      </c>
      <c r="C59" s="308"/>
      <c r="D59" s="113">
        <v>0.54869306275504581</v>
      </c>
      <c r="E59" s="115">
        <v>199</v>
      </c>
      <c r="F59" s="114">
        <v>196</v>
      </c>
      <c r="G59" s="114">
        <v>187</v>
      </c>
      <c r="H59" s="114">
        <v>190</v>
      </c>
      <c r="I59" s="140">
        <v>185</v>
      </c>
      <c r="J59" s="115">
        <v>14</v>
      </c>
      <c r="K59" s="116">
        <v>7.5675675675675675</v>
      </c>
    </row>
    <row r="60" spans="1:11" ht="14.1" customHeight="1" x14ac:dyDescent="0.2">
      <c r="A60" s="306">
        <v>81</v>
      </c>
      <c r="B60" s="307" t="s">
        <v>289</v>
      </c>
      <c r="C60" s="308"/>
      <c r="D60" s="113">
        <v>3.3776331752509101</v>
      </c>
      <c r="E60" s="115">
        <v>1225</v>
      </c>
      <c r="F60" s="114">
        <v>1239</v>
      </c>
      <c r="G60" s="114">
        <v>1256</v>
      </c>
      <c r="H60" s="114">
        <v>1269</v>
      </c>
      <c r="I60" s="140">
        <v>1246</v>
      </c>
      <c r="J60" s="115">
        <v>-21</v>
      </c>
      <c r="K60" s="116">
        <v>-1.6853932584269662</v>
      </c>
    </row>
    <row r="61" spans="1:11" ht="14.1" customHeight="1" x14ac:dyDescent="0.2">
      <c r="A61" s="306" t="s">
        <v>290</v>
      </c>
      <c r="B61" s="307" t="s">
        <v>291</v>
      </c>
      <c r="C61" s="308"/>
      <c r="D61" s="113">
        <v>1.0367265909341568</v>
      </c>
      <c r="E61" s="115">
        <v>376</v>
      </c>
      <c r="F61" s="114">
        <v>391</v>
      </c>
      <c r="G61" s="114">
        <v>390</v>
      </c>
      <c r="H61" s="114">
        <v>405</v>
      </c>
      <c r="I61" s="140">
        <v>396</v>
      </c>
      <c r="J61" s="115">
        <v>-20</v>
      </c>
      <c r="K61" s="116">
        <v>-5.0505050505050502</v>
      </c>
    </row>
    <row r="62" spans="1:11" ht="14.1" customHeight="1" x14ac:dyDescent="0.2">
      <c r="A62" s="306" t="s">
        <v>292</v>
      </c>
      <c r="B62" s="307" t="s">
        <v>293</v>
      </c>
      <c r="C62" s="308"/>
      <c r="D62" s="113">
        <v>1.364839527958531</v>
      </c>
      <c r="E62" s="115">
        <v>495</v>
      </c>
      <c r="F62" s="114">
        <v>466</v>
      </c>
      <c r="G62" s="114">
        <v>488</v>
      </c>
      <c r="H62" s="114">
        <v>493</v>
      </c>
      <c r="I62" s="140">
        <v>484</v>
      </c>
      <c r="J62" s="115">
        <v>11</v>
      </c>
      <c r="K62" s="116">
        <v>2.2727272727272729</v>
      </c>
    </row>
    <row r="63" spans="1:11" ht="14.1" customHeight="1" x14ac:dyDescent="0.2">
      <c r="A63" s="306"/>
      <c r="B63" s="307" t="s">
        <v>294</v>
      </c>
      <c r="C63" s="308"/>
      <c r="D63" s="113">
        <v>1.1801036726590934</v>
      </c>
      <c r="E63" s="115">
        <v>428</v>
      </c>
      <c r="F63" s="114">
        <v>399</v>
      </c>
      <c r="G63" s="114">
        <v>420</v>
      </c>
      <c r="H63" s="114">
        <v>431</v>
      </c>
      <c r="I63" s="140">
        <v>423</v>
      </c>
      <c r="J63" s="115">
        <v>5</v>
      </c>
      <c r="K63" s="116">
        <v>1.1820330969267139</v>
      </c>
    </row>
    <row r="64" spans="1:11" ht="14.1" customHeight="1" x14ac:dyDescent="0.2">
      <c r="A64" s="306" t="s">
        <v>295</v>
      </c>
      <c r="B64" s="307" t="s">
        <v>296</v>
      </c>
      <c r="C64" s="308"/>
      <c r="D64" s="113">
        <v>9.3746553435535465E-2</v>
      </c>
      <c r="E64" s="115">
        <v>34</v>
      </c>
      <c r="F64" s="114">
        <v>33</v>
      </c>
      <c r="G64" s="114">
        <v>33</v>
      </c>
      <c r="H64" s="114">
        <v>29</v>
      </c>
      <c r="I64" s="140">
        <v>29</v>
      </c>
      <c r="J64" s="115">
        <v>5</v>
      </c>
      <c r="K64" s="116">
        <v>17.241379310344829</v>
      </c>
    </row>
    <row r="65" spans="1:11" ht="14.1" customHeight="1" x14ac:dyDescent="0.2">
      <c r="A65" s="306" t="s">
        <v>297</v>
      </c>
      <c r="B65" s="307" t="s">
        <v>298</v>
      </c>
      <c r="C65" s="308"/>
      <c r="D65" s="113">
        <v>0.60935259733098046</v>
      </c>
      <c r="E65" s="115">
        <v>221</v>
      </c>
      <c r="F65" s="114">
        <v>244</v>
      </c>
      <c r="G65" s="114">
        <v>244</v>
      </c>
      <c r="H65" s="114">
        <v>245</v>
      </c>
      <c r="I65" s="140">
        <v>243</v>
      </c>
      <c r="J65" s="115">
        <v>-22</v>
      </c>
      <c r="K65" s="116">
        <v>-9.0534979423868318</v>
      </c>
    </row>
    <row r="66" spans="1:11" ht="14.1" customHeight="1" x14ac:dyDescent="0.2">
      <c r="A66" s="306">
        <v>82</v>
      </c>
      <c r="B66" s="307" t="s">
        <v>299</v>
      </c>
      <c r="C66" s="308"/>
      <c r="D66" s="113">
        <v>2.5173706849012905</v>
      </c>
      <c r="E66" s="115">
        <v>913</v>
      </c>
      <c r="F66" s="114">
        <v>952</v>
      </c>
      <c r="G66" s="114">
        <v>939</v>
      </c>
      <c r="H66" s="114">
        <v>944</v>
      </c>
      <c r="I66" s="140">
        <v>932</v>
      </c>
      <c r="J66" s="115">
        <v>-19</v>
      </c>
      <c r="K66" s="116">
        <v>-2.0386266094420602</v>
      </c>
    </row>
    <row r="67" spans="1:11" ht="14.1" customHeight="1" x14ac:dyDescent="0.2">
      <c r="A67" s="306" t="s">
        <v>300</v>
      </c>
      <c r="B67" s="307" t="s">
        <v>301</v>
      </c>
      <c r="C67" s="308"/>
      <c r="D67" s="113">
        <v>1.3924120436748648</v>
      </c>
      <c r="E67" s="115">
        <v>505</v>
      </c>
      <c r="F67" s="114">
        <v>496</v>
      </c>
      <c r="G67" s="114">
        <v>491</v>
      </c>
      <c r="H67" s="114">
        <v>491</v>
      </c>
      <c r="I67" s="140">
        <v>475</v>
      </c>
      <c r="J67" s="115">
        <v>30</v>
      </c>
      <c r="K67" s="116">
        <v>6.3157894736842106</v>
      </c>
    </row>
    <row r="68" spans="1:11" ht="14.1" customHeight="1" x14ac:dyDescent="0.2">
      <c r="A68" s="306" t="s">
        <v>302</v>
      </c>
      <c r="B68" s="307" t="s">
        <v>303</v>
      </c>
      <c r="C68" s="308"/>
      <c r="D68" s="113">
        <v>0.82441821991838538</v>
      </c>
      <c r="E68" s="115">
        <v>299</v>
      </c>
      <c r="F68" s="114">
        <v>348</v>
      </c>
      <c r="G68" s="114">
        <v>343</v>
      </c>
      <c r="H68" s="114">
        <v>352</v>
      </c>
      <c r="I68" s="140">
        <v>353</v>
      </c>
      <c r="J68" s="115">
        <v>-54</v>
      </c>
      <c r="K68" s="116">
        <v>-15.297450424929178</v>
      </c>
    </row>
    <row r="69" spans="1:11" ht="14.1" customHeight="1" x14ac:dyDescent="0.2">
      <c r="A69" s="306">
        <v>83</v>
      </c>
      <c r="B69" s="307" t="s">
        <v>304</v>
      </c>
      <c r="C69" s="308"/>
      <c r="D69" s="113">
        <v>2.3712363516047206</v>
      </c>
      <c r="E69" s="115">
        <v>860</v>
      </c>
      <c r="F69" s="114">
        <v>913</v>
      </c>
      <c r="G69" s="114">
        <v>878</v>
      </c>
      <c r="H69" s="114">
        <v>863</v>
      </c>
      <c r="I69" s="140">
        <v>839</v>
      </c>
      <c r="J69" s="115">
        <v>21</v>
      </c>
      <c r="K69" s="116">
        <v>2.5029797377830749</v>
      </c>
    </row>
    <row r="70" spans="1:11" ht="14.1" customHeight="1" x14ac:dyDescent="0.2">
      <c r="A70" s="306" t="s">
        <v>305</v>
      </c>
      <c r="B70" s="307" t="s">
        <v>306</v>
      </c>
      <c r="C70" s="308"/>
      <c r="D70" s="113">
        <v>1.5633616411161355</v>
      </c>
      <c r="E70" s="115">
        <v>567</v>
      </c>
      <c r="F70" s="114">
        <v>605</v>
      </c>
      <c r="G70" s="114">
        <v>576</v>
      </c>
      <c r="H70" s="114">
        <v>570</v>
      </c>
      <c r="I70" s="140">
        <v>574</v>
      </c>
      <c r="J70" s="115">
        <v>-7</v>
      </c>
      <c r="K70" s="116">
        <v>-1.2195121951219512</v>
      </c>
    </row>
    <row r="71" spans="1:11" ht="14.1" customHeight="1" x14ac:dyDescent="0.2">
      <c r="A71" s="306"/>
      <c r="B71" s="307" t="s">
        <v>307</v>
      </c>
      <c r="C71" s="308"/>
      <c r="D71" s="113">
        <v>1.1387448990845925</v>
      </c>
      <c r="E71" s="115">
        <v>413</v>
      </c>
      <c r="F71" s="114">
        <v>441</v>
      </c>
      <c r="G71" s="114">
        <v>421</v>
      </c>
      <c r="H71" s="114">
        <v>426</v>
      </c>
      <c r="I71" s="140">
        <v>433</v>
      </c>
      <c r="J71" s="115">
        <v>-20</v>
      </c>
      <c r="K71" s="116">
        <v>-4.6189376443418011</v>
      </c>
    </row>
    <row r="72" spans="1:11" ht="14.1" customHeight="1" x14ac:dyDescent="0.2">
      <c r="A72" s="306">
        <v>84</v>
      </c>
      <c r="B72" s="307" t="s">
        <v>308</v>
      </c>
      <c r="C72" s="308"/>
      <c r="D72" s="113">
        <v>1.5992059115473696</v>
      </c>
      <c r="E72" s="115">
        <v>580</v>
      </c>
      <c r="F72" s="114">
        <v>657</v>
      </c>
      <c r="G72" s="114">
        <v>641</v>
      </c>
      <c r="H72" s="114">
        <v>620</v>
      </c>
      <c r="I72" s="140">
        <v>604</v>
      </c>
      <c r="J72" s="115">
        <v>-24</v>
      </c>
      <c r="K72" s="116">
        <v>-3.9735099337748343</v>
      </c>
    </row>
    <row r="73" spans="1:11" ht="14.1" customHeight="1" x14ac:dyDescent="0.2">
      <c r="A73" s="306" t="s">
        <v>309</v>
      </c>
      <c r="B73" s="307" t="s">
        <v>310</v>
      </c>
      <c r="C73" s="308"/>
      <c r="D73" s="113">
        <v>0.41083048417337598</v>
      </c>
      <c r="E73" s="115">
        <v>149</v>
      </c>
      <c r="F73" s="114">
        <v>198</v>
      </c>
      <c r="G73" s="114">
        <v>177</v>
      </c>
      <c r="H73" s="114">
        <v>162</v>
      </c>
      <c r="I73" s="140">
        <v>155</v>
      </c>
      <c r="J73" s="115">
        <v>-6</v>
      </c>
      <c r="K73" s="116">
        <v>-3.870967741935484</v>
      </c>
    </row>
    <row r="74" spans="1:11" ht="14.1" customHeight="1" x14ac:dyDescent="0.2">
      <c r="A74" s="306" t="s">
        <v>311</v>
      </c>
      <c r="B74" s="307" t="s">
        <v>312</v>
      </c>
      <c r="C74" s="308"/>
      <c r="D74" s="113">
        <v>8.2717547149001869E-2</v>
      </c>
      <c r="E74" s="115">
        <v>30</v>
      </c>
      <c r="F74" s="114">
        <v>30</v>
      </c>
      <c r="G74" s="114">
        <v>29</v>
      </c>
      <c r="H74" s="114">
        <v>28</v>
      </c>
      <c r="I74" s="140">
        <v>35</v>
      </c>
      <c r="J74" s="115">
        <v>-5</v>
      </c>
      <c r="K74" s="116">
        <v>-14.285714285714286</v>
      </c>
    </row>
    <row r="75" spans="1:11" ht="14.1" customHeight="1" x14ac:dyDescent="0.2">
      <c r="A75" s="306" t="s">
        <v>313</v>
      </c>
      <c r="B75" s="307" t="s">
        <v>314</v>
      </c>
      <c r="C75" s="308"/>
      <c r="D75" s="113">
        <v>1.378625785816698E-2</v>
      </c>
      <c r="E75" s="115">
        <v>5</v>
      </c>
      <c r="F75" s="114" t="s">
        <v>514</v>
      </c>
      <c r="G75" s="114" t="s">
        <v>514</v>
      </c>
      <c r="H75" s="114" t="s">
        <v>514</v>
      </c>
      <c r="I75" s="140" t="s">
        <v>514</v>
      </c>
      <c r="J75" s="115" t="s">
        <v>514</v>
      </c>
      <c r="K75" s="116" t="s">
        <v>514</v>
      </c>
    </row>
    <row r="76" spans="1:11" ht="14.1" customHeight="1" x14ac:dyDescent="0.2">
      <c r="A76" s="306">
        <v>91</v>
      </c>
      <c r="B76" s="307" t="s">
        <v>315</v>
      </c>
      <c r="C76" s="308"/>
      <c r="D76" s="113">
        <v>4.1358773574500934E-2</v>
      </c>
      <c r="E76" s="115">
        <v>15</v>
      </c>
      <c r="F76" s="114" t="s">
        <v>514</v>
      </c>
      <c r="G76" s="114">
        <v>15</v>
      </c>
      <c r="H76" s="114">
        <v>18</v>
      </c>
      <c r="I76" s="140">
        <v>18</v>
      </c>
      <c r="J76" s="115">
        <v>-3</v>
      </c>
      <c r="K76" s="116">
        <v>-16.666666666666668</v>
      </c>
    </row>
    <row r="77" spans="1:11" ht="14.1" customHeight="1" x14ac:dyDescent="0.2">
      <c r="A77" s="306">
        <v>92</v>
      </c>
      <c r="B77" s="307" t="s">
        <v>316</v>
      </c>
      <c r="C77" s="308"/>
      <c r="D77" s="113">
        <v>0.35017094959744127</v>
      </c>
      <c r="E77" s="115">
        <v>127</v>
      </c>
      <c r="F77" s="114">
        <v>125</v>
      </c>
      <c r="G77" s="114">
        <v>127</v>
      </c>
      <c r="H77" s="114">
        <v>125</v>
      </c>
      <c r="I77" s="140">
        <v>128</v>
      </c>
      <c r="J77" s="115">
        <v>-1</v>
      </c>
      <c r="K77" s="116">
        <v>-0.78125</v>
      </c>
    </row>
    <row r="78" spans="1:11" ht="14.1" customHeight="1" x14ac:dyDescent="0.2">
      <c r="A78" s="306">
        <v>93</v>
      </c>
      <c r="B78" s="307" t="s">
        <v>317</v>
      </c>
      <c r="C78" s="308"/>
      <c r="D78" s="113">
        <v>0.10201830815043565</v>
      </c>
      <c r="E78" s="115">
        <v>37</v>
      </c>
      <c r="F78" s="114">
        <v>38</v>
      </c>
      <c r="G78" s="114">
        <v>44</v>
      </c>
      <c r="H78" s="114">
        <v>40</v>
      </c>
      <c r="I78" s="140">
        <v>38</v>
      </c>
      <c r="J78" s="115">
        <v>-1</v>
      </c>
      <c r="K78" s="116">
        <v>-2.6315789473684212</v>
      </c>
    </row>
    <row r="79" spans="1:11" ht="14.1" customHeight="1" x14ac:dyDescent="0.2">
      <c r="A79" s="306">
        <v>94</v>
      </c>
      <c r="B79" s="307" t="s">
        <v>318</v>
      </c>
      <c r="C79" s="308"/>
      <c r="D79" s="113">
        <v>0.47976177346421089</v>
      </c>
      <c r="E79" s="115">
        <v>174</v>
      </c>
      <c r="F79" s="114">
        <v>185</v>
      </c>
      <c r="G79" s="114">
        <v>199</v>
      </c>
      <c r="H79" s="114">
        <v>152</v>
      </c>
      <c r="I79" s="140">
        <v>154</v>
      </c>
      <c r="J79" s="115">
        <v>20</v>
      </c>
      <c r="K79" s="116">
        <v>12.987012987012987</v>
      </c>
    </row>
    <row r="80" spans="1:11" ht="14.1" customHeight="1" x14ac:dyDescent="0.2">
      <c r="A80" s="306" t="s">
        <v>319</v>
      </c>
      <c r="B80" s="307" t="s">
        <v>320</v>
      </c>
      <c r="C80" s="308"/>
      <c r="D80" s="113">
        <v>0</v>
      </c>
      <c r="E80" s="115">
        <v>0</v>
      </c>
      <c r="F80" s="114" t="s">
        <v>514</v>
      </c>
      <c r="G80" s="114">
        <v>0</v>
      </c>
      <c r="H80" s="114">
        <v>0</v>
      </c>
      <c r="I80" s="140">
        <v>0</v>
      </c>
      <c r="J80" s="115">
        <v>0</v>
      </c>
      <c r="K80" s="116">
        <v>0</v>
      </c>
    </row>
    <row r="81" spans="1:11" ht="14.1" customHeight="1" x14ac:dyDescent="0.2">
      <c r="A81" s="310" t="s">
        <v>321</v>
      </c>
      <c r="B81" s="311" t="s">
        <v>334</v>
      </c>
      <c r="C81" s="312"/>
      <c r="D81" s="125">
        <v>3.0881217602294035</v>
      </c>
      <c r="E81" s="143">
        <v>1120</v>
      </c>
      <c r="F81" s="144">
        <v>1170</v>
      </c>
      <c r="G81" s="144">
        <v>1154</v>
      </c>
      <c r="H81" s="144">
        <v>1187</v>
      </c>
      <c r="I81" s="145">
        <v>1117</v>
      </c>
      <c r="J81" s="143">
        <v>3</v>
      </c>
      <c r="K81" s="146">
        <v>0.26857654431512984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11548</v>
      </c>
      <c r="G12" s="535">
        <v>9260</v>
      </c>
      <c r="H12" s="535">
        <v>13757</v>
      </c>
      <c r="I12" s="535">
        <v>9974</v>
      </c>
      <c r="J12" s="536">
        <v>11434</v>
      </c>
      <c r="K12" s="537">
        <v>114</v>
      </c>
      <c r="L12" s="348">
        <v>0.9970264124540843</v>
      </c>
    </row>
    <row r="13" spans="1:17" s="110" customFormat="1" ht="15" customHeight="1" x14ac:dyDescent="0.2">
      <c r="A13" s="349" t="s">
        <v>345</v>
      </c>
      <c r="B13" s="350" t="s">
        <v>346</v>
      </c>
      <c r="C13" s="346"/>
      <c r="D13" s="346"/>
      <c r="E13" s="347"/>
      <c r="F13" s="535">
        <v>6686</v>
      </c>
      <c r="G13" s="535">
        <v>5359</v>
      </c>
      <c r="H13" s="535">
        <v>8182</v>
      </c>
      <c r="I13" s="535">
        <v>5933</v>
      </c>
      <c r="J13" s="536">
        <v>6761</v>
      </c>
      <c r="K13" s="537">
        <v>-75</v>
      </c>
      <c r="L13" s="348">
        <v>-1.1093033574914954</v>
      </c>
    </row>
    <row r="14" spans="1:17" s="110" customFormat="1" ht="22.5" customHeight="1" x14ac:dyDescent="0.2">
      <c r="A14" s="349"/>
      <c r="B14" s="350" t="s">
        <v>347</v>
      </c>
      <c r="C14" s="346"/>
      <c r="D14" s="346"/>
      <c r="E14" s="347"/>
      <c r="F14" s="535">
        <v>4862</v>
      </c>
      <c r="G14" s="535">
        <v>3901</v>
      </c>
      <c r="H14" s="535">
        <v>5575</v>
      </c>
      <c r="I14" s="535">
        <v>4041</v>
      </c>
      <c r="J14" s="536">
        <v>4673</v>
      </c>
      <c r="K14" s="537">
        <v>189</v>
      </c>
      <c r="L14" s="348">
        <v>4.0445110207575432</v>
      </c>
    </row>
    <row r="15" spans="1:17" s="110" customFormat="1" ht="15" customHeight="1" x14ac:dyDescent="0.2">
      <c r="A15" s="349" t="s">
        <v>348</v>
      </c>
      <c r="B15" s="350" t="s">
        <v>108</v>
      </c>
      <c r="C15" s="346"/>
      <c r="D15" s="346"/>
      <c r="E15" s="347"/>
      <c r="F15" s="535">
        <v>2540</v>
      </c>
      <c r="G15" s="535">
        <v>2167</v>
      </c>
      <c r="H15" s="535">
        <v>4938</v>
      </c>
      <c r="I15" s="535">
        <v>2394</v>
      </c>
      <c r="J15" s="536">
        <v>2401</v>
      </c>
      <c r="K15" s="537">
        <v>139</v>
      </c>
      <c r="L15" s="348">
        <v>5.7892544773011245</v>
      </c>
    </row>
    <row r="16" spans="1:17" s="110" customFormat="1" ht="15" customHeight="1" x14ac:dyDescent="0.2">
      <c r="A16" s="349"/>
      <c r="B16" s="350" t="s">
        <v>109</v>
      </c>
      <c r="C16" s="346"/>
      <c r="D16" s="346"/>
      <c r="E16" s="347"/>
      <c r="F16" s="535">
        <v>7930</v>
      </c>
      <c r="G16" s="535">
        <v>6290</v>
      </c>
      <c r="H16" s="535">
        <v>7757</v>
      </c>
      <c r="I16" s="535">
        <v>6721</v>
      </c>
      <c r="J16" s="536">
        <v>7916</v>
      </c>
      <c r="K16" s="537">
        <v>14</v>
      </c>
      <c r="L16" s="348">
        <v>0.17685699848408287</v>
      </c>
    </row>
    <row r="17" spans="1:12" s="110" customFormat="1" ht="15" customHeight="1" x14ac:dyDescent="0.2">
      <c r="A17" s="349"/>
      <c r="B17" s="350" t="s">
        <v>110</v>
      </c>
      <c r="C17" s="346"/>
      <c r="D17" s="346"/>
      <c r="E17" s="347"/>
      <c r="F17" s="535">
        <v>973</v>
      </c>
      <c r="G17" s="535">
        <v>724</v>
      </c>
      <c r="H17" s="535">
        <v>937</v>
      </c>
      <c r="I17" s="535">
        <v>762</v>
      </c>
      <c r="J17" s="536">
        <v>1030</v>
      </c>
      <c r="K17" s="537">
        <v>-57</v>
      </c>
      <c r="L17" s="348">
        <v>-5.5339805825242721</v>
      </c>
    </row>
    <row r="18" spans="1:12" s="110" customFormat="1" ht="15" customHeight="1" x14ac:dyDescent="0.2">
      <c r="A18" s="349"/>
      <c r="B18" s="350" t="s">
        <v>111</v>
      </c>
      <c r="C18" s="346"/>
      <c r="D18" s="346"/>
      <c r="E18" s="347"/>
      <c r="F18" s="535">
        <v>105</v>
      </c>
      <c r="G18" s="535">
        <v>79</v>
      </c>
      <c r="H18" s="535">
        <v>125</v>
      </c>
      <c r="I18" s="535">
        <v>97</v>
      </c>
      <c r="J18" s="536">
        <v>87</v>
      </c>
      <c r="K18" s="537">
        <v>18</v>
      </c>
      <c r="L18" s="348">
        <v>20.689655172413794</v>
      </c>
    </row>
    <row r="19" spans="1:12" s="110" customFormat="1" ht="15" customHeight="1" x14ac:dyDescent="0.2">
      <c r="A19" s="118" t="s">
        <v>113</v>
      </c>
      <c r="B19" s="119" t="s">
        <v>181</v>
      </c>
      <c r="C19" s="346"/>
      <c r="D19" s="346"/>
      <c r="E19" s="347"/>
      <c r="F19" s="535">
        <v>7877</v>
      </c>
      <c r="G19" s="535">
        <v>6032</v>
      </c>
      <c r="H19" s="535">
        <v>9836</v>
      </c>
      <c r="I19" s="535">
        <v>6607</v>
      </c>
      <c r="J19" s="536">
        <v>7513</v>
      </c>
      <c r="K19" s="537">
        <v>364</v>
      </c>
      <c r="L19" s="348">
        <v>4.8449354452282707</v>
      </c>
    </row>
    <row r="20" spans="1:12" s="110" customFormat="1" ht="15" customHeight="1" x14ac:dyDescent="0.2">
      <c r="A20" s="118"/>
      <c r="B20" s="119" t="s">
        <v>182</v>
      </c>
      <c r="C20" s="346"/>
      <c r="D20" s="346"/>
      <c r="E20" s="347"/>
      <c r="F20" s="535">
        <v>3671</v>
      </c>
      <c r="G20" s="535">
        <v>3228</v>
      </c>
      <c r="H20" s="535">
        <v>3921</v>
      </c>
      <c r="I20" s="535">
        <v>3367</v>
      </c>
      <c r="J20" s="536">
        <v>3921</v>
      </c>
      <c r="K20" s="537">
        <v>-250</v>
      </c>
      <c r="L20" s="348">
        <v>-6.3759245090538128</v>
      </c>
    </row>
    <row r="21" spans="1:12" s="110" customFormat="1" ht="15" customHeight="1" x14ac:dyDescent="0.2">
      <c r="A21" s="118" t="s">
        <v>113</v>
      </c>
      <c r="B21" s="119" t="s">
        <v>116</v>
      </c>
      <c r="C21" s="346"/>
      <c r="D21" s="346"/>
      <c r="E21" s="347"/>
      <c r="F21" s="535">
        <v>7418</v>
      </c>
      <c r="G21" s="535">
        <v>6050</v>
      </c>
      <c r="H21" s="535">
        <v>9579</v>
      </c>
      <c r="I21" s="535">
        <v>6493</v>
      </c>
      <c r="J21" s="536">
        <v>7551</v>
      </c>
      <c r="K21" s="537">
        <v>-133</v>
      </c>
      <c r="L21" s="348">
        <v>-1.761356111773275</v>
      </c>
    </row>
    <row r="22" spans="1:12" s="110" customFormat="1" ht="15" customHeight="1" x14ac:dyDescent="0.2">
      <c r="A22" s="118"/>
      <c r="B22" s="119" t="s">
        <v>117</v>
      </c>
      <c r="C22" s="346"/>
      <c r="D22" s="346"/>
      <c r="E22" s="347"/>
      <c r="F22" s="535">
        <v>4111</v>
      </c>
      <c r="G22" s="535">
        <v>3198</v>
      </c>
      <c r="H22" s="535">
        <v>4171</v>
      </c>
      <c r="I22" s="535">
        <v>3469</v>
      </c>
      <c r="J22" s="536">
        <v>3862</v>
      </c>
      <c r="K22" s="537">
        <v>249</v>
      </c>
      <c r="L22" s="348">
        <v>6.4474365613671676</v>
      </c>
    </row>
    <row r="23" spans="1:12" s="110" customFormat="1" ht="15" customHeight="1" x14ac:dyDescent="0.2">
      <c r="A23" s="351" t="s">
        <v>348</v>
      </c>
      <c r="B23" s="352" t="s">
        <v>193</v>
      </c>
      <c r="C23" s="353"/>
      <c r="D23" s="353"/>
      <c r="E23" s="354"/>
      <c r="F23" s="538">
        <v>385</v>
      </c>
      <c r="G23" s="538">
        <v>506</v>
      </c>
      <c r="H23" s="538">
        <v>2503</v>
      </c>
      <c r="I23" s="538">
        <v>254</v>
      </c>
      <c r="J23" s="539">
        <v>224</v>
      </c>
      <c r="K23" s="540">
        <v>161</v>
      </c>
      <c r="L23" s="355">
        <v>71.875</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37.200000000000003</v>
      </c>
      <c r="G25" s="541">
        <v>38</v>
      </c>
      <c r="H25" s="541">
        <v>40.9</v>
      </c>
      <c r="I25" s="541">
        <v>38.299999999999997</v>
      </c>
      <c r="J25" s="541">
        <v>36.5</v>
      </c>
      <c r="K25" s="542" t="s">
        <v>350</v>
      </c>
      <c r="L25" s="363">
        <v>0.70000000000000284</v>
      </c>
    </row>
    <row r="26" spans="1:12" s="110" customFormat="1" ht="15" customHeight="1" x14ac:dyDescent="0.2">
      <c r="A26" s="364" t="s">
        <v>105</v>
      </c>
      <c r="B26" s="365" t="s">
        <v>346</v>
      </c>
      <c r="C26" s="361"/>
      <c r="D26" s="361"/>
      <c r="E26" s="362"/>
      <c r="F26" s="541">
        <v>35.200000000000003</v>
      </c>
      <c r="G26" s="541">
        <v>34.5</v>
      </c>
      <c r="H26" s="541">
        <v>38.1</v>
      </c>
      <c r="I26" s="541">
        <v>36.299999999999997</v>
      </c>
      <c r="J26" s="543">
        <v>34.1</v>
      </c>
      <c r="K26" s="542" t="s">
        <v>350</v>
      </c>
      <c r="L26" s="363">
        <v>1.1000000000000014</v>
      </c>
    </row>
    <row r="27" spans="1:12" s="110" customFormat="1" ht="15" customHeight="1" x14ac:dyDescent="0.2">
      <c r="A27" s="364"/>
      <c r="B27" s="365" t="s">
        <v>347</v>
      </c>
      <c r="C27" s="361"/>
      <c r="D27" s="361"/>
      <c r="E27" s="362"/>
      <c r="F27" s="541">
        <v>40.200000000000003</v>
      </c>
      <c r="G27" s="541">
        <v>43</v>
      </c>
      <c r="H27" s="541">
        <v>45.1</v>
      </c>
      <c r="I27" s="541">
        <v>41.3</v>
      </c>
      <c r="J27" s="541">
        <v>39.9</v>
      </c>
      <c r="K27" s="542" t="s">
        <v>350</v>
      </c>
      <c r="L27" s="363">
        <v>0.30000000000000426</v>
      </c>
    </row>
    <row r="28" spans="1:12" s="110" customFormat="1" ht="15" customHeight="1" x14ac:dyDescent="0.2">
      <c r="A28" s="364" t="s">
        <v>113</v>
      </c>
      <c r="B28" s="365" t="s">
        <v>108</v>
      </c>
      <c r="C28" s="361"/>
      <c r="D28" s="361"/>
      <c r="E28" s="362"/>
      <c r="F28" s="541">
        <v>46.7</v>
      </c>
      <c r="G28" s="541">
        <v>49.2</v>
      </c>
      <c r="H28" s="541">
        <v>49.1</v>
      </c>
      <c r="I28" s="541">
        <v>51.2</v>
      </c>
      <c r="J28" s="541">
        <v>47.3</v>
      </c>
      <c r="K28" s="542" t="s">
        <v>350</v>
      </c>
      <c r="L28" s="363">
        <v>-0.59999999999999432</v>
      </c>
    </row>
    <row r="29" spans="1:12" s="110" customFormat="1" ht="11.25" x14ac:dyDescent="0.2">
      <c r="A29" s="364"/>
      <c r="B29" s="365" t="s">
        <v>109</v>
      </c>
      <c r="C29" s="361"/>
      <c r="D29" s="361"/>
      <c r="E29" s="362"/>
      <c r="F29" s="541">
        <v>35.200000000000003</v>
      </c>
      <c r="G29" s="541">
        <v>35.5</v>
      </c>
      <c r="H29" s="541">
        <v>38.4</v>
      </c>
      <c r="I29" s="541">
        <v>35</v>
      </c>
      <c r="J29" s="543">
        <v>33.799999999999997</v>
      </c>
      <c r="K29" s="542" t="s">
        <v>350</v>
      </c>
      <c r="L29" s="363">
        <v>1.4000000000000057</v>
      </c>
    </row>
    <row r="30" spans="1:12" s="110" customFormat="1" ht="15" customHeight="1" x14ac:dyDescent="0.2">
      <c r="A30" s="364"/>
      <c r="B30" s="365" t="s">
        <v>110</v>
      </c>
      <c r="C30" s="361"/>
      <c r="D30" s="361"/>
      <c r="E30" s="362"/>
      <c r="F30" s="541">
        <v>31.8</v>
      </c>
      <c r="G30" s="541">
        <v>31.3</v>
      </c>
      <c r="H30" s="541">
        <v>37</v>
      </c>
      <c r="I30" s="541">
        <v>29.4</v>
      </c>
      <c r="J30" s="541">
        <v>33</v>
      </c>
      <c r="K30" s="542" t="s">
        <v>350</v>
      </c>
      <c r="L30" s="363">
        <v>-1.1999999999999993</v>
      </c>
    </row>
    <row r="31" spans="1:12" s="110" customFormat="1" ht="15" customHeight="1" x14ac:dyDescent="0.2">
      <c r="A31" s="364"/>
      <c r="B31" s="365" t="s">
        <v>111</v>
      </c>
      <c r="C31" s="361"/>
      <c r="D31" s="361"/>
      <c r="E31" s="362"/>
      <c r="F31" s="541">
        <v>39</v>
      </c>
      <c r="G31" s="541">
        <v>55.7</v>
      </c>
      <c r="H31" s="541">
        <v>59.2</v>
      </c>
      <c r="I31" s="541">
        <v>45.4</v>
      </c>
      <c r="J31" s="541">
        <v>43.7</v>
      </c>
      <c r="K31" s="542" t="s">
        <v>350</v>
      </c>
      <c r="L31" s="363">
        <v>-4.7000000000000028</v>
      </c>
    </row>
    <row r="32" spans="1:12" s="110" customFormat="1" ht="15" customHeight="1" x14ac:dyDescent="0.2">
      <c r="A32" s="366" t="s">
        <v>113</v>
      </c>
      <c r="B32" s="367" t="s">
        <v>181</v>
      </c>
      <c r="C32" s="361"/>
      <c r="D32" s="361"/>
      <c r="E32" s="362"/>
      <c r="F32" s="541">
        <v>37.9</v>
      </c>
      <c r="G32" s="541">
        <v>35.4</v>
      </c>
      <c r="H32" s="541">
        <v>38.799999999999997</v>
      </c>
      <c r="I32" s="541">
        <v>38.9</v>
      </c>
      <c r="J32" s="543">
        <v>36.1</v>
      </c>
      <c r="K32" s="542" t="s">
        <v>350</v>
      </c>
      <c r="L32" s="363">
        <v>1.7999999999999972</v>
      </c>
    </row>
    <row r="33" spans="1:12" s="110" customFormat="1" ht="15" customHeight="1" x14ac:dyDescent="0.2">
      <c r="A33" s="366"/>
      <c r="B33" s="367" t="s">
        <v>182</v>
      </c>
      <c r="C33" s="361"/>
      <c r="D33" s="361"/>
      <c r="E33" s="362"/>
      <c r="F33" s="541">
        <v>35.700000000000003</v>
      </c>
      <c r="G33" s="541">
        <v>42.4</v>
      </c>
      <c r="H33" s="541">
        <v>44.8</v>
      </c>
      <c r="I33" s="541">
        <v>37</v>
      </c>
      <c r="J33" s="541">
        <v>37.1</v>
      </c>
      <c r="K33" s="542" t="s">
        <v>350</v>
      </c>
      <c r="L33" s="363">
        <v>-1.3999999999999986</v>
      </c>
    </row>
    <row r="34" spans="1:12" s="368" customFormat="1" ht="15" customHeight="1" x14ac:dyDescent="0.2">
      <c r="A34" s="366" t="s">
        <v>113</v>
      </c>
      <c r="B34" s="367" t="s">
        <v>116</v>
      </c>
      <c r="C34" s="361"/>
      <c r="D34" s="361"/>
      <c r="E34" s="362"/>
      <c r="F34" s="541">
        <v>34.4</v>
      </c>
      <c r="G34" s="541">
        <v>36.299999999999997</v>
      </c>
      <c r="H34" s="541">
        <v>39.4</v>
      </c>
      <c r="I34" s="541">
        <v>37.299999999999997</v>
      </c>
      <c r="J34" s="541">
        <v>35.200000000000003</v>
      </c>
      <c r="K34" s="542" t="s">
        <v>350</v>
      </c>
      <c r="L34" s="363">
        <v>-0.80000000000000426</v>
      </c>
    </row>
    <row r="35" spans="1:12" s="368" customFormat="1" ht="11.25" x14ac:dyDescent="0.2">
      <c r="A35" s="369"/>
      <c r="B35" s="370" t="s">
        <v>117</v>
      </c>
      <c r="C35" s="371"/>
      <c r="D35" s="371"/>
      <c r="E35" s="372"/>
      <c r="F35" s="544">
        <v>42.2</v>
      </c>
      <c r="G35" s="544">
        <v>41</v>
      </c>
      <c r="H35" s="544">
        <v>43.7</v>
      </c>
      <c r="I35" s="544">
        <v>40.200000000000003</v>
      </c>
      <c r="J35" s="545">
        <v>38.9</v>
      </c>
      <c r="K35" s="546" t="s">
        <v>350</v>
      </c>
      <c r="L35" s="373">
        <v>3.3000000000000043</v>
      </c>
    </row>
    <row r="36" spans="1:12" s="368" customFormat="1" ht="15.95" customHeight="1" x14ac:dyDescent="0.2">
      <c r="A36" s="374" t="s">
        <v>351</v>
      </c>
      <c r="B36" s="375"/>
      <c r="C36" s="376"/>
      <c r="D36" s="375"/>
      <c r="E36" s="377"/>
      <c r="F36" s="547">
        <v>11119</v>
      </c>
      <c r="G36" s="547">
        <v>8680</v>
      </c>
      <c r="H36" s="547">
        <v>10918</v>
      </c>
      <c r="I36" s="547">
        <v>9669</v>
      </c>
      <c r="J36" s="547">
        <v>11152</v>
      </c>
      <c r="K36" s="548">
        <v>-33</v>
      </c>
      <c r="L36" s="379">
        <v>-0.29591104734576756</v>
      </c>
    </row>
    <row r="37" spans="1:12" s="368" customFormat="1" ht="15.95" customHeight="1" x14ac:dyDescent="0.2">
      <c r="A37" s="380"/>
      <c r="B37" s="381" t="s">
        <v>113</v>
      </c>
      <c r="C37" s="381" t="s">
        <v>352</v>
      </c>
      <c r="D37" s="381"/>
      <c r="E37" s="382"/>
      <c r="F37" s="547">
        <v>4139</v>
      </c>
      <c r="G37" s="547">
        <v>3297</v>
      </c>
      <c r="H37" s="547">
        <v>4465</v>
      </c>
      <c r="I37" s="547">
        <v>3701</v>
      </c>
      <c r="J37" s="547">
        <v>4067</v>
      </c>
      <c r="K37" s="548">
        <v>72</v>
      </c>
      <c r="L37" s="379">
        <v>1.770346692894025</v>
      </c>
    </row>
    <row r="38" spans="1:12" s="368" customFormat="1" ht="15.95" customHeight="1" x14ac:dyDescent="0.2">
      <c r="A38" s="380"/>
      <c r="B38" s="383" t="s">
        <v>105</v>
      </c>
      <c r="C38" s="383" t="s">
        <v>106</v>
      </c>
      <c r="D38" s="384"/>
      <c r="E38" s="382"/>
      <c r="F38" s="547">
        <v>6535</v>
      </c>
      <c r="G38" s="547">
        <v>5108</v>
      </c>
      <c r="H38" s="547">
        <v>6499</v>
      </c>
      <c r="I38" s="547">
        <v>5808</v>
      </c>
      <c r="J38" s="549">
        <v>6614</v>
      </c>
      <c r="K38" s="548">
        <v>-79</v>
      </c>
      <c r="L38" s="379">
        <v>-1.1944360447535531</v>
      </c>
    </row>
    <row r="39" spans="1:12" s="368" customFormat="1" ht="15.95" customHeight="1" x14ac:dyDescent="0.2">
      <c r="A39" s="380"/>
      <c r="B39" s="384"/>
      <c r="C39" s="381" t="s">
        <v>353</v>
      </c>
      <c r="D39" s="384"/>
      <c r="E39" s="382"/>
      <c r="F39" s="547">
        <v>2298</v>
      </c>
      <c r="G39" s="547">
        <v>1762</v>
      </c>
      <c r="H39" s="547">
        <v>2474</v>
      </c>
      <c r="I39" s="547">
        <v>2107</v>
      </c>
      <c r="J39" s="547">
        <v>2256</v>
      </c>
      <c r="K39" s="548">
        <v>42</v>
      </c>
      <c r="L39" s="379">
        <v>1.8617021276595744</v>
      </c>
    </row>
    <row r="40" spans="1:12" s="368" customFormat="1" ht="15.95" customHeight="1" x14ac:dyDescent="0.2">
      <c r="A40" s="380"/>
      <c r="B40" s="383"/>
      <c r="C40" s="383" t="s">
        <v>107</v>
      </c>
      <c r="D40" s="384"/>
      <c r="E40" s="382"/>
      <c r="F40" s="547">
        <v>4584</v>
      </c>
      <c r="G40" s="547">
        <v>3572</v>
      </c>
      <c r="H40" s="547">
        <v>4419</v>
      </c>
      <c r="I40" s="547">
        <v>3861</v>
      </c>
      <c r="J40" s="547">
        <v>4538</v>
      </c>
      <c r="K40" s="548">
        <v>46</v>
      </c>
      <c r="L40" s="379">
        <v>1.0136624063464081</v>
      </c>
    </row>
    <row r="41" spans="1:12" s="368" customFormat="1" ht="24" customHeight="1" x14ac:dyDescent="0.2">
      <c r="A41" s="380"/>
      <c r="B41" s="384"/>
      <c r="C41" s="381" t="s">
        <v>353</v>
      </c>
      <c r="D41" s="384"/>
      <c r="E41" s="382"/>
      <c r="F41" s="547">
        <v>1841</v>
      </c>
      <c r="G41" s="547">
        <v>1535</v>
      </c>
      <c r="H41" s="547">
        <v>1991</v>
      </c>
      <c r="I41" s="547">
        <v>1594</v>
      </c>
      <c r="J41" s="549">
        <v>1811</v>
      </c>
      <c r="K41" s="548">
        <v>30</v>
      </c>
      <c r="L41" s="379">
        <v>1.6565433462175594</v>
      </c>
    </row>
    <row r="42" spans="1:12" s="110" customFormat="1" ht="15" customHeight="1" x14ac:dyDescent="0.2">
      <c r="A42" s="380"/>
      <c r="B42" s="383" t="s">
        <v>113</v>
      </c>
      <c r="C42" s="383" t="s">
        <v>354</v>
      </c>
      <c r="D42" s="384"/>
      <c r="E42" s="382"/>
      <c r="F42" s="547">
        <v>2194</v>
      </c>
      <c r="G42" s="547">
        <v>1691</v>
      </c>
      <c r="H42" s="547">
        <v>2403</v>
      </c>
      <c r="I42" s="547">
        <v>2160</v>
      </c>
      <c r="J42" s="547">
        <v>2183</v>
      </c>
      <c r="K42" s="548">
        <v>11</v>
      </c>
      <c r="L42" s="379">
        <v>0.50389372423270729</v>
      </c>
    </row>
    <row r="43" spans="1:12" s="110" customFormat="1" ht="15" customHeight="1" x14ac:dyDescent="0.2">
      <c r="A43" s="380"/>
      <c r="B43" s="384"/>
      <c r="C43" s="381" t="s">
        <v>353</v>
      </c>
      <c r="D43" s="384"/>
      <c r="E43" s="382"/>
      <c r="F43" s="547">
        <v>1024</v>
      </c>
      <c r="G43" s="547">
        <v>832</v>
      </c>
      <c r="H43" s="547">
        <v>1179</v>
      </c>
      <c r="I43" s="547">
        <v>1105</v>
      </c>
      <c r="J43" s="547">
        <v>1032</v>
      </c>
      <c r="K43" s="548">
        <v>-8</v>
      </c>
      <c r="L43" s="379">
        <v>-0.77519379844961245</v>
      </c>
    </row>
    <row r="44" spans="1:12" s="110" customFormat="1" ht="15" customHeight="1" x14ac:dyDescent="0.2">
      <c r="A44" s="380"/>
      <c r="B44" s="383"/>
      <c r="C44" s="365" t="s">
        <v>109</v>
      </c>
      <c r="D44" s="384"/>
      <c r="E44" s="382"/>
      <c r="F44" s="547">
        <v>7847</v>
      </c>
      <c r="G44" s="547">
        <v>6189</v>
      </c>
      <c r="H44" s="547">
        <v>7454</v>
      </c>
      <c r="I44" s="547">
        <v>6651</v>
      </c>
      <c r="J44" s="549">
        <v>7852</v>
      </c>
      <c r="K44" s="548">
        <v>-5</v>
      </c>
      <c r="L44" s="379">
        <v>-6.3678043810494148E-2</v>
      </c>
    </row>
    <row r="45" spans="1:12" s="110" customFormat="1" ht="15" customHeight="1" x14ac:dyDescent="0.2">
      <c r="A45" s="380"/>
      <c r="B45" s="384"/>
      <c r="C45" s="381" t="s">
        <v>353</v>
      </c>
      <c r="D45" s="384"/>
      <c r="E45" s="382"/>
      <c r="F45" s="547">
        <v>2765</v>
      </c>
      <c r="G45" s="547">
        <v>2195</v>
      </c>
      <c r="H45" s="547">
        <v>2866</v>
      </c>
      <c r="I45" s="547">
        <v>2328</v>
      </c>
      <c r="J45" s="547">
        <v>2657</v>
      </c>
      <c r="K45" s="548">
        <v>108</v>
      </c>
      <c r="L45" s="379">
        <v>4.0647346631539332</v>
      </c>
    </row>
    <row r="46" spans="1:12" s="110" customFormat="1" ht="15" customHeight="1" x14ac:dyDescent="0.2">
      <c r="A46" s="380"/>
      <c r="B46" s="383"/>
      <c r="C46" s="365" t="s">
        <v>110</v>
      </c>
      <c r="D46" s="384"/>
      <c r="E46" s="382"/>
      <c r="F46" s="547">
        <v>973</v>
      </c>
      <c r="G46" s="547">
        <v>721</v>
      </c>
      <c r="H46" s="547">
        <v>936</v>
      </c>
      <c r="I46" s="547">
        <v>761</v>
      </c>
      <c r="J46" s="547">
        <v>1030</v>
      </c>
      <c r="K46" s="548">
        <v>-57</v>
      </c>
      <c r="L46" s="379">
        <v>-5.5339805825242721</v>
      </c>
    </row>
    <row r="47" spans="1:12" s="110" customFormat="1" ht="15" customHeight="1" x14ac:dyDescent="0.2">
      <c r="A47" s="380"/>
      <c r="B47" s="384"/>
      <c r="C47" s="381" t="s">
        <v>353</v>
      </c>
      <c r="D47" s="384"/>
      <c r="E47" s="382"/>
      <c r="F47" s="547">
        <v>309</v>
      </c>
      <c r="G47" s="547">
        <v>226</v>
      </c>
      <c r="H47" s="547">
        <v>346</v>
      </c>
      <c r="I47" s="547">
        <v>224</v>
      </c>
      <c r="J47" s="549">
        <v>340</v>
      </c>
      <c r="K47" s="548">
        <v>-31</v>
      </c>
      <c r="L47" s="379">
        <v>-9.117647058823529</v>
      </c>
    </row>
    <row r="48" spans="1:12" s="110" customFormat="1" ht="15" customHeight="1" x14ac:dyDescent="0.2">
      <c r="A48" s="380"/>
      <c r="B48" s="384"/>
      <c r="C48" s="365" t="s">
        <v>111</v>
      </c>
      <c r="D48" s="385"/>
      <c r="E48" s="386"/>
      <c r="F48" s="547">
        <v>105</v>
      </c>
      <c r="G48" s="547">
        <v>79</v>
      </c>
      <c r="H48" s="547">
        <v>125</v>
      </c>
      <c r="I48" s="547">
        <v>97</v>
      </c>
      <c r="J48" s="547">
        <v>87</v>
      </c>
      <c r="K48" s="548">
        <v>18</v>
      </c>
      <c r="L48" s="379">
        <v>20.689655172413794</v>
      </c>
    </row>
    <row r="49" spans="1:12" s="110" customFormat="1" ht="15" customHeight="1" x14ac:dyDescent="0.2">
      <c r="A49" s="380"/>
      <c r="B49" s="384"/>
      <c r="C49" s="381" t="s">
        <v>353</v>
      </c>
      <c r="D49" s="384"/>
      <c r="E49" s="382"/>
      <c r="F49" s="547">
        <v>41</v>
      </c>
      <c r="G49" s="547">
        <v>44</v>
      </c>
      <c r="H49" s="547">
        <v>74</v>
      </c>
      <c r="I49" s="547">
        <v>44</v>
      </c>
      <c r="J49" s="547">
        <v>38</v>
      </c>
      <c r="K49" s="548">
        <v>3</v>
      </c>
      <c r="L49" s="379">
        <v>7.8947368421052628</v>
      </c>
    </row>
    <row r="50" spans="1:12" s="110" customFormat="1" ht="15" customHeight="1" x14ac:dyDescent="0.2">
      <c r="A50" s="380"/>
      <c r="B50" s="383" t="s">
        <v>113</v>
      </c>
      <c r="C50" s="381" t="s">
        <v>181</v>
      </c>
      <c r="D50" s="384"/>
      <c r="E50" s="382"/>
      <c r="F50" s="547">
        <v>7476</v>
      </c>
      <c r="G50" s="547">
        <v>5477</v>
      </c>
      <c r="H50" s="547">
        <v>7089</v>
      </c>
      <c r="I50" s="547">
        <v>6324</v>
      </c>
      <c r="J50" s="549">
        <v>7245</v>
      </c>
      <c r="K50" s="548">
        <v>231</v>
      </c>
      <c r="L50" s="379">
        <v>3.1884057971014492</v>
      </c>
    </row>
    <row r="51" spans="1:12" s="110" customFormat="1" ht="15" customHeight="1" x14ac:dyDescent="0.2">
      <c r="A51" s="380"/>
      <c r="B51" s="384"/>
      <c r="C51" s="381" t="s">
        <v>353</v>
      </c>
      <c r="D51" s="384"/>
      <c r="E51" s="382"/>
      <c r="F51" s="547">
        <v>2837</v>
      </c>
      <c r="G51" s="547">
        <v>1940</v>
      </c>
      <c r="H51" s="547">
        <v>2751</v>
      </c>
      <c r="I51" s="547">
        <v>2463</v>
      </c>
      <c r="J51" s="547">
        <v>2618</v>
      </c>
      <c r="K51" s="548">
        <v>219</v>
      </c>
      <c r="L51" s="379">
        <v>8.365164247517189</v>
      </c>
    </row>
    <row r="52" spans="1:12" s="110" customFormat="1" ht="15" customHeight="1" x14ac:dyDescent="0.2">
      <c r="A52" s="380"/>
      <c r="B52" s="383"/>
      <c r="C52" s="381" t="s">
        <v>182</v>
      </c>
      <c r="D52" s="384"/>
      <c r="E52" s="382"/>
      <c r="F52" s="547">
        <v>3643</v>
      </c>
      <c r="G52" s="547">
        <v>3203</v>
      </c>
      <c r="H52" s="547">
        <v>3829</v>
      </c>
      <c r="I52" s="547">
        <v>3345</v>
      </c>
      <c r="J52" s="547">
        <v>3907</v>
      </c>
      <c r="K52" s="548">
        <v>-264</v>
      </c>
      <c r="L52" s="379">
        <v>-6.7571026362938316</v>
      </c>
    </row>
    <row r="53" spans="1:12" s="269" customFormat="1" ht="11.25" customHeight="1" x14ac:dyDescent="0.2">
      <c r="A53" s="380"/>
      <c r="B53" s="384"/>
      <c r="C53" s="381" t="s">
        <v>353</v>
      </c>
      <c r="D53" s="384"/>
      <c r="E53" s="382"/>
      <c r="F53" s="547">
        <v>1302</v>
      </c>
      <c r="G53" s="547">
        <v>1357</v>
      </c>
      <c r="H53" s="547">
        <v>1714</v>
      </c>
      <c r="I53" s="547">
        <v>1238</v>
      </c>
      <c r="J53" s="549">
        <v>1449</v>
      </c>
      <c r="K53" s="548">
        <v>-147</v>
      </c>
      <c r="L53" s="379">
        <v>-10.144927536231885</v>
      </c>
    </row>
    <row r="54" spans="1:12" s="151" customFormat="1" ht="12.75" customHeight="1" x14ac:dyDescent="0.2">
      <c r="A54" s="380"/>
      <c r="B54" s="383" t="s">
        <v>113</v>
      </c>
      <c r="C54" s="383" t="s">
        <v>116</v>
      </c>
      <c r="D54" s="384"/>
      <c r="E54" s="382"/>
      <c r="F54" s="547">
        <v>7057</v>
      </c>
      <c r="G54" s="547">
        <v>5579</v>
      </c>
      <c r="H54" s="547">
        <v>7137</v>
      </c>
      <c r="I54" s="547">
        <v>6253</v>
      </c>
      <c r="J54" s="547">
        <v>7320</v>
      </c>
      <c r="K54" s="548">
        <v>-263</v>
      </c>
      <c r="L54" s="379">
        <v>-3.5928961748633879</v>
      </c>
    </row>
    <row r="55" spans="1:12" ht="11.25" x14ac:dyDescent="0.2">
      <c r="A55" s="380"/>
      <c r="B55" s="384"/>
      <c r="C55" s="381" t="s">
        <v>353</v>
      </c>
      <c r="D55" s="384"/>
      <c r="E55" s="382"/>
      <c r="F55" s="547">
        <v>2431</v>
      </c>
      <c r="G55" s="547">
        <v>2026</v>
      </c>
      <c r="H55" s="547">
        <v>2811</v>
      </c>
      <c r="I55" s="547">
        <v>2331</v>
      </c>
      <c r="J55" s="547">
        <v>2580</v>
      </c>
      <c r="K55" s="548">
        <v>-149</v>
      </c>
      <c r="L55" s="379">
        <v>-5.775193798449612</v>
      </c>
    </row>
    <row r="56" spans="1:12" ht="14.25" customHeight="1" x14ac:dyDescent="0.2">
      <c r="A56" s="380"/>
      <c r="B56" s="384"/>
      <c r="C56" s="383" t="s">
        <v>117</v>
      </c>
      <c r="D56" s="384"/>
      <c r="E56" s="382"/>
      <c r="F56" s="547">
        <v>4044</v>
      </c>
      <c r="G56" s="547">
        <v>3089</v>
      </c>
      <c r="H56" s="547">
        <v>3774</v>
      </c>
      <c r="I56" s="547">
        <v>3404</v>
      </c>
      <c r="J56" s="547">
        <v>3812</v>
      </c>
      <c r="K56" s="548">
        <v>232</v>
      </c>
      <c r="L56" s="379">
        <v>6.0860440713536201</v>
      </c>
    </row>
    <row r="57" spans="1:12" ht="18.75" customHeight="1" x14ac:dyDescent="0.2">
      <c r="A57" s="387"/>
      <c r="B57" s="388"/>
      <c r="C57" s="389" t="s">
        <v>353</v>
      </c>
      <c r="D57" s="388"/>
      <c r="E57" s="390"/>
      <c r="F57" s="550">
        <v>1707</v>
      </c>
      <c r="G57" s="551">
        <v>1268</v>
      </c>
      <c r="H57" s="551">
        <v>1651</v>
      </c>
      <c r="I57" s="551">
        <v>1367</v>
      </c>
      <c r="J57" s="551">
        <v>1481</v>
      </c>
      <c r="K57" s="552">
        <f t="shared" ref="K57" si="0">IF(OR(F57=".",J57=".")=TRUE,".",IF(OR(F57="*",J57="*")=TRUE,"*",IF(AND(F57="-",J57="-")=TRUE,"-",IF(AND(ISNUMBER(J57),ISNUMBER(F57))=TRUE,IF(F57-J57=0,0,F57-J57),IF(ISNUMBER(F57)=TRUE,F57,-J57)))))</f>
        <v>226</v>
      </c>
      <c r="L57" s="391">
        <f t="shared" ref="L57" si="1">IF(K57 =".",".",IF(K57 ="*","*",IF(K57="-","-",IF(K57=0,0,IF(OR(J57="-",J57=".",F57="-",F57=".")=TRUE,"X",IF(J57=0,"0,0",IF(ABS(K57*100/J57)&gt;250,".X",(K57*100/J57))))))))</f>
        <v>15.259959486833221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11548</v>
      </c>
      <c r="E11" s="114">
        <v>9260</v>
      </c>
      <c r="F11" s="114">
        <v>13757</v>
      </c>
      <c r="G11" s="114">
        <v>9974</v>
      </c>
      <c r="H11" s="140">
        <v>11434</v>
      </c>
      <c r="I11" s="115">
        <v>114</v>
      </c>
      <c r="J11" s="116">
        <v>0.9970264124540843</v>
      </c>
    </row>
    <row r="12" spans="1:15" s="110" customFormat="1" ht="24.95" customHeight="1" x14ac:dyDescent="0.2">
      <c r="A12" s="193" t="s">
        <v>132</v>
      </c>
      <c r="B12" s="194" t="s">
        <v>133</v>
      </c>
      <c r="C12" s="113">
        <v>0.71873917561482503</v>
      </c>
      <c r="D12" s="115">
        <v>83</v>
      </c>
      <c r="E12" s="114">
        <v>60</v>
      </c>
      <c r="F12" s="114">
        <v>108</v>
      </c>
      <c r="G12" s="114">
        <v>91</v>
      </c>
      <c r="H12" s="140">
        <v>84</v>
      </c>
      <c r="I12" s="115">
        <v>-1</v>
      </c>
      <c r="J12" s="116">
        <v>-1.1904761904761905</v>
      </c>
    </row>
    <row r="13" spans="1:15" s="110" customFormat="1" ht="24.95" customHeight="1" x14ac:dyDescent="0.2">
      <c r="A13" s="193" t="s">
        <v>134</v>
      </c>
      <c r="B13" s="199" t="s">
        <v>214</v>
      </c>
      <c r="C13" s="113">
        <v>1.2383096640110842</v>
      </c>
      <c r="D13" s="115">
        <v>143</v>
      </c>
      <c r="E13" s="114">
        <v>73</v>
      </c>
      <c r="F13" s="114">
        <v>155</v>
      </c>
      <c r="G13" s="114">
        <v>89</v>
      </c>
      <c r="H13" s="140">
        <v>102</v>
      </c>
      <c r="I13" s="115">
        <v>41</v>
      </c>
      <c r="J13" s="116">
        <v>40.196078431372548</v>
      </c>
    </row>
    <row r="14" spans="1:15" s="287" customFormat="1" ht="24.95" customHeight="1" x14ac:dyDescent="0.2">
      <c r="A14" s="193" t="s">
        <v>215</v>
      </c>
      <c r="B14" s="199" t="s">
        <v>137</v>
      </c>
      <c r="C14" s="113">
        <v>9.1617596120540359</v>
      </c>
      <c r="D14" s="115">
        <v>1058</v>
      </c>
      <c r="E14" s="114">
        <v>1184</v>
      </c>
      <c r="F14" s="114">
        <v>1689</v>
      </c>
      <c r="G14" s="114">
        <v>1139</v>
      </c>
      <c r="H14" s="140">
        <v>1368</v>
      </c>
      <c r="I14" s="115">
        <v>-310</v>
      </c>
      <c r="J14" s="116">
        <v>-22.660818713450293</v>
      </c>
      <c r="K14" s="110"/>
      <c r="L14" s="110"/>
      <c r="M14" s="110"/>
      <c r="N14" s="110"/>
      <c r="O14" s="110"/>
    </row>
    <row r="15" spans="1:15" s="110" customFormat="1" ht="24.95" customHeight="1" x14ac:dyDescent="0.2">
      <c r="A15" s="193" t="s">
        <v>216</v>
      </c>
      <c r="B15" s="199" t="s">
        <v>217</v>
      </c>
      <c r="C15" s="113">
        <v>1.5067544163491513</v>
      </c>
      <c r="D15" s="115">
        <v>174</v>
      </c>
      <c r="E15" s="114">
        <v>141</v>
      </c>
      <c r="F15" s="114">
        <v>283</v>
      </c>
      <c r="G15" s="114">
        <v>169</v>
      </c>
      <c r="H15" s="140">
        <v>161</v>
      </c>
      <c r="I15" s="115">
        <v>13</v>
      </c>
      <c r="J15" s="116">
        <v>8.0745341614906838</v>
      </c>
    </row>
    <row r="16" spans="1:15" s="287" customFormat="1" ht="24.95" customHeight="1" x14ac:dyDescent="0.2">
      <c r="A16" s="193" t="s">
        <v>218</v>
      </c>
      <c r="B16" s="199" t="s">
        <v>141</v>
      </c>
      <c r="C16" s="113">
        <v>4.849324558365085</v>
      </c>
      <c r="D16" s="115">
        <v>560</v>
      </c>
      <c r="E16" s="114">
        <v>830</v>
      </c>
      <c r="F16" s="114">
        <v>840</v>
      </c>
      <c r="G16" s="114">
        <v>640</v>
      </c>
      <c r="H16" s="140">
        <v>769</v>
      </c>
      <c r="I16" s="115">
        <v>-209</v>
      </c>
      <c r="J16" s="116">
        <v>-27.178153446033811</v>
      </c>
      <c r="K16" s="110"/>
      <c r="L16" s="110"/>
      <c r="M16" s="110"/>
      <c r="N16" s="110"/>
      <c r="O16" s="110"/>
    </row>
    <row r="17" spans="1:15" s="110" customFormat="1" ht="24.95" customHeight="1" x14ac:dyDescent="0.2">
      <c r="A17" s="193" t="s">
        <v>142</v>
      </c>
      <c r="B17" s="199" t="s">
        <v>220</v>
      </c>
      <c r="C17" s="113">
        <v>2.8056806373397989</v>
      </c>
      <c r="D17" s="115">
        <v>324</v>
      </c>
      <c r="E17" s="114">
        <v>213</v>
      </c>
      <c r="F17" s="114">
        <v>566</v>
      </c>
      <c r="G17" s="114">
        <v>330</v>
      </c>
      <c r="H17" s="140">
        <v>438</v>
      </c>
      <c r="I17" s="115">
        <v>-114</v>
      </c>
      <c r="J17" s="116">
        <v>-26.027397260273972</v>
      </c>
    </row>
    <row r="18" spans="1:15" s="287" customFormat="1" ht="24.95" customHeight="1" x14ac:dyDescent="0.2">
      <c r="A18" s="201" t="s">
        <v>144</v>
      </c>
      <c r="B18" s="202" t="s">
        <v>145</v>
      </c>
      <c r="C18" s="113">
        <v>11.352615171458261</v>
      </c>
      <c r="D18" s="115">
        <v>1311</v>
      </c>
      <c r="E18" s="114">
        <v>786</v>
      </c>
      <c r="F18" s="114">
        <v>1396</v>
      </c>
      <c r="G18" s="114">
        <v>1008</v>
      </c>
      <c r="H18" s="140">
        <v>1168</v>
      </c>
      <c r="I18" s="115">
        <v>143</v>
      </c>
      <c r="J18" s="116">
        <v>12.243150684931507</v>
      </c>
      <c r="K18" s="110"/>
      <c r="L18" s="110"/>
      <c r="M18" s="110"/>
      <c r="N18" s="110"/>
      <c r="O18" s="110"/>
    </row>
    <row r="19" spans="1:15" s="110" customFormat="1" ht="24.95" customHeight="1" x14ac:dyDescent="0.2">
      <c r="A19" s="193" t="s">
        <v>146</v>
      </c>
      <c r="B19" s="199" t="s">
        <v>147</v>
      </c>
      <c r="C19" s="113">
        <v>13.171111880845167</v>
      </c>
      <c r="D19" s="115">
        <v>1521</v>
      </c>
      <c r="E19" s="114">
        <v>1286</v>
      </c>
      <c r="F19" s="114">
        <v>1989</v>
      </c>
      <c r="G19" s="114">
        <v>1429</v>
      </c>
      <c r="H19" s="140">
        <v>1560</v>
      </c>
      <c r="I19" s="115">
        <v>-39</v>
      </c>
      <c r="J19" s="116">
        <v>-2.5</v>
      </c>
    </row>
    <row r="20" spans="1:15" s="287" customFormat="1" ht="24.95" customHeight="1" x14ac:dyDescent="0.2">
      <c r="A20" s="193" t="s">
        <v>148</v>
      </c>
      <c r="B20" s="199" t="s">
        <v>149</v>
      </c>
      <c r="C20" s="113">
        <v>8.3824038794596465</v>
      </c>
      <c r="D20" s="115">
        <v>968</v>
      </c>
      <c r="E20" s="114">
        <v>708</v>
      </c>
      <c r="F20" s="114">
        <v>845</v>
      </c>
      <c r="G20" s="114">
        <v>657</v>
      </c>
      <c r="H20" s="140">
        <v>881</v>
      </c>
      <c r="I20" s="115">
        <v>87</v>
      </c>
      <c r="J20" s="116">
        <v>9.8751418842224741</v>
      </c>
      <c r="K20" s="110"/>
      <c r="L20" s="110"/>
      <c r="M20" s="110"/>
      <c r="N20" s="110"/>
      <c r="O20" s="110"/>
    </row>
    <row r="21" spans="1:15" s="110" customFormat="1" ht="24.95" customHeight="1" x14ac:dyDescent="0.2">
      <c r="A21" s="201" t="s">
        <v>150</v>
      </c>
      <c r="B21" s="202" t="s">
        <v>151</v>
      </c>
      <c r="C21" s="113">
        <v>5.2563214409421546</v>
      </c>
      <c r="D21" s="115">
        <v>607</v>
      </c>
      <c r="E21" s="114">
        <v>503</v>
      </c>
      <c r="F21" s="114">
        <v>676</v>
      </c>
      <c r="G21" s="114">
        <v>677</v>
      </c>
      <c r="H21" s="140">
        <v>736</v>
      </c>
      <c r="I21" s="115">
        <v>-129</v>
      </c>
      <c r="J21" s="116">
        <v>-17.527173913043477</v>
      </c>
    </row>
    <row r="22" spans="1:15" s="110" customFormat="1" ht="24.95" customHeight="1" x14ac:dyDescent="0.2">
      <c r="A22" s="201" t="s">
        <v>152</v>
      </c>
      <c r="B22" s="199" t="s">
        <v>153</v>
      </c>
      <c r="C22" s="113">
        <v>1.4201593349497748</v>
      </c>
      <c r="D22" s="115">
        <v>164</v>
      </c>
      <c r="E22" s="114">
        <v>131</v>
      </c>
      <c r="F22" s="114">
        <v>168</v>
      </c>
      <c r="G22" s="114">
        <v>119</v>
      </c>
      <c r="H22" s="140">
        <v>141</v>
      </c>
      <c r="I22" s="115">
        <v>23</v>
      </c>
      <c r="J22" s="116">
        <v>16.312056737588652</v>
      </c>
    </row>
    <row r="23" spans="1:15" s="110" customFormat="1" ht="24.95" customHeight="1" x14ac:dyDescent="0.2">
      <c r="A23" s="193" t="s">
        <v>154</v>
      </c>
      <c r="B23" s="199" t="s">
        <v>155</v>
      </c>
      <c r="C23" s="113">
        <v>0.86595081399376517</v>
      </c>
      <c r="D23" s="115">
        <v>100</v>
      </c>
      <c r="E23" s="114">
        <v>49</v>
      </c>
      <c r="F23" s="114">
        <v>117</v>
      </c>
      <c r="G23" s="114">
        <v>75</v>
      </c>
      <c r="H23" s="140">
        <v>94</v>
      </c>
      <c r="I23" s="115">
        <v>6</v>
      </c>
      <c r="J23" s="116">
        <v>6.3829787234042552</v>
      </c>
    </row>
    <row r="24" spans="1:15" s="110" customFormat="1" ht="24.95" customHeight="1" x14ac:dyDescent="0.2">
      <c r="A24" s="193" t="s">
        <v>156</v>
      </c>
      <c r="B24" s="199" t="s">
        <v>221</v>
      </c>
      <c r="C24" s="113">
        <v>4.6155178385867686</v>
      </c>
      <c r="D24" s="115">
        <v>533</v>
      </c>
      <c r="E24" s="114">
        <v>372</v>
      </c>
      <c r="F24" s="114">
        <v>732</v>
      </c>
      <c r="G24" s="114">
        <v>516</v>
      </c>
      <c r="H24" s="140">
        <v>608</v>
      </c>
      <c r="I24" s="115">
        <v>-75</v>
      </c>
      <c r="J24" s="116">
        <v>-12.335526315789474</v>
      </c>
    </row>
    <row r="25" spans="1:15" s="110" customFormat="1" ht="24.95" customHeight="1" x14ac:dyDescent="0.2">
      <c r="A25" s="193" t="s">
        <v>222</v>
      </c>
      <c r="B25" s="204" t="s">
        <v>159</v>
      </c>
      <c r="C25" s="113">
        <v>11.72497402147558</v>
      </c>
      <c r="D25" s="115">
        <v>1354</v>
      </c>
      <c r="E25" s="114">
        <v>1116</v>
      </c>
      <c r="F25" s="114">
        <v>1569</v>
      </c>
      <c r="G25" s="114">
        <v>1078</v>
      </c>
      <c r="H25" s="140">
        <v>1135</v>
      </c>
      <c r="I25" s="115">
        <v>219</v>
      </c>
      <c r="J25" s="116">
        <v>19.295154185022028</v>
      </c>
    </row>
    <row r="26" spans="1:15" s="110" customFormat="1" ht="24.95" customHeight="1" x14ac:dyDescent="0.2">
      <c r="A26" s="201">
        <v>782.78300000000002</v>
      </c>
      <c r="B26" s="203" t="s">
        <v>160</v>
      </c>
      <c r="C26" s="113">
        <v>9.5860755109109803</v>
      </c>
      <c r="D26" s="115">
        <v>1107</v>
      </c>
      <c r="E26" s="114">
        <v>899</v>
      </c>
      <c r="F26" s="114">
        <v>1243</v>
      </c>
      <c r="G26" s="114">
        <v>1154</v>
      </c>
      <c r="H26" s="140">
        <v>1181</v>
      </c>
      <c r="I26" s="115">
        <v>-74</v>
      </c>
      <c r="J26" s="116">
        <v>-6.2658763759525824</v>
      </c>
    </row>
    <row r="27" spans="1:15" s="110" customFormat="1" ht="24.95" customHeight="1" x14ac:dyDescent="0.2">
      <c r="A27" s="193" t="s">
        <v>161</v>
      </c>
      <c r="B27" s="199" t="s">
        <v>162</v>
      </c>
      <c r="C27" s="113">
        <v>2.883616210599238</v>
      </c>
      <c r="D27" s="115">
        <v>333</v>
      </c>
      <c r="E27" s="114">
        <v>199</v>
      </c>
      <c r="F27" s="114">
        <v>468</v>
      </c>
      <c r="G27" s="114">
        <v>243</v>
      </c>
      <c r="H27" s="140">
        <v>261</v>
      </c>
      <c r="I27" s="115">
        <v>72</v>
      </c>
      <c r="J27" s="116">
        <v>27.586206896551722</v>
      </c>
    </row>
    <row r="28" spans="1:15" s="110" customFormat="1" ht="24.95" customHeight="1" x14ac:dyDescent="0.2">
      <c r="A28" s="193" t="s">
        <v>163</v>
      </c>
      <c r="B28" s="199" t="s">
        <v>164</v>
      </c>
      <c r="C28" s="113">
        <v>1.9224108070661587</v>
      </c>
      <c r="D28" s="115">
        <v>222</v>
      </c>
      <c r="E28" s="114">
        <v>181</v>
      </c>
      <c r="F28" s="114">
        <v>622</v>
      </c>
      <c r="G28" s="114">
        <v>130</v>
      </c>
      <c r="H28" s="140">
        <v>230</v>
      </c>
      <c r="I28" s="115">
        <v>-8</v>
      </c>
      <c r="J28" s="116">
        <v>-3.4782608695652173</v>
      </c>
    </row>
    <row r="29" spans="1:15" s="110" customFormat="1" ht="24.95" customHeight="1" x14ac:dyDescent="0.2">
      <c r="A29" s="193">
        <v>86</v>
      </c>
      <c r="B29" s="199" t="s">
        <v>165</v>
      </c>
      <c r="C29" s="113">
        <v>9.2829927260131626</v>
      </c>
      <c r="D29" s="115">
        <v>1072</v>
      </c>
      <c r="E29" s="114">
        <v>618</v>
      </c>
      <c r="F29" s="114">
        <v>768</v>
      </c>
      <c r="G29" s="114">
        <v>649</v>
      </c>
      <c r="H29" s="140">
        <v>608</v>
      </c>
      <c r="I29" s="115">
        <v>464</v>
      </c>
      <c r="J29" s="116">
        <v>76.315789473684205</v>
      </c>
    </row>
    <row r="30" spans="1:15" s="110" customFormat="1" ht="24.95" customHeight="1" x14ac:dyDescent="0.2">
      <c r="A30" s="193">
        <v>87.88</v>
      </c>
      <c r="B30" s="204" t="s">
        <v>166</v>
      </c>
      <c r="C30" s="113">
        <v>5.1610668514028406</v>
      </c>
      <c r="D30" s="115">
        <v>596</v>
      </c>
      <c r="E30" s="114">
        <v>780</v>
      </c>
      <c r="F30" s="114">
        <v>824</v>
      </c>
      <c r="G30" s="114">
        <v>608</v>
      </c>
      <c r="H30" s="140">
        <v>928</v>
      </c>
      <c r="I30" s="115">
        <v>-332</v>
      </c>
      <c r="J30" s="116">
        <v>-35.775862068965516</v>
      </c>
    </row>
    <row r="31" spans="1:15" s="110" customFormat="1" ht="24.95" customHeight="1" x14ac:dyDescent="0.2">
      <c r="A31" s="193" t="s">
        <v>167</v>
      </c>
      <c r="B31" s="199" t="s">
        <v>168</v>
      </c>
      <c r="C31" s="113">
        <v>3.2559750606165569</v>
      </c>
      <c r="D31" s="115">
        <v>376</v>
      </c>
      <c r="E31" s="114">
        <v>314</v>
      </c>
      <c r="F31" s="114">
        <v>388</v>
      </c>
      <c r="G31" s="114">
        <v>312</v>
      </c>
      <c r="H31" s="140">
        <v>349</v>
      </c>
      <c r="I31" s="115">
        <v>27</v>
      </c>
      <c r="J31" s="116">
        <v>7.7363896848137532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0.71873917561482503</v>
      </c>
      <c r="D34" s="115">
        <v>83</v>
      </c>
      <c r="E34" s="114">
        <v>60</v>
      </c>
      <c r="F34" s="114">
        <v>108</v>
      </c>
      <c r="G34" s="114">
        <v>91</v>
      </c>
      <c r="H34" s="140">
        <v>84</v>
      </c>
      <c r="I34" s="115">
        <v>-1</v>
      </c>
      <c r="J34" s="116">
        <v>-1.1904761904761905</v>
      </c>
    </row>
    <row r="35" spans="1:10" s="110" customFormat="1" ht="24.95" customHeight="1" x14ac:dyDescent="0.2">
      <c r="A35" s="292" t="s">
        <v>171</v>
      </c>
      <c r="B35" s="293" t="s">
        <v>172</v>
      </c>
      <c r="C35" s="113">
        <v>21.752684447523382</v>
      </c>
      <c r="D35" s="115">
        <v>2512</v>
      </c>
      <c r="E35" s="114">
        <v>2043</v>
      </c>
      <c r="F35" s="114">
        <v>3240</v>
      </c>
      <c r="G35" s="114">
        <v>2236</v>
      </c>
      <c r="H35" s="140">
        <v>2638</v>
      </c>
      <c r="I35" s="115">
        <v>-126</v>
      </c>
      <c r="J35" s="116">
        <v>-4.7763457164518579</v>
      </c>
    </row>
    <row r="36" spans="1:10" s="110" customFormat="1" ht="24.95" customHeight="1" x14ac:dyDescent="0.2">
      <c r="A36" s="294" t="s">
        <v>173</v>
      </c>
      <c r="B36" s="295" t="s">
        <v>174</v>
      </c>
      <c r="C36" s="125">
        <v>77.528576376861793</v>
      </c>
      <c r="D36" s="143">
        <v>8953</v>
      </c>
      <c r="E36" s="144">
        <v>7156</v>
      </c>
      <c r="F36" s="144">
        <v>10409</v>
      </c>
      <c r="G36" s="144">
        <v>7647</v>
      </c>
      <c r="H36" s="145">
        <v>8712</v>
      </c>
      <c r="I36" s="143">
        <v>241</v>
      </c>
      <c r="J36" s="146">
        <v>2.7662993572084482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11548</v>
      </c>
      <c r="F11" s="264">
        <v>9260</v>
      </c>
      <c r="G11" s="264">
        <v>13757</v>
      </c>
      <c r="H11" s="264">
        <v>9974</v>
      </c>
      <c r="I11" s="265">
        <v>11434</v>
      </c>
      <c r="J11" s="263">
        <v>114</v>
      </c>
      <c r="K11" s="266">
        <v>0.9970264124540843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31.537928645652926</v>
      </c>
      <c r="E13" s="115">
        <v>3642</v>
      </c>
      <c r="F13" s="114">
        <v>2845</v>
      </c>
      <c r="G13" s="114">
        <v>3750</v>
      </c>
      <c r="H13" s="114">
        <v>3241</v>
      </c>
      <c r="I13" s="140">
        <v>3554</v>
      </c>
      <c r="J13" s="115">
        <v>88</v>
      </c>
      <c r="K13" s="116">
        <v>2.4760832864378166</v>
      </c>
    </row>
    <row r="14" spans="1:15" ht="15.95" customHeight="1" x14ac:dyDescent="0.2">
      <c r="A14" s="306" t="s">
        <v>230</v>
      </c>
      <c r="B14" s="307"/>
      <c r="C14" s="308"/>
      <c r="D14" s="113">
        <v>53.810183581572566</v>
      </c>
      <c r="E14" s="115">
        <v>6214</v>
      </c>
      <c r="F14" s="114">
        <v>5031</v>
      </c>
      <c r="G14" s="114">
        <v>8183</v>
      </c>
      <c r="H14" s="114">
        <v>5326</v>
      </c>
      <c r="I14" s="140">
        <v>6058</v>
      </c>
      <c r="J14" s="115">
        <v>156</v>
      </c>
      <c r="K14" s="116">
        <v>2.5751072961373391</v>
      </c>
    </row>
    <row r="15" spans="1:15" ht="15.95" customHeight="1" x14ac:dyDescent="0.2">
      <c r="A15" s="306" t="s">
        <v>231</v>
      </c>
      <c r="B15" s="307"/>
      <c r="C15" s="308"/>
      <c r="D15" s="113">
        <v>6.9102874956702456</v>
      </c>
      <c r="E15" s="115">
        <v>798</v>
      </c>
      <c r="F15" s="114">
        <v>653</v>
      </c>
      <c r="G15" s="114">
        <v>840</v>
      </c>
      <c r="H15" s="114">
        <v>644</v>
      </c>
      <c r="I15" s="140">
        <v>865</v>
      </c>
      <c r="J15" s="115">
        <v>-67</v>
      </c>
      <c r="K15" s="116">
        <v>-7.7456647398843934</v>
      </c>
    </row>
    <row r="16" spans="1:15" ht="15.95" customHeight="1" x14ac:dyDescent="0.2">
      <c r="A16" s="306" t="s">
        <v>232</v>
      </c>
      <c r="B16" s="307"/>
      <c r="C16" s="308"/>
      <c r="D16" s="113">
        <v>7.4038794596466921</v>
      </c>
      <c r="E16" s="115">
        <v>855</v>
      </c>
      <c r="F16" s="114">
        <v>687</v>
      </c>
      <c r="G16" s="114">
        <v>904</v>
      </c>
      <c r="H16" s="114">
        <v>734</v>
      </c>
      <c r="I16" s="140">
        <v>921</v>
      </c>
      <c r="J16" s="115">
        <v>-66</v>
      </c>
      <c r="K16" s="116">
        <v>-7.1661237785016283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0.66678212677519921</v>
      </c>
      <c r="E18" s="115">
        <v>77</v>
      </c>
      <c r="F18" s="114">
        <v>89</v>
      </c>
      <c r="G18" s="114">
        <v>135</v>
      </c>
      <c r="H18" s="114">
        <v>91</v>
      </c>
      <c r="I18" s="140">
        <v>81</v>
      </c>
      <c r="J18" s="115">
        <v>-4</v>
      </c>
      <c r="K18" s="116">
        <v>-4.9382716049382713</v>
      </c>
    </row>
    <row r="19" spans="1:11" ht="14.1" customHeight="1" x14ac:dyDescent="0.2">
      <c r="A19" s="306" t="s">
        <v>235</v>
      </c>
      <c r="B19" s="307" t="s">
        <v>236</v>
      </c>
      <c r="C19" s="308"/>
      <c r="D19" s="113">
        <v>0.51091098025632142</v>
      </c>
      <c r="E19" s="115">
        <v>59</v>
      </c>
      <c r="F19" s="114">
        <v>66</v>
      </c>
      <c r="G19" s="114">
        <v>95</v>
      </c>
      <c r="H19" s="114">
        <v>73</v>
      </c>
      <c r="I19" s="140">
        <v>65</v>
      </c>
      <c r="J19" s="115">
        <v>-6</v>
      </c>
      <c r="K19" s="116">
        <v>-9.2307692307692299</v>
      </c>
    </row>
    <row r="20" spans="1:11" ht="14.1" customHeight="1" x14ac:dyDescent="0.2">
      <c r="A20" s="306">
        <v>12</v>
      </c>
      <c r="B20" s="307" t="s">
        <v>237</v>
      </c>
      <c r="C20" s="308"/>
      <c r="D20" s="113">
        <v>0.95254589539314172</v>
      </c>
      <c r="E20" s="115">
        <v>110</v>
      </c>
      <c r="F20" s="114">
        <v>62</v>
      </c>
      <c r="G20" s="114">
        <v>149</v>
      </c>
      <c r="H20" s="114">
        <v>114</v>
      </c>
      <c r="I20" s="140">
        <v>133</v>
      </c>
      <c r="J20" s="115">
        <v>-23</v>
      </c>
      <c r="K20" s="116">
        <v>-17.293233082706767</v>
      </c>
    </row>
    <row r="21" spans="1:11" ht="14.1" customHeight="1" x14ac:dyDescent="0.2">
      <c r="A21" s="306">
        <v>21</v>
      </c>
      <c r="B21" s="307" t="s">
        <v>238</v>
      </c>
      <c r="C21" s="308"/>
      <c r="D21" s="113">
        <v>0.32040180117769312</v>
      </c>
      <c r="E21" s="115">
        <v>37</v>
      </c>
      <c r="F21" s="114">
        <v>19</v>
      </c>
      <c r="G21" s="114">
        <v>54</v>
      </c>
      <c r="H21" s="114">
        <v>38</v>
      </c>
      <c r="I21" s="140">
        <v>71</v>
      </c>
      <c r="J21" s="115">
        <v>-34</v>
      </c>
      <c r="K21" s="116">
        <v>-47.887323943661968</v>
      </c>
    </row>
    <row r="22" spans="1:11" ht="14.1" customHeight="1" x14ac:dyDescent="0.2">
      <c r="A22" s="306">
        <v>22</v>
      </c>
      <c r="B22" s="307" t="s">
        <v>239</v>
      </c>
      <c r="C22" s="308"/>
      <c r="D22" s="113">
        <v>2.0176653966054729</v>
      </c>
      <c r="E22" s="115">
        <v>233</v>
      </c>
      <c r="F22" s="114">
        <v>181</v>
      </c>
      <c r="G22" s="114">
        <v>327</v>
      </c>
      <c r="H22" s="114">
        <v>255</v>
      </c>
      <c r="I22" s="140">
        <v>397</v>
      </c>
      <c r="J22" s="115">
        <v>-164</v>
      </c>
      <c r="K22" s="116">
        <v>-41.309823677581861</v>
      </c>
    </row>
    <row r="23" spans="1:11" ht="14.1" customHeight="1" x14ac:dyDescent="0.2">
      <c r="A23" s="306">
        <v>23</v>
      </c>
      <c r="B23" s="307" t="s">
        <v>240</v>
      </c>
      <c r="C23" s="308"/>
      <c r="D23" s="113">
        <v>0.60616556979563563</v>
      </c>
      <c r="E23" s="115">
        <v>70</v>
      </c>
      <c r="F23" s="114">
        <v>59</v>
      </c>
      <c r="G23" s="114">
        <v>133</v>
      </c>
      <c r="H23" s="114">
        <v>79</v>
      </c>
      <c r="I23" s="140">
        <v>94</v>
      </c>
      <c r="J23" s="115">
        <v>-24</v>
      </c>
      <c r="K23" s="116">
        <v>-25.531914893617021</v>
      </c>
    </row>
    <row r="24" spans="1:11" ht="14.1" customHeight="1" x14ac:dyDescent="0.2">
      <c r="A24" s="306">
        <v>24</v>
      </c>
      <c r="B24" s="307" t="s">
        <v>241</v>
      </c>
      <c r="C24" s="308"/>
      <c r="D24" s="113">
        <v>2.4852788361621059</v>
      </c>
      <c r="E24" s="115">
        <v>287</v>
      </c>
      <c r="F24" s="114">
        <v>201</v>
      </c>
      <c r="G24" s="114">
        <v>459</v>
      </c>
      <c r="H24" s="114">
        <v>293</v>
      </c>
      <c r="I24" s="140">
        <v>329</v>
      </c>
      <c r="J24" s="115">
        <v>-42</v>
      </c>
      <c r="K24" s="116">
        <v>-12.76595744680851</v>
      </c>
    </row>
    <row r="25" spans="1:11" ht="14.1" customHeight="1" x14ac:dyDescent="0.2">
      <c r="A25" s="306">
        <v>25</v>
      </c>
      <c r="B25" s="307" t="s">
        <v>242</v>
      </c>
      <c r="C25" s="308"/>
      <c r="D25" s="113">
        <v>4.121925874610322</v>
      </c>
      <c r="E25" s="115">
        <v>476</v>
      </c>
      <c r="F25" s="114">
        <v>394</v>
      </c>
      <c r="G25" s="114">
        <v>676</v>
      </c>
      <c r="H25" s="114">
        <v>450</v>
      </c>
      <c r="I25" s="140">
        <v>581</v>
      </c>
      <c r="J25" s="115">
        <v>-105</v>
      </c>
      <c r="K25" s="116">
        <v>-18.072289156626507</v>
      </c>
    </row>
    <row r="26" spans="1:11" ht="14.1" customHeight="1" x14ac:dyDescent="0.2">
      <c r="A26" s="306">
        <v>26</v>
      </c>
      <c r="B26" s="307" t="s">
        <v>243</v>
      </c>
      <c r="C26" s="308"/>
      <c r="D26" s="113">
        <v>2.3120886733633528</v>
      </c>
      <c r="E26" s="115">
        <v>267</v>
      </c>
      <c r="F26" s="114">
        <v>214</v>
      </c>
      <c r="G26" s="114">
        <v>390</v>
      </c>
      <c r="H26" s="114">
        <v>198</v>
      </c>
      <c r="I26" s="140">
        <v>316</v>
      </c>
      <c r="J26" s="115">
        <v>-49</v>
      </c>
      <c r="K26" s="116">
        <v>-15.50632911392405</v>
      </c>
    </row>
    <row r="27" spans="1:11" ht="14.1" customHeight="1" x14ac:dyDescent="0.2">
      <c r="A27" s="306">
        <v>27</v>
      </c>
      <c r="B27" s="307" t="s">
        <v>244</v>
      </c>
      <c r="C27" s="308"/>
      <c r="D27" s="113">
        <v>1.2642881884308972</v>
      </c>
      <c r="E27" s="115">
        <v>146</v>
      </c>
      <c r="F27" s="114">
        <v>260</v>
      </c>
      <c r="G27" s="114">
        <v>199</v>
      </c>
      <c r="H27" s="114">
        <v>151</v>
      </c>
      <c r="I27" s="140">
        <v>235</v>
      </c>
      <c r="J27" s="115">
        <v>-89</v>
      </c>
      <c r="K27" s="116">
        <v>-37.872340425531917</v>
      </c>
    </row>
    <row r="28" spans="1:11" ht="14.1" customHeight="1" x14ac:dyDescent="0.2">
      <c r="A28" s="306">
        <v>28</v>
      </c>
      <c r="B28" s="307" t="s">
        <v>245</v>
      </c>
      <c r="C28" s="308"/>
      <c r="D28" s="113">
        <v>0.45895393141669555</v>
      </c>
      <c r="E28" s="115">
        <v>53</v>
      </c>
      <c r="F28" s="114">
        <v>65</v>
      </c>
      <c r="G28" s="114">
        <v>17</v>
      </c>
      <c r="H28" s="114">
        <v>35</v>
      </c>
      <c r="I28" s="140">
        <v>36</v>
      </c>
      <c r="J28" s="115">
        <v>17</v>
      </c>
      <c r="K28" s="116">
        <v>47.222222222222221</v>
      </c>
    </row>
    <row r="29" spans="1:11" ht="14.1" customHeight="1" x14ac:dyDescent="0.2">
      <c r="A29" s="306">
        <v>29</v>
      </c>
      <c r="B29" s="307" t="s">
        <v>246</v>
      </c>
      <c r="C29" s="308"/>
      <c r="D29" s="113">
        <v>2.563214409421545</v>
      </c>
      <c r="E29" s="115">
        <v>296</v>
      </c>
      <c r="F29" s="114">
        <v>281</v>
      </c>
      <c r="G29" s="114">
        <v>379</v>
      </c>
      <c r="H29" s="114">
        <v>351</v>
      </c>
      <c r="I29" s="140">
        <v>342</v>
      </c>
      <c r="J29" s="115">
        <v>-46</v>
      </c>
      <c r="K29" s="116">
        <v>-13.450292397660819</v>
      </c>
    </row>
    <row r="30" spans="1:11" ht="14.1" customHeight="1" x14ac:dyDescent="0.2">
      <c r="A30" s="306" t="s">
        <v>247</v>
      </c>
      <c r="B30" s="307" t="s">
        <v>248</v>
      </c>
      <c r="C30" s="308"/>
      <c r="D30" s="113" t="s">
        <v>514</v>
      </c>
      <c r="E30" s="115" t="s">
        <v>514</v>
      </c>
      <c r="F30" s="114">
        <v>49</v>
      </c>
      <c r="G30" s="114" t="s">
        <v>514</v>
      </c>
      <c r="H30" s="114" t="s">
        <v>514</v>
      </c>
      <c r="I30" s="140" t="s">
        <v>514</v>
      </c>
      <c r="J30" s="115" t="s">
        <v>514</v>
      </c>
      <c r="K30" s="116" t="s">
        <v>514</v>
      </c>
    </row>
    <row r="31" spans="1:11" ht="14.1" customHeight="1" x14ac:dyDescent="0.2">
      <c r="A31" s="306" t="s">
        <v>249</v>
      </c>
      <c r="B31" s="307" t="s">
        <v>250</v>
      </c>
      <c r="C31" s="308"/>
      <c r="D31" s="113">
        <v>1.9483893314859715</v>
      </c>
      <c r="E31" s="115">
        <v>225</v>
      </c>
      <c r="F31" s="114">
        <v>232</v>
      </c>
      <c r="G31" s="114">
        <v>273</v>
      </c>
      <c r="H31" s="114">
        <v>268</v>
      </c>
      <c r="I31" s="140">
        <v>283</v>
      </c>
      <c r="J31" s="115">
        <v>-58</v>
      </c>
      <c r="K31" s="116">
        <v>-20.49469964664311</v>
      </c>
    </row>
    <row r="32" spans="1:11" ht="14.1" customHeight="1" x14ac:dyDescent="0.2">
      <c r="A32" s="306">
        <v>31</v>
      </c>
      <c r="B32" s="307" t="s">
        <v>251</v>
      </c>
      <c r="C32" s="308"/>
      <c r="D32" s="113">
        <v>0.47627294769657086</v>
      </c>
      <c r="E32" s="115">
        <v>55</v>
      </c>
      <c r="F32" s="114">
        <v>49</v>
      </c>
      <c r="G32" s="114">
        <v>59</v>
      </c>
      <c r="H32" s="114">
        <v>52</v>
      </c>
      <c r="I32" s="140">
        <v>74</v>
      </c>
      <c r="J32" s="115">
        <v>-19</v>
      </c>
      <c r="K32" s="116">
        <v>-25.675675675675677</v>
      </c>
    </row>
    <row r="33" spans="1:11" ht="14.1" customHeight="1" x14ac:dyDescent="0.2">
      <c r="A33" s="306">
        <v>32</v>
      </c>
      <c r="B33" s="307" t="s">
        <v>252</v>
      </c>
      <c r="C33" s="308"/>
      <c r="D33" s="113">
        <v>5.4295116037409077</v>
      </c>
      <c r="E33" s="115">
        <v>627</v>
      </c>
      <c r="F33" s="114">
        <v>388</v>
      </c>
      <c r="G33" s="114">
        <v>559</v>
      </c>
      <c r="H33" s="114">
        <v>484</v>
      </c>
      <c r="I33" s="140">
        <v>545</v>
      </c>
      <c r="J33" s="115">
        <v>82</v>
      </c>
      <c r="K33" s="116">
        <v>15.045871559633028</v>
      </c>
    </row>
    <row r="34" spans="1:11" ht="14.1" customHeight="1" x14ac:dyDescent="0.2">
      <c r="A34" s="306">
        <v>33</v>
      </c>
      <c r="B34" s="307" t="s">
        <v>253</v>
      </c>
      <c r="C34" s="308"/>
      <c r="D34" s="113">
        <v>2.9355732594388639</v>
      </c>
      <c r="E34" s="115">
        <v>339</v>
      </c>
      <c r="F34" s="114">
        <v>197</v>
      </c>
      <c r="G34" s="114">
        <v>406</v>
      </c>
      <c r="H34" s="114">
        <v>290</v>
      </c>
      <c r="I34" s="140">
        <v>323</v>
      </c>
      <c r="J34" s="115">
        <v>16</v>
      </c>
      <c r="K34" s="116">
        <v>4.9535603715170282</v>
      </c>
    </row>
    <row r="35" spans="1:11" ht="14.1" customHeight="1" x14ac:dyDescent="0.2">
      <c r="A35" s="306">
        <v>34</v>
      </c>
      <c r="B35" s="307" t="s">
        <v>254</v>
      </c>
      <c r="C35" s="308"/>
      <c r="D35" s="113">
        <v>1.8791132663664705</v>
      </c>
      <c r="E35" s="115">
        <v>217</v>
      </c>
      <c r="F35" s="114">
        <v>158</v>
      </c>
      <c r="G35" s="114">
        <v>265</v>
      </c>
      <c r="H35" s="114">
        <v>187</v>
      </c>
      <c r="I35" s="140">
        <v>207</v>
      </c>
      <c r="J35" s="115">
        <v>10</v>
      </c>
      <c r="K35" s="116">
        <v>4.8309178743961354</v>
      </c>
    </row>
    <row r="36" spans="1:11" ht="14.1" customHeight="1" x14ac:dyDescent="0.2">
      <c r="A36" s="306">
        <v>41</v>
      </c>
      <c r="B36" s="307" t="s">
        <v>255</v>
      </c>
      <c r="C36" s="308"/>
      <c r="D36" s="113">
        <v>1.0910980256321441</v>
      </c>
      <c r="E36" s="115">
        <v>126</v>
      </c>
      <c r="F36" s="114">
        <v>65</v>
      </c>
      <c r="G36" s="114">
        <v>255</v>
      </c>
      <c r="H36" s="114">
        <v>131</v>
      </c>
      <c r="I36" s="140">
        <v>176</v>
      </c>
      <c r="J36" s="115">
        <v>-50</v>
      </c>
      <c r="K36" s="116">
        <v>-28.40909090909091</v>
      </c>
    </row>
    <row r="37" spans="1:11" ht="14.1" customHeight="1" x14ac:dyDescent="0.2">
      <c r="A37" s="306">
        <v>42</v>
      </c>
      <c r="B37" s="307" t="s">
        <v>256</v>
      </c>
      <c r="C37" s="308"/>
      <c r="D37" s="113">
        <v>0.11257360581918947</v>
      </c>
      <c r="E37" s="115">
        <v>13</v>
      </c>
      <c r="F37" s="114" t="s">
        <v>514</v>
      </c>
      <c r="G37" s="114">
        <v>11</v>
      </c>
      <c r="H37" s="114" t="s">
        <v>514</v>
      </c>
      <c r="I37" s="140">
        <v>10</v>
      </c>
      <c r="J37" s="115">
        <v>3</v>
      </c>
      <c r="K37" s="116">
        <v>30</v>
      </c>
    </row>
    <row r="38" spans="1:11" ht="14.1" customHeight="1" x14ac:dyDescent="0.2">
      <c r="A38" s="306">
        <v>43</v>
      </c>
      <c r="B38" s="307" t="s">
        <v>257</v>
      </c>
      <c r="C38" s="308"/>
      <c r="D38" s="113">
        <v>1.1084170419120194</v>
      </c>
      <c r="E38" s="115">
        <v>128</v>
      </c>
      <c r="F38" s="114">
        <v>84</v>
      </c>
      <c r="G38" s="114">
        <v>161</v>
      </c>
      <c r="H38" s="114">
        <v>120</v>
      </c>
      <c r="I38" s="140">
        <v>110</v>
      </c>
      <c r="J38" s="115">
        <v>18</v>
      </c>
      <c r="K38" s="116">
        <v>16.363636363636363</v>
      </c>
    </row>
    <row r="39" spans="1:11" ht="14.1" customHeight="1" x14ac:dyDescent="0.2">
      <c r="A39" s="306">
        <v>51</v>
      </c>
      <c r="B39" s="307" t="s">
        <v>258</v>
      </c>
      <c r="C39" s="308"/>
      <c r="D39" s="113">
        <v>11.750952545895393</v>
      </c>
      <c r="E39" s="115">
        <v>1357</v>
      </c>
      <c r="F39" s="114">
        <v>1073</v>
      </c>
      <c r="G39" s="114">
        <v>1337</v>
      </c>
      <c r="H39" s="114">
        <v>1066</v>
      </c>
      <c r="I39" s="140">
        <v>1024</v>
      </c>
      <c r="J39" s="115">
        <v>333</v>
      </c>
      <c r="K39" s="116">
        <v>32.51953125</v>
      </c>
    </row>
    <row r="40" spans="1:11" ht="14.1" customHeight="1" x14ac:dyDescent="0.2">
      <c r="A40" s="306" t="s">
        <v>259</v>
      </c>
      <c r="B40" s="307" t="s">
        <v>260</v>
      </c>
      <c r="C40" s="308"/>
      <c r="D40" s="113">
        <v>11.05819189470038</v>
      </c>
      <c r="E40" s="115">
        <v>1277</v>
      </c>
      <c r="F40" s="114">
        <v>1007</v>
      </c>
      <c r="G40" s="114">
        <v>1229</v>
      </c>
      <c r="H40" s="114">
        <v>999</v>
      </c>
      <c r="I40" s="140">
        <v>951</v>
      </c>
      <c r="J40" s="115">
        <v>326</v>
      </c>
      <c r="K40" s="116">
        <v>34.279705573080967</v>
      </c>
    </row>
    <row r="41" spans="1:11" ht="14.1" customHeight="1" x14ac:dyDescent="0.2">
      <c r="A41" s="306"/>
      <c r="B41" s="307" t="s">
        <v>261</v>
      </c>
      <c r="C41" s="308"/>
      <c r="D41" s="113">
        <v>10.122965015587114</v>
      </c>
      <c r="E41" s="115">
        <v>1169</v>
      </c>
      <c r="F41" s="114">
        <v>852</v>
      </c>
      <c r="G41" s="114">
        <v>1072</v>
      </c>
      <c r="H41" s="114">
        <v>873</v>
      </c>
      <c r="I41" s="140">
        <v>825</v>
      </c>
      <c r="J41" s="115">
        <v>344</v>
      </c>
      <c r="K41" s="116">
        <v>41.696969696969695</v>
      </c>
    </row>
    <row r="42" spans="1:11" ht="14.1" customHeight="1" x14ac:dyDescent="0.2">
      <c r="A42" s="306">
        <v>52</v>
      </c>
      <c r="B42" s="307" t="s">
        <v>262</v>
      </c>
      <c r="C42" s="308"/>
      <c r="D42" s="113">
        <v>5.2390024246622788</v>
      </c>
      <c r="E42" s="115">
        <v>605</v>
      </c>
      <c r="F42" s="114">
        <v>480</v>
      </c>
      <c r="G42" s="114">
        <v>541</v>
      </c>
      <c r="H42" s="114">
        <v>524</v>
      </c>
      <c r="I42" s="140">
        <v>550</v>
      </c>
      <c r="J42" s="115">
        <v>55</v>
      </c>
      <c r="K42" s="116">
        <v>10</v>
      </c>
    </row>
    <row r="43" spans="1:11" ht="14.1" customHeight="1" x14ac:dyDescent="0.2">
      <c r="A43" s="306" t="s">
        <v>263</v>
      </c>
      <c r="B43" s="307" t="s">
        <v>264</v>
      </c>
      <c r="C43" s="308"/>
      <c r="D43" s="113">
        <v>4.6414963630065813</v>
      </c>
      <c r="E43" s="115">
        <v>536</v>
      </c>
      <c r="F43" s="114">
        <v>429</v>
      </c>
      <c r="G43" s="114">
        <v>458</v>
      </c>
      <c r="H43" s="114">
        <v>458</v>
      </c>
      <c r="I43" s="140">
        <v>502</v>
      </c>
      <c r="J43" s="115">
        <v>34</v>
      </c>
      <c r="K43" s="116">
        <v>6.7729083665338647</v>
      </c>
    </row>
    <row r="44" spans="1:11" ht="14.1" customHeight="1" x14ac:dyDescent="0.2">
      <c r="A44" s="306">
        <v>53</v>
      </c>
      <c r="B44" s="307" t="s">
        <v>265</v>
      </c>
      <c r="C44" s="308"/>
      <c r="D44" s="113">
        <v>4.6155178385867686</v>
      </c>
      <c r="E44" s="115">
        <v>533</v>
      </c>
      <c r="F44" s="114">
        <v>528</v>
      </c>
      <c r="G44" s="114">
        <v>824</v>
      </c>
      <c r="H44" s="114">
        <v>410</v>
      </c>
      <c r="I44" s="140">
        <v>437</v>
      </c>
      <c r="J44" s="115">
        <v>96</v>
      </c>
      <c r="K44" s="116">
        <v>21.967963386727689</v>
      </c>
    </row>
    <row r="45" spans="1:11" ht="14.1" customHeight="1" x14ac:dyDescent="0.2">
      <c r="A45" s="306" t="s">
        <v>266</v>
      </c>
      <c r="B45" s="307" t="s">
        <v>267</v>
      </c>
      <c r="C45" s="308"/>
      <c r="D45" s="113">
        <v>4.5549012816072043</v>
      </c>
      <c r="E45" s="115">
        <v>526</v>
      </c>
      <c r="F45" s="114">
        <v>519</v>
      </c>
      <c r="G45" s="114">
        <v>820</v>
      </c>
      <c r="H45" s="114">
        <v>407</v>
      </c>
      <c r="I45" s="140">
        <v>432</v>
      </c>
      <c r="J45" s="115">
        <v>94</v>
      </c>
      <c r="K45" s="116">
        <v>21.75925925925926</v>
      </c>
    </row>
    <row r="46" spans="1:11" ht="14.1" customHeight="1" x14ac:dyDescent="0.2">
      <c r="A46" s="306">
        <v>54</v>
      </c>
      <c r="B46" s="307" t="s">
        <v>268</v>
      </c>
      <c r="C46" s="308"/>
      <c r="D46" s="113">
        <v>3.706269483893315</v>
      </c>
      <c r="E46" s="115">
        <v>428</v>
      </c>
      <c r="F46" s="114">
        <v>324</v>
      </c>
      <c r="G46" s="114">
        <v>376</v>
      </c>
      <c r="H46" s="114">
        <v>331</v>
      </c>
      <c r="I46" s="140">
        <v>414</v>
      </c>
      <c r="J46" s="115">
        <v>14</v>
      </c>
      <c r="K46" s="116">
        <v>3.3816425120772946</v>
      </c>
    </row>
    <row r="47" spans="1:11" ht="14.1" customHeight="1" x14ac:dyDescent="0.2">
      <c r="A47" s="306">
        <v>61</v>
      </c>
      <c r="B47" s="307" t="s">
        <v>269</v>
      </c>
      <c r="C47" s="308"/>
      <c r="D47" s="113">
        <v>2.060962937305161</v>
      </c>
      <c r="E47" s="115">
        <v>238</v>
      </c>
      <c r="F47" s="114">
        <v>164</v>
      </c>
      <c r="G47" s="114">
        <v>255</v>
      </c>
      <c r="H47" s="114">
        <v>207</v>
      </c>
      <c r="I47" s="140">
        <v>244</v>
      </c>
      <c r="J47" s="115">
        <v>-6</v>
      </c>
      <c r="K47" s="116">
        <v>-2.459016393442623</v>
      </c>
    </row>
    <row r="48" spans="1:11" ht="14.1" customHeight="1" x14ac:dyDescent="0.2">
      <c r="A48" s="306">
        <v>62</v>
      </c>
      <c r="B48" s="307" t="s">
        <v>270</v>
      </c>
      <c r="C48" s="308"/>
      <c r="D48" s="113">
        <v>6.7197783165916176</v>
      </c>
      <c r="E48" s="115">
        <v>776</v>
      </c>
      <c r="F48" s="114">
        <v>796</v>
      </c>
      <c r="G48" s="114">
        <v>1076</v>
      </c>
      <c r="H48" s="114">
        <v>800</v>
      </c>
      <c r="I48" s="140">
        <v>778</v>
      </c>
      <c r="J48" s="115">
        <v>-2</v>
      </c>
      <c r="K48" s="116">
        <v>-0.25706940874035988</v>
      </c>
    </row>
    <row r="49" spans="1:11" ht="14.1" customHeight="1" x14ac:dyDescent="0.2">
      <c r="A49" s="306">
        <v>63</v>
      </c>
      <c r="B49" s="307" t="s">
        <v>271</v>
      </c>
      <c r="C49" s="308"/>
      <c r="D49" s="113">
        <v>2.9615517838586767</v>
      </c>
      <c r="E49" s="115">
        <v>342</v>
      </c>
      <c r="F49" s="114">
        <v>300</v>
      </c>
      <c r="G49" s="114">
        <v>367</v>
      </c>
      <c r="H49" s="114">
        <v>352</v>
      </c>
      <c r="I49" s="140">
        <v>403</v>
      </c>
      <c r="J49" s="115">
        <v>-61</v>
      </c>
      <c r="K49" s="116">
        <v>-15.136476426799007</v>
      </c>
    </row>
    <row r="50" spans="1:11" ht="14.1" customHeight="1" x14ac:dyDescent="0.2">
      <c r="A50" s="306" t="s">
        <v>272</v>
      </c>
      <c r="B50" s="307" t="s">
        <v>273</v>
      </c>
      <c r="C50" s="308"/>
      <c r="D50" s="113">
        <v>0.77069622445445096</v>
      </c>
      <c r="E50" s="115">
        <v>89</v>
      </c>
      <c r="F50" s="114">
        <v>46</v>
      </c>
      <c r="G50" s="114">
        <v>67</v>
      </c>
      <c r="H50" s="114">
        <v>60</v>
      </c>
      <c r="I50" s="140">
        <v>70</v>
      </c>
      <c r="J50" s="115">
        <v>19</v>
      </c>
      <c r="K50" s="116">
        <v>27.142857142857142</v>
      </c>
    </row>
    <row r="51" spans="1:11" ht="14.1" customHeight="1" x14ac:dyDescent="0.2">
      <c r="A51" s="306" t="s">
        <v>274</v>
      </c>
      <c r="B51" s="307" t="s">
        <v>275</v>
      </c>
      <c r="C51" s="308"/>
      <c r="D51" s="113">
        <v>2.0956009698649116</v>
      </c>
      <c r="E51" s="115">
        <v>242</v>
      </c>
      <c r="F51" s="114">
        <v>237</v>
      </c>
      <c r="G51" s="114">
        <v>278</v>
      </c>
      <c r="H51" s="114">
        <v>284</v>
      </c>
      <c r="I51" s="140">
        <v>310</v>
      </c>
      <c r="J51" s="115">
        <v>-68</v>
      </c>
      <c r="K51" s="116">
        <v>-21.93548387096774</v>
      </c>
    </row>
    <row r="52" spans="1:11" ht="14.1" customHeight="1" x14ac:dyDescent="0.2">
      <c r="A52" s="306">
        <v>71</v>
      </c>
      <c r="B52" s="307" t="s">
        <v>276</v>
      </c>
      <c r="C52" s="308"/>
      <c r="D52" s="113">
        <v>8.5642535503983375</v>
      </c>
      <c r="E52" s="115">
        <v>989</v>
      </c>
      <c r="F52" s="114">
        <v>724</v>
      </c>
      <c r="G52" s="114">
        <v>1205</v>
      </c>
      <c r="H52" s="114">
        <v>879</v>
      </c>
      <c r="I52" s="140">
        <v>989</v>
      </c>
      <c r="J52" s="115">
        <v>0</v>
      </c>
      <c r="K52" s="116">
        <v>0</v>
      </c>
    </row>
    <row r="53" spans="1:11" ht="14.1" customHeight="1" x14ac:dyDescent="0.2">
      <c r="A53" s="306" t="s">
        <v>277</v>
      </c>
      <c r="B53" s="307" t="s">
        <v>278</v>
      </c>
      <c r="C53" s="308"/>
      <c r="D53" s="113">
        <v>2.9961898164184273</v>
      </c>
      <c r="E53" s="115">
        <v>346</v>
      </c>
      <c r="F53" s="114">
        <v>260</v>
      </c>
      <c r="G53" s="114">
        <v>388</v>
      </c>
      <c r="H53" s="114">
        <v>275</v>
      </c>
      <c r="I53" s="140">
        <v>324</v>
      </c>
      <c r="J53" s="115">
        <v>22</v>
      </c>
      <c r="K53" s="116">
        <v>6.7901234567901234</v>
      </c>
    </row>
    <row r="54" spans="1:11" ht="14.1" customHeight="1" x14ac:dyDescent="0.2">
      <c r="A54" s="306" t="s">
        <v>279</v>
      </c>
      <c r="B54" s="307" t="s">
        <v>280</v>
      </c>
      <c r="C54" s="308"/>
      <c r="D54" s="113">
        <v>4.7887080013855217</v>
      </c>
      <c r="E54" s="115">
        <v>553</v>
      </c>
      <c r="F54" s="114">
        <v>389</v>
      </c>
      <c r="G54" s="114">
        <v>719</v>
      </c>
      <c r="H54" s="114">
        <v>523</v>
      </c>
      <c r="I54" s="140">
        <v>555</v>
      </c>
      <c r="J54" s="115">
        <v>-2</v>
      </c>
      <c r="K54" s="116">
        <v>-0.36036036036036034</v>
      </c>
    </row>
    <row r="55" spans="1:11" ht="14.1" customHeight="1" x14ac:dyDescent="0.2">
      <c r="A55" s="306">
        <v>72</v>
      </c>
      <c r="B55" s="307" t="s">
        <v>281</v>
      </c>
      <c r="C55" s="308"/>
      <c r="D55" s="113">
        <v>1.6539660547280914</v>
      </c>
      <c r="E55" s="115">
        <v>191</v>
      </c>
      <c r="F55" s="114">
        <v>129</v>
      </c>
      <c r="G55" s="114">
        <v>234</v>
      </c>
      <c r="H55" s="114">
        <v>169</v>
      </c>
      <c r="I55" s="140">
        <v>235</v>
      </c>
      <c r="J55" s="115">
        <v>-44</v>
      </c>
      <c r="K55" s="116">
        <v>-18.723404255319149</v>
      </c>
    </row>
    <row r="56" spans="1:11" ht="14.1" customHeight="1" x14ac:dyDescent="0.2">
      <c r="A56" s="306" t="s">
        <v>282</v>
      </c>
      <c r="B56" s="307" t="s">
        <v>283</v>
      </c>
      <c r="C56" s="308"/>
      <c r="D56" s="113">
        <v>0.5542085209560097</v>
      </c>
      <c r="E56" s="115">
        <v>64</v>
      </c>
      <c r="F56" s="114">
        <v>39</v>
      </c>
      <c r="G56" s="114">
        <v>94</v>
      </c>
      <c r="H56" s="114">
        <v>42</v>
      </c>
      <c r="I56" s="140">
        <v>73</v>
      </c>
      <c r="J56" s="115">
        <v>-9</v>
      </c>
      <c r="K56" s="116">
        <v>-12.328767123287671</v>
      </c>
    </row>
    <row r="57" spans="1:11" ht="14.1" customHeight="1" x14ac:dyDescent="0.2">
      <c r="A57" s="306" t="s">
        <v>284</v>
      </c>
      <c r="B57" s="307" t="s">
        <v>285</v>
      </c>
      <c r="C57" s="308"/>
      <c r="D57" s="113">
        <v>0.77069622445445096</v>
      </c>
      <c r="E57" s="115">
        <v>89</v>
      </c>
      <c r="F57" s="114">
        <v>71</v>
      </c>
      <c r="G57" s="114">
        <v>74</v>
      </c>
      <c r="H57" s="114">
        <v>97</v>
      </c>
      <c r="I57" s="140">
        <v>117</v>
      </c>
      <c r="J57" s="115">
        <v>-28</v>
      </c>
      <c r="K57" s="116">
        <v>-23.931623931623932</v>
      </c>
    </row>
    <row r="58" spans="1:11" ht="14.1" customHeight="1" x14ac:dyDescent="0.2">
      <c r="A58" s="306">
        <v>73</v>
      </c>
      <c r="B58" s="307" t="s">
        <v>286</v>
      </c>
      <c r="C58" s="308"/>
      <c r="D58" s="113">
        <v>1.8271562175268445</v>
      </c>
      <c r="E58" s="115">
        <v>211</v>
      </c>
      <c r="F58" s="114">
        <v>90</v>
      </c>
      <c r="G58" s="114">
        <v>230</v>
      </c>
      <c r="H58" s="114">
        <v>160</v>
      </c>
      <c r="I58" s="140">
        <v>143</v>
      </c>
      <c r="J58" s="115">
        <v>68</v>
      </c>
      <c r="K58" s="116">
        <v>47.552447552447553</v>
      </c>
    </row>
    <row r="59" spans="1:11" ht="14.1" customHeight="1" x14ac:dyDescent="0.2">
      <c r="A59" s="306" t="s">
        <v>287</v>
      </c>
      <c r="B59" s="307" t="s">
        <v>288</v>
      </c>
      <c r="C59" s="308"/>
      <c r="D59" s="113">
        <v>1.4721163837894007</v>
      </c>
      <c r="E59" s="115">
        <v>170</v>
      </c>
      <c r="F59" s="114">
        <v>55</v>
      </c>
      <c r="G59" s="114">
        <v>161</v>
      </c>
      <c r="H59" s="114">
        <v>117</v>
      </c>
      <c r="I59" s="140">
        <v>88</v>
      </c>
      <c r="J59" s="115">
        <v>82</v>
      </c>
      <c r="K59" s="116">
        <v>93.181818181818187</v>
      </c>
    </row>
    <row r="60" spans="1:11" ht="14.1" customHeight="1" x14ac:dyDescent="0.2">
      <c r="A60" s="306">
        <v>81</v>
      </c>
      <c r="B60" s="307" t="s">
        <v>289</v>
      </c>
      <c r="C60" s="308"/>
      <c r="D60" s="113">
        <v>10.06234845860755</v>
      </c>
      <c r="E60" s="115">
        <v>1162</v>
      </c>
      <c r="F60" s="114">
        <v>711</v>
      </c>
      <c r="G60" s="114">
        <v>819</v>
      </c>
      <c r="H60" s="114">
        <v>768</v>
      </c>
      <c r="I60" s="140">
        <v>868</v>
      </c>
      <c r="J60" s="115">
        <v>294</v>
      </c>
      <c r="K60" s="116">
        <v>33.87096774193548</v>
      </c>
    </row>
    <row r="61" spans="1:11" ht="14.1" customHeight="1" x14ac:dyDescent="0.2">
      <c r="A61" s="306" t="s">
        <v>290</v>
      </c>
      <c r="B61" s="307" t="s">
        <v>291</v>
      </c>
      <c r="C61" s="308"/>
      <c r="D61" s="113">
        <v>2.1129199861447869</v>
      </c>
      <c r="E61" s="115">
        <v>244</v>
      </c>
      <c r="F61" s="114">
        <v>134</v>
      </c>
      <c r="G61" s="114">
        <v>327</v>
      </c>
      <c r="H61" s="114">
        <v>248</v>
      </c>
      <c r="I61" s="140">
        <v>248</v>
      </c>
      <c r="J61" s="115">
        <v>-4</v>
      </c>
      <c r="K61" s="116">
        <v>-1.6129032258064515</v>
      </c>
    </row>
    <row r="62" spans="1:11" ht="14.1" customHeight="1" x14ac:dyDescent="0.2">
      <c r="A62" s="306" t="s">
        <v>292</v>
      </c>
      <c r="B62" s="307" t="s">
        <v>293</v>
      </c>
      <c r="C62" s="308"/>
      <c r="D62" s="113">
        <v>5.680637339799099</v>
      </c>
      <c r="E62" s="115">
        <v>656</v>
      </c>
      <c r="F62" s="114">
        <v>398</v>
      </c>
      <c r="G62" s="114">
        <v>308</v>
      </c>
      <c r="H62" s="114">
        <v>317</v>
      </c>
      <c r="I62" s="140">
        <v>398</v>
      </c>
      <c r="J62" s="115">
        <v>258</v>
      </c>
      <c r="K62" s="116">
        <v>64.824120603015075</v>
      </c>
    </row>
    <row r="63" spans="1:11" ht="14.1" customHeight="1" x14ac:dyDescent="0.2">
      <c r="A63" s="306"/>
      <c r="B63" s="307" t="s">
        <v>294</v>
      </c>
      <c r="C63" s="308"/>
      <c r="D63" s="113">
        <v>5.0311742293037751</v>
      </c>
      <c r="E63" s="115">
        <v>581</v>
      </c>
      <c r="F63" s="114">
        <v>330</v>
      </c>
      <c r="G63" s="114">
        <v>249</v>
      </c>
      <c r="H63" s="114">
        <v>258</v>
      </c>
      <c r="I63" s="140">
        <v>346</v>
      </c>
      <c r="J63" s="115">
        <v>235</v>
      </c>
      <c r="K63" s="116">
        <v>67.919075144508668</v>
      </c>
    </row>
    <row r="64" spans="1:11" ht="14.1" customHeight="1" x14ac:dyDescent="0.2">
      <c r="A64" s="306" t="s">
        <v>295</v>
      </c>
      <c r="B64" s="307" t="s">
        <v>296</v>
      </c>
      <c r="C64" s="308"/>
      <c r="D64" s="113">
        <v>0.90924835469345344</v>
      </c>
      <c r="E64" s="115">
        <v>105</v>
      </c>
      <c r="F64" s="114">
        <v>73</v>
      </c>
      <c r="G64" s="114">
        <v>63</v>
      </c>
      <c r="H64" s="114">
        <v>87</v>
      </c>
      <c r="I64" s="140">
        <v>91</v>
      </c>
      <c r="J64" s="115">
        <v>14</v>
      </c>
      <c r="K64" s="116">
        <v>15.384615384615385</v>
      </c>
    </row>
    <row r="65" spans="1:11" ht="14.1" customHeight="1" x14ac:dyDescent="0.2">
      <c r="A65" s="306" t="s">
        <v>297</v>
      </c>
      <c r="B65" s="307" t="s">
        <v>298</v>
      </c>
      <c r="C65" s="308"/>
      <c r="D65" s="113">
        <v>0.58884655351576032</v>
      </c>
      <c r="E65" s="115">
        <v>68</v>
      </c>
      <c r="F65" s="114">
        <v>56</v>
      </c>
      <c r="G65" s="114">
        <v>60</v>
      </c>
      <c r="H65" s="114">
        <v>41</v>
      </c>
      <c r="I65" s="140">
        <v>55</v>
      </c>
      <c r="J65" s="115">
        <v>13</v>
      </c>
      <c r="K65" s="116">
        <v>23.636363636363637</v>
      </c>
    </row>
    <row r="66" spans="1:11" ht="14.1" customHeight="1" x14ac:dyDescent="0.2">
      <c r="A66" s="306">
        <v>82</v>
      </c>
      <c r="B66" s="307" t="s">
        <v>299</v>
      </c>
      <c r="C66" s="308"/>
      <c r="D66" s="113">
        <v>3.2732940768964323</v>
      </c>
      <c r="E66" s="115">
        <v>378</v>
      </c>
      <c r="F66" s="114">
        <v>508</v>
      </c>
      <c r="G66" s="114">
        <v>521</v>
      </c>
      <c r="H66" s="114">
        <v>367</v>
      </c>
      <c r="I66" s="140">
        <v>408</v>
      </c>
      <c r="J66" s="115">
        <v>-30</v>
      </c>
      <c r="K66" s="116">
        <v>-7.3529411764705879</v>
      </c>
    </row>
    <row r="67" spans="1:11" ht="14.1" customHeight="1" x14ac:dyDescent="0.2">
      <c r="A67" s="306" t="s">
        <v>300</v>
      </c>
      <c r="B67" s="307" t="s">
        <v>301</v>
      </c>
      <c r="C67" s="308"/>
      <c r="D67" s="113">
        <v>2.1215794942847248</v>
      </c>
      <c r="E67" s="115">
        <v>245</v>
      </c>
      <c r="F67" s="114">
        <v>418</v>
      </c>
      <c r="G67" s="114">
        <v>318</v>
      </c>
      <c r="H67" s="114">
        <v>257</v>
      </c>
      <c r="I67" s="140">
        <v>260</v>
      </c>
      <c r="J67" s="115">
        <v>-15</v>
      </c>
      <c r="K67" s="116">
        <v>-5.7692307692307692</v>
      </c>
    </row>
    <row r="68" spans="1:11" ht="14.1" customHeight="1" x14ac:dyDescent="0.2">
      <c r="A68" s="306" t="s">
        <v>302</v>
      </c>
      <c r="B68" s="307" t="s">
        <v>303</v>
      </c>
      <c r="C68" s="308"/>
      <c r="D68" s="113">
        <v>0.62348458607551094</v>
      </c>
      <c r="E68" s="115">
        <v>72</v>
      </c>
      <c r="F68" s="114">
        <v>62</v>
      </c>
      <c r="G68" s="114">
        <v>137</v>
      </c>
      <c r="H68" s="114">
        <v>72</v>
      </c>
      <c r="I68" s="140">
        <v>104</v>
      </c>
      <c r="J68" s="115">
        <v>-32</v>
      </c>
      <c r="K68" s="116">
        <v>-30.76923076923077</v>
      </c>
    </row>
    <row r="69" spans="1:11" ht="14.1" customHeight="1" x14ac:dyDescent="0.2">
      <c r="A69" s="306">
        <v>83</v>
      </c>
      <c r="B69" s="307" t="s">
        <v>304</v>
      </c>
      <c r="C69" s="308"/>
      <c r="D69" s="113">
        <v>3.9054381711118809</v>
      </c>
      <c r="E69" s="115">
        <v>451</v>
      </c>
      <c r="F69" s="114">
        <v>384</v>
      </c>
      <c r="G69" s="114">
        <v>818</v>
      </c>
      <c r="H69" s="114">
        <v>359</v>
      </c>
      <c r="I69" s="140">
        <v>522</v>
      </c>
      <c r="J69" s="115">
        <v>-71</v>
      </c>
      <c r="K69" s="116">
        <v>-13.601532567049809</v>
      </c>
    </row>
    <row r="70" spans="1:11" ht="14.1" customHeight="1" x14ac:dyDescent="0.2">
      <c r="A70" s="306" t="s">
        <v>305</v>
      </c>
      <c r="B70" s="307" t="s">
        <v>306</v>
      </c>
      <c r="C70" s="308"/>
      <c r="D70" s="113">
        <v>3.1347419466574298</v>
      </c>
      <c r="E70" s="115">
        <v>362</v>
      </c>
      <c r="F70" s="114">
        <v>333</v>
      </c>
      <c r="G70" s="114">
        <v>751</v>
      </c>
      <c r="H70" s="114">
        <v>298</v>
      </c>
      <c r="I70" s="140">
        <v>399</v>
      </c>
      <c r="J70" s="115">
        <v>-37</v>
      </c>
      <c r="K70" s="116">
        <v>-9.2731829573934839</v>
      </c>
    </row>
    <row r="71" spans="1:11" ht="14.1" customHeight="1" x14ac:dyDescent="0.2">
      <c r="A71" s="306"/>
      <c r="B71" s="307" t="s">
        <v>307</v>
      </c>
      <c r="C71" s="308"/>
      <c r="D71" s="113">
        <v>1.4807758919293383</v>
      </c>
      <c r="E71" s="115">
        <v>171</v>
      </c>
      <c r="F71" s="114">
        <v>185</v>
      </c>
      <c r="G71" s="114">
        <v>497</v>
      </c>
      <c r="H71" s="114">
        <v>156</v>
      </c>
      <c r="I71" s="140">
        <v>256</v>
      </c>
      <c r="J71" s="115">
        <v>-85</v>
      </c>
      <c r="K71" s="116">
        <v>-33.203125</v>
      </c>
    </row>
    <row r="72" spans="1:11" ht="14.1" customHeight="1" x14ac:dyDescent="0.2">
      <c r="A72" s="306">
        <v>84</v>
      </c>
      <c r="B72" s="307" t="s">
        <v>308</v>
      </c>
      <c r="C72" s="308"/>
      <c r="D72" s="113">
        <v>1.4374783512296501</v>
      </c>
      <c r="E72" s="115">
        <v>166</v>
      </c>
      <c r="F72" s="114">
        <v>118</v>
      </c>
      <c r="G72" s="114">
        <v>289</v>
      </c>
      <c r="H72" s="114">
        <v>102</v>
      </c>
      <c r="I72" s="140">
        <v>164</v>
      </c>
      <c r="J72" s="115">
        <v>2</v>
      </c>
      <c r="K72" s="116">
        <v>1.2195121951219512</v>
      </c>
    </row>
    <row r="73" spans="1:11" ht="14.1" customHeight="1" x14ac:dyDescent="0.2">
      <c r="A73" s="306" t="s">
        <v>309</v>
      </c>
      <c r="B73" s="307" t="s">
        <v>310</v>
      </c>
      <c r="C73" s="308"/>
      <c r="D73" s="113">
        <v>0.85729130585382751</v>
      </c>
      <c r="E73" s="115">
        <v>99</v>
      </c>
      <c r="F73" s="114">
        <v>69</v>
      </c>
      <c r="G73" s="114">
        <v>184</v>
      </c>
      <c r="H73" s="114">
        <v>52</v>
      </c>
      <c r="I73" s="140">
        <v>109</v>
      </c>
      <c r="J73" s="115">
        <v>-10</v>
      </c>
      <c r="K73" s="116">
        <v>-9.1743119266055047</v>
      </c>
    </row>
    <row r="74" spans="1:11" ht="14.1" customHeight="1" x14ac:dyDescent="0.2">
      <c r="A74" s="306" t="s">
        <v>311</v>
      </c>
      <c r="B74" s="307" t="s">
        <v>312</v>
      </c>
      <c r="C74" s="308"/>
      <c r="D74" s="113">
        <v>0.15587114651887773</v>
      </c>
      <c r="E74" s="115">
        <v>18</v>
      </c>
      <c r="F74" s="114">
        <v>15</v>
      </c>
      <c r="G74" s="114">
        <v>59</v>
      </c>
      <c r="H74" s="114">
        <v>13</v>
      </c>
      <c r="I74" s="140">
        <v>16</v>
      </c>
      <c r="J74" s="115">
        <v>2</v>
      </c>
      <c r="K74" s="116">
        <v>12.5</v>
      </c>
    </row>
    <row r="75" spans="1:11" ht="14.1" customHeight="1" x14ac:dyDescent="0.2">
      <c r="A75" s="306" t="s">
        <v>313</v>
      </c>
      <c r="B75" s="307" t="s">
        <v>314</v>
      </c>
      <c r="C75" s="308"/>
      <c r="D75" s="113" t="s">
        <v>514</v>
      </c>
      <c r="E75" s="115" t="s">
        <v>514</v>
      </c>
      <c r="F75" s="114">
        <v>3</v>
      </c>
      <c r="G75" s="114" t="s">
        <v>514</v>
      </c>
      <c r="H75" s="114">
        <v>0</v>
      </c>
      <c r="I75" s="140">
        <v>6</v>
      </c>
      <c r="J75" s="115" t="s">
        <v>514</v>
      </c>
      <c r="K75" s="116" t="s">
        <v>514</v>
      </c>
    </row>
    <row r="76" spans="1:11" ht="14.1" customHeight="1" x14ac:dyDescent="0.2">
      <c r="A76" s="306">
        <v>91</v>
      </c>
      <c r="B76" s="307" t="s">
        <v>315</v>
      </c>
      <c r="C76" s="308"/>
      <c r="D76" s="113">
        <v>0.17319016279875304</v>
      </c>
      <c r="E76" s="115">
        <v>20</v>
      </c>
      <c r="F76" s="114">
        <v>15</v>
      </c>
      <c r="G76" s="114">
        <v>17</v>
      </c>
      <c r="H76" s="114">
        <v>14</v>
      </c>
      <c r="I76" s="140">
        <v>17</v>
      </c>
      <c r="J76" s="115">
        <v>3</v>
      </c>
      <c r="K76" s="116">
        <v>17.647058823529413</v>
      </c>
    </row>
    <row r="77" spans="1:11" ht="14.1" customHeight="1" x14ac:dyDescent="0.2">
      <c r="A77" s="306">
        <v>92</v>
      </c>
      <c r="B77" s="307" t="s">
        <v>316</v>
      </c>
      <c r="C77" s="308"/>
      <c r="D77" s="113">
        <v>0.67544163491513687</v>
      </c>
      <c r="E77" s="115">
        <v>78</v>
      </c>
      <c r="F77" s="114">
        <v>72</v>
      </c>
      <c r="G77" s="114">
        <v>69</v>
      </c>
      <c r="H77" s="114">
        <v>65</v>
      </c>
      <c r="I77" s="140">
        <v>100</v>
      </c>
      <c r="J77" s="115">
        <v>-22</v>
      </c>
      <c r="K77" s="116">
        <v>-22</v>
      </c>
    </row>
    <row r="78" spans="1:11" ht="14.1" customHeight="1" x14ac:dyDescent="0.2">
      <c r="A78" s="306">
        <v>93</v>
      </c>
      <c r="B78" s="307" t="s">
        <v>317</v>
      </c>
      <c r="C78" s="308"/>
      <c r="D78" s="113">
        <v>0.10391409767925182</v>
      </c>
      <c r="E78" s="115">
        <v>12</v>
      </c>
      <c r="F78" s="114" t="s">
        <v>514</v>
      </c>
      <c r="G78" s="114">
        <v>24</v>
      </c>
      <c r="H78" s="114">
        <v>10</v>
      </c>
      <c r="I78" s="140">
        <v>10</v>
      </c>
      <c r="J78" s="115">
        <v>2</v>
      </c>
      <c r="K78" s="116">
        <v>20</v>
      </c>
    </row>
    <row r="79" spans="1:11" ht="14.1" customHeight="1" x14ac:dyDescent="0.2">
      <c r="A79" s="306">
        <v>94</v>
      </c>
      <c r="B79" s="307" t="s">
        <v>318</v>
      </c>
      <c r="C79" s="308"/>
      <c r="D79" s="113">
        <v>0.12989262209906477</v>
      </c>
      <c r="E79" s="115">
        <v>15</v>
      </c>
      <c r="F79" s="114">
        <v>18</v>
      </c>
      <c r="G79" s="114">
        <v>41</v>
      </c>
      <c r="H79" s="114">
        <v>32</v>
      </c>
      <c r="I79" s="140">
        <v>32</v>
      </c>
      <c r="J79" s="115">
        <v>-17</v>
      </c>
      <c r="K79" s="116">
        <v>-53.125</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0.33772081745756843</v>
      </c>
      <c r="E81" s="143">
        <v>39</v>
      </c>
      <c r="F81" s="144">
        <v>44</v>
      </c>
      <c r="G81" s="144">
        <v>80</v>
      </c>
      <c r="H81" s="144">
        <v>29</v>
      </c>
      <c r="I81" s="145">
        <v>36</v>
      </c>
      <c r="J81" s="143">
        <v>3</v>
      </c>
      <c r="K81" s="146">
        <v>8.3333333333333339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11763</v>
      </c>
      <c r="E11" s="114">
        <v>10940</v>
      </c>
      <c r="F11" s="114">
        <v>11601</v>
      </c>
      <c r="G11" s="114">
        <v>10394</v>
      </c>
      <c r="H11" s="140">
        <v>11412</v>
      </c>
      <c r="I11" s="115">
        <v>351</v>
      </c>
      <c r="J11" s="116">
        <v>3.0757097791798107</v>
      </c>
    </row>
    <row r="12" spans="1:15" s="110" customFormat="1" ht="24.95" customHeight="1" x14ac:dyDescent="0.2">
      <c r="A12" s="193" t="s">
        <v>132</v>
      </c>
      <c r="B12" s="194" t="s">
        <v>133</v>
      </c>
      <c r="C12" s="113">
        <v>0.49307149536682821</v>
      </c>
      <c r="D12" s="115">
        <v>58</v>
      </c>
      <c r="E12" s="114">
        <v>108</v>
      </c>
      <c r="F12" s="114">
        <v>109</v>
      </c>
      <c r="G12" s="114">
        <v>61</v>
      </c>
      <c r="H12" s="140">
        <v>61</v>
      </c>
      <c r="I12" s="115">
        <v>-3</v>
      </c>
      <c r="J12" s="116">
        <v>-4.918032786885246</v>
      </c>
    </row>
    <row r="13" spans="1:15" s="110" customFormat="1" ht="24.95" customHeight="1" x14ac:dyDescent="0.2">
      <c r="A13" s="193" t="s">
        <v>134</v>
      </c>
      <c r="B13" s="199" t="s">
        <v>214</v>
      </c>
      <c r="C13" s="113">
        <v>1.0626540848423021</v>
      </c>
      <c r="D13" s="115">
        <v>125</v>
      </c>
      <c r="E13" s="114">
        <v>107</v>
      </c>
      <c r="F13" s="114">
        <v>98</v>
      </c>
      <c r="G13" s="114">
        <v>96</v>
      </c>
      <c r="H13" s="140">
        <v>97</v>
      </c>
      <c r="I13" s="115">
        <v>28</v>
      </c>
      <c r="J13" s="116">
        <v>28.865979381443299</v>
      </c>
    </row>
    <row r="14" spans="1:15" s="287" customFormat="1" ht="24.95" customHeight="1" x14ac:dyDescent="0.2">
      <c r="A14" s="193" t="s">
        <v>215</v>
      </c>
      <c r="B14" s="199" t="s">
        <v>137</v>
      </c>
      <c r="C14" s="113">
        <v>13.151406954008332</v>
      </c>
      <c r="D14" s="115">
        <v>1547</v>
      </c>
      <c r="E14" s="114">
        <v>1778</v>
      </c>
      <c r="F14" s="114">
        <v>1632</v>
      </c>
      <c r="G14" s="114">
        <v>1309</v>
      </c>
      <c r="H14" s="140">
        <v>1417</v>
      </c>
      <c r="I14" s="115">
        <v>130</v>
      </c>
      <c r="J14" s="116">
        <v>9.1743119266055047</v>
      </c>
      <c r="K14" s="110"/>
      <c r="L14" s="110"/>
      <c r="M14" s="110"/>
      <c r="N14" s="110"/>
      <c r="O14" s="110"/>
    </row>
    <row r="15" spans="1:15" s="110" customFormat="1" ht="24.95" customHeight="1" x14ac:dyDescent="0.2">
      <c r="A15" s="193" t="s">
        <v>216</v>
      </c>
      <c r="B15" s="199" t="s">
        <v>217</v>
      </c>
      <c r="C15" s="113">
        <v>1.6492391396752528</v>
      </c>
      <c r="D15" s="115">
        <v>194</v>
      </c>
      <c r="E15" s="114">
        <v>161</v>
      </c>
      <c r="F15" s="114">
        <v>264</v>
      </c>
      <c r="G15" s="114">
        <v>188</v>
      </c>
      <c r="H15" s="140">
        <v>206</v>
      </c>
      <c r="I15" s="115">
        <v>-12</v>
      </c>
      <c r="J15" s="116">
        <v>-5.825242718446602</v>
      </c>
    </row>
    <row r="16" spans="1:15" s="287" customFormat="1" ht="24.95" customHeight="1" x14ac:dyDescent="0.2">
      <c r="A16" s="193" t="s">
        <v>218</v>
      </c>
      <c r="B16" s="199" t="s">
        <v>141</v>
      </c>
      <c r="C16" s="113">
        <v>7.1835416135339623</v>
      </c>
      <c r="D16" s="115">
        <v>845</v>
      </c>
      <c r="E16" s="114">
        <v>1098</v>
      </c>
      <c r="F16" s="114">
        <v>820</v>
      </c>
      <c r="G16" s="114">
        <v>593</v>
      </c>
      <c r="H16" s="140">
        <v>700</v>
      </c>
      <c r="I16" s="115">
        <v>145</v>
      </c>
      <c r="J16" s="116">
        <v>20.714285714285715</v>
      </c>
      <c r="K16" s="110"/>
      <c r="L16" s="110"/>
      <c r="M16" s="110"/>
      <c r="N16" s="110"/>
      <c r="O16" s="110"/>
    </row>
    <row r="17" spans="1:15" s="110" customFormat="1" ht="24.95" customHeight="1" x14ac:dyDescent="0.2">
      <c r="A17" s="193" t="s">
        <v>142</v>
      </c>
      <c r="B17" s="199" t="s">
        <v>220</v>
      </c>
      <c r="C17" s="113">
        <v>4.3186262007991161</v>
      </c>
      <c r="D17" s="115">
        <v>508</v>
      </c>
      <c r="E17" s="114">
        <v>519</v>
      </c>
      <c r="F17" s="114">
        <v>548</v>
      </c>
      <c r="G17" s="114">
        <v>528</v>
      </c>
      <c r="H17" s="140">
        <v>511</v>
      </c>
      <c r="I17" s="115">
        <v>-3</v>
      </c>
      <c r="J17" s="116">
        <v>-0.58708414872798431</v>
      </c>
    </row>
    <row r="18" spans="1:15" s="287" customFormat="1" ht="24.95" customHeight="1" x14ac:dyDescent="0.2">
      <c r="A18" s="201" t="s">
        <v>144</v>
      </c>
      <c r="B18" s="202" t="s">
        <v>145</v>
      </c>
      <c r="C18" s="113">
        <v>8.6117487035620162</v>
      </c>
      <c r="D18" s="115">
        <v>1013</v>
      </c>
      <c r="E18" s="114">
        <v>1085</v>
      </c>
      <c r="F18" s="114">
        <v>1076</v>
      </c>
      <c r="G18" s="114">
        <v>921</v>
      </c>
      <c r="H18" s="140">
        <v>1104</v>
      </c>
      <c r="I18" s="115">
        <v>-91</v>
      </c>
      <c r="J18" s="116">
        <v>-8.2427536231884062</v>
      </c>
      <c r="K18" s="110"/>
      <c r="L18" s="110"/>
      <c r="M18" s="110"/>
      <c r="N18" s="110"/>
      <c r="O18" s="110"/>
    </row>
    <row r="19" spans="1:15" s="110" customFormat="1" ht="24.95" customHeight="1" x14ac:dyDescent="0.2">
      <c r="A19" s="193" t="s">
        <v>146</v>
      </c>
      <c r="B19" s="199" t="s">
        <v>147</v>
      </c>
      <c r="C19" s="113">
        <v>14.520105415285217</v>
      </c>
      <c r="D19" s="115">
        <v>1708</v>
      </c>
      <c r="E19" s="114">
        <v>1441</v>
      </c>
      <c r="F19" s="114">
        <v>1581</v>
      </c>
      <c r="G19" s="114">
        <v>1622</v>
      </c>
      <c r="H19" s="140">
        <v>1646</v>
      </c>
      <c r="I19" s="115">
        <v>62</v>
      </c>
      <c r="J19" s="116">
        <v>3.766707168894289</v>
      </c>
    </row>
    <row r="20" spans="1:15" s="287" customFormat="1" ht="24.95" customHeight="1" x14ac:dyDescent="0.2">
      <c r="A20" s="193" t="s">
        <v>148</v>
      </c>
      <c r="B20" s="199" t="s">
        <v>149</v>
      </c>
      <c r="C20" s="113">
        <v>6.5289466972711043</v>
      </c>
      <c r="D20" s="115">
        <v>768</v>
      </c>
      <c r="E20" s="114">
        <v>783</v>
      </c>
      <c r="F20" s="114">
        <v>805</v>
      </c>
      <c r="G20" s="114">
        <v>609</v>
      </c>
      <c r="H20" s="140">
        <v>723</v>
      </c>
      <c r="I20" s="115">
        <v>45</v>
      </c>
      <c r="J20" s="116">
        <v>6.2240663900414939</v>
      </c>
      <c r="K20" s="110"/>
      <c r="L20" s="110"/>
      <c r="M20" s="110"/>
      <c r="N20" s="110"/>
      <c r="O20" s="110"/>
    </row>
    <row r="21" spans="1:15" s="110" customFormat="1" ht="24.95" customHeight="1" x14ac:dyDescent="0.2">
      <c r="A21" s="201" t="s">
        <v>150</v>
      </c>
      <c r="B21" s="202" t="s">
        <v>151</v>
      </c>
      <c r="C21" s="113">
        <v>8.2461956983762654</v>
      </c>
      <c r="D21" s="115">
        <v>970</v>
      </c>
      <c r="E21" s="114">
        <v>605</v>
      </c>
      <c r="F21" s="114">
        <v>633</v>
      </c>
      <c r="G21" s="114">
        <v>596</v>
      </c>
      <c r="H21" s="140">
        <v>707</v>
      </c>
      <c r="I21" s="115">
        <v>263</v>
      </c>
      <c r="J21" s="116">
        <v>37.199434229137196</v>
      </c>
    </row>
    <row r="22" spans="1:15" s="110" customFormat="1" ht="24.95" customHeight="1" x14ac:dyDescent="0.2">
      <c r="A22" s="201" t="s">
        <v>152</v>
      </c>
      <c r="B22" s="199" t="s">
        <v>153</v>
      </c>
      <c r="C22" s="113">
        <v>1.4197058573493158</v>
      </c>
      <c r="D22" s="115">
        <v>167</v>
      </c>
      <c r="E22" s="114">
        <v>75</v>
      </c>
      <c r="F22" s="114">
        <v>192</v>
      </c>
      <c r="G22" s="114">
        <v>124</v>
      </c>
      <c r="H22" s="140">
        <v>128</v>
      </c>
      <c r="I22" s="115">
        <v>39</v>
      </c>
      <c r="J22" s="116">
        <v>30.46875</v>
      </c>
    </row>
    <row r="23" spans="1:15" s="110" customFormat="1" ht="24.95" customHeight="1" x14ac:dyDescent="0.2">
      <c r="A23" s="193" t="s">
        <v>154</v>
      </c>
      <c r="B23" s="199" t="s">
        <v>155</v>
      </c>
      <c r="C23" s="113">
        <v>1.1731701096659015</v>
      </c>
      <c r="D23" s="115">
        <v>138</v>
      </c>
      <c r="E23" s="114">
        <v>106</v>
      </c>
      <c r="F23" s="114">
        <v>91</v>
      </c>
      <c r="G23" s="114">
        <v>71</v>
      </c>
      <c r="H23" s="140">
        <v>115</v>
      </c>
      <c r="I23" s="115">
        <v>23</v>
      </c>
      <c r="J23" s="116">
        <v>20</v>
      </c>
    </row>
    <row r="24" spans="1:15" s="110" customFormat="1" ht="24.95" customHeight="1" x14ac:dyDescent="0.2">
      <c r="A24" s="193" t="s">
        <v>156</v>
      </c>
      <c r="B24" s="199" t="s">
        <v>221</v>
      </c>
      <c r="C24" s="113">
        <v>4.9137124883108054</v>
      </c>
      <c r="D24" s="115">
        <v>578</v>
      </c>
      <c r="E24" s="114">
        <v>451</v>
      </c>
      <c r="F24" s="114">
        <v>542</v>
      </c>
      <c r="G24" s="114">
        <v>500</v>
      </c>
      <c r="H24" s="140">
        <v>569</v>
      </c>
      <c r="I24" s="115">
        <v>9</v>
      </c>
      <c r="J24" s="116">
        <v>1.5817223198594024</v>
      </c>
    </row>
    <row r="25" spans="1:15" s="110" customFormat="1" ht="24.95" customHeight="1" x14ac:dyDescent="0.2">
      <c r="A25" s="193" t="s">
        <v>222</v>
      </c>
      <c r="B25" s="204" t="s">
        <v>159</v>
      </c>
      <c r="C25" s="113">
        <v>10.915582759500127</v>
      </c>
      <c r="D25" s="115">
        <v>1284</v>
      </c>
      <c r="E25" s="114">
        <v>1255</v>
      </c>
      <c r="F25" s="114">
        <v>1214</v>
      </c>
      <c r="G25" s="114">
        <v>1193</v>
      </c>
      <c r="H25" s="140">
        <v>1239</v>
      </c>
      <c r="I25" s="115">
        <v>45</v>
      </c>
      <c r="J25" s="116">
        <v>3.6319612590799033</v>
      </c>
    </row>
    <row r="26" spans="1:15" s="110" customFormat="1" ht="24.95" customHeight="1" x14ac:dyDescent="0.2">
      <c r="A26" s="201">
        <v>782.78300000000002</v>
      </c>
      <c r="B26" s="203" t="s">
        <v>160</v>
      </c>
      <c r="C26" s="113">
        <v>9.5978916942956722</v>
      </c>
      <c r="D26" s="115">
        <v>1129</v>
      </c>
      <c r="E26" s="114">
        <v>1255</v>
      </c>
      <c r="F26" s="114">
        <v>1286</v>
      </c>
      <c r="G26" s="114">
        <v>1216</v>
      </c>
      <c r="H26" s="140">
        <v>1264</v>
      </c>
      <c r="I26" s="115">
        <v>-135</v>
      </c>
      <c r="J26" s="116">
        <v>-10.680379746835444</v>
      </c>
    </row>
    <row r="27" spans="1:15" s="110" customFormat="1" ht="24.95" customHeight="1" x14ac:dyDescent="0.2">
      <c r="A27" s="193" t="s">
        <v>161</v>
      </c>
      <c r="B27" s="199" t="s">
        <v>162</v>
      </c>
      <c r="C27" s="113">
        <v>2.9244240414860156</v>
      </c>
      <c r="D27" s="115">
        <v>344</v>
      </c>
      <c r="E27" s="114">
        <v>197</v>
      </c>
      <c r="F27" s="114">
        <v>340</v>
      </c>
      <c r="G27" s="114">
        <v>207</v>
      </c>
      <c r="H27" s="140">
        <v>266</v>
      </c>
      <c r="I27" s="115">
        <v>78</v>
      </c>
      <c r="J27" s="116">
        <v>29.323308270676691</v>
      </c>
    </row>
    <row r="28" spans="1:15" s="110" customFormat="1" ht="24.95" customHeight="1" x14ac:dyDescent="0.2">
      <c r="A28" s="193" t="s">
        <v>163</v>
      </c>
      <c r="B28" s="199" t="s">
        <v>164</v>
      </c>
      <c r="C28" s="113">
        <v>1.8107625605712829</v>
      </c>
      <c r="D28" s="115">
        <v>213</v>
      </c>
      <c r="E28" s="114">
        <v>158</v>
      </c>
      <c r="F28" s="114">
        <v>395</v>
      </c>
      <c r="G28" s="114">
        <v>295</v>
      </c>
      <c r="H28" s="140">
        <v>220</v>
      </c>
      <c r="I28" s="115">
        <v>-7</v>
      </c>
      <c r="J28" s="116">
        <v>-3.1818181818181817</v>
      </c>
    </row>
    <row r="29" spans="1:15" s="110" customFormat="1" ht="24.95" customHeight="1" x14ac:dyDescent="0.2">
      <c r="A29" s="193">
        <v>86</v>
      </c>
      <c r="B29" s="199" t="s">
        <v>165</v>
      </c>
      <c r="C29" s="113">
        <v>5.1347445379580039</v>
      </c>
      <c r="D29" s="115">
        <v>604</v>
      </c>
      <c r="E29" s="114">
        <v>499</v>
      </c>
      <c r="F29" s="114">
        <v>657</v>
      </c>
      <c r="G29" s="114">
        <v>613</v>
      </c>
      <c r="H29" s="140">
        <v>602</v>
      </c>
      <c r="I29" s="115">
        <v>2</v>
      </c>
      <c r="J29" s="116">
        <v>0.33222591362126247</v>
      </c>
    </row>
    <row r="30" spans="1:15" s="110" customFormat="1" ht="24.95" customHeight="1" x14ac:dyDescent="0.2">
      <c r="A30" s="193">
        <v>87.88</v>
      </c>
      <c r="B30" s="204" t="s">
        <v>166</v>
      </c>
      <c r="C30" s="113">
        <v>6.3079146476239059</v>
      </c>
      <c r="D30" s="115">
        <v>742</v>
      </c>
      <c r="E30" s="114">
        <v>629</v>
      </c>
      <c r="F30" s="114">
        <v>630</v>
      </c>
      <c r="G30" s="114">
        <v>605</v>
      </c>
      <c r="H30" s="140">
        <v>916</v>
      </c>
      <c r="I30" s="115">
        <v>-174</v>
      </c>
      <c r="J30" s="116">
        <v>-18.995633187772924</v>
      </c>
    </row>
    <row r="31" spans="1:15" s="110" customFormat="1" ht="24.95" customHeight="1" x14ac:dyDescent="0.2">
      <c r="A31" s="193" t="s">
        <v>167</v>
      </c>
      <c r="B31" s="199" t="s">
        <v>168</v>
      </c>
      <c r="C31" s="113">
        <v>3.1879622545269064</v>
      </c>
      <c r="D31" s="115">
        <v>375</v>
      </c>
      <c r="E31" s="114">
        <v>408</v>
      </c>
      <c r="F31" s="114">
        <v>320</v>
      </c>
      <c r="G31" s="114">
        <v>355</v>
      </c>
      <c r="H31" s="140">
        <v>338</v>
      </c>
      <c r="I31" s="115">
        <v>37</v>
      </c>
      <c r="J31" s="116">
        <v>10.946745562130177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0.49307149536682821</v>
      </c>
      <c r="D34" s="115">
        <v>58</v>
      </c>
      <c r="E34" s="114">
        <v>108</v>
      </c>
      <c r="F34" s="114">
        <v>109</v>
      </c>
      <c r="G34" s="114">
        <v>61</v>
      </c>
      <c r="H34" s="140">
        <v>61</v>
      </c>
      <c r="I34" s="115">
        <v>-3</v>
      </c>
      <c r="J34" s="116">
        <v>-4.918032786885246</v>
      </c>
    </row>
    <row r="35" spans="1:10" s="110" customFormat="1" ht="24.95" customHeight="1" x14ac:dyDescent="0.2">
      <c r="A35" s="292" t="s">
        <v>171</v>
      </c>
      <c r="B35" s="293" t="s">
        <v>172</v>
      </c>
      <c r="C35" s="113">
        <v>22.825809742412648</v>
      </c>
      <c r="D35" s="115">
        <v>2685</v>
      </c>
      <c r="E35" s="114">
        <v>2970</v>
      </c>
      <c r="F35" s="114">
        <v>2806</v>
      </c>
      <c r="G35" s="114">
        <v>2326</v>
      </c>
      <c r="H35" s="140">
        <v>2618</v>
      </c>
      <c r="I35" s="115">
        <v>67</v>
      </c>
      <c r="J35" s="116">
        <v>2.5592055003819709</v>
      </c>
    </row>
    <row r="36" spans="1:10" s="110" customFormat="1" ht="24.95" customHeight="1" x14ac:dyDescent="0.2">
      <c r="A36" s="294" t="s">
        <v>173</v>
      </c>
      <c r="B36" s="295" t="s">
        <v>174</v>
      </c>
      <c r="C36" s="125">
        <v>76.681118762220521</v>
      </c>
      <c r="D36" s="143">
        <v>9020</v>
      </c>
      <c r="E36" s="144">
        <v>7862</v>
      </c>
      <c r="F36" s="144">
        <v>8686</v>
      </c>
      <c r="G36" s="144">
        <v>8006</v>
      </c>
      <c r="H36" s="145">
        <v>8733</v>
      </c>
      <c r="I36" s="143">
        <v>287</v>
      </c>
      <c r="J36" s="146">
        <v>3.2863849765258215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11763</v>
      </c>
      <c r="F11" s="264">
        <v>10940</v>
      </c>
      <c r="G11" s="264">
        <v>11601</v>
      </c>
      <c r="H11" s="264">
        <v>10394</v>
      </c>
      <c r="I11" s="265">
        <v>11412</v>
      </c>
      <c r="J11" s="263">
        <v>351</v>
      </c>
      <c r="K11" s="266">
        <v>3.0757097791798107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27.093428547139336</v>
      </c>
      <c r="E13" s="115">
        <v>3187</v>
      </c>
      <c r="F13" s="114">
        <v>3480</v>
      </c>
      <c r="G13" s="114">
        <v>3599</v>
      </c>
      <c r="H13" s="114">
        <v>3068</v>
      </c>
      <c r="I13" s="140">
        <v>3305</v>
      </c>
      <c r="J13" s="115">
        <v>-118</v>
      </c>
      <c r="K13" s="116">
        <v>-3.5703479576399393</v>
      </c>
    </row>
    <row r="14" spans="1:17" ht="15.95" customHeight="1" x14ac:dyDescent="0.2">
      <c r="A14" s="306" t="s">
        <v>230</v>
      </c>
      <c r="B14" s="307"/>
      <c r="C14" s="308"/>
      <c r="D14" s="113">
        <v>57.884893309529879</v>
      </c>
      <c r="E14" s="115">
        <v>6809</v>
      </c>
      <c r="F14" s="114">
        <v>5912</v>
      </c>
      <c r="G14" s="114">
        <v>6279</v>
      </c>
      <c r="H14" s="114">
        <v>5799</v>
      </c>
      <c r="I14" s="140">
        <v>6418</v>
      </c>
      <c r="J14" s="115">
        <v>391</v>
      </c>
      <c r="K14" s="116">
        <v>6.0922405733873477</v>
      </c>
    </row>
    <row r="15" spans="1:17" ht="15.95" customHeight="1" x14ac:dyDescent="0.2">
      <c r="A15" s="306" t="s">
        <v>231</v>
      </c>
      <c r="B15" s="307"/>
      <c r="C15" s="308"/>
      <c r="D15" s="113">
        <v>7.0220181926379324</v>
      </c>
      <c r="E15" s="115">
        <v>826</v>
      </c>
      <c r="F15" s="114">
        <v>778</v>
      </c>
      <c r="G15" s="114">
        <v>803</v>
      </c>
      <c r="H15" s="114">
        <v>738</v>
      </c>
      <c r="I15" s="140">
        <v>817</v>
      </c>
      <c r="J15" s="115">
        <v>9</v>
      </c>
      <c r="K15" s="116">
        <v>1.1015911872705018</v>
      </c>
    </row>
    <row r="16" spans="1:17" ht="15.95" customHeight="1" x14ac:dyDescent="0.2">
      <c r="A16" s="306" t="s">
        <v>232</v>
      </c>
      <c r="B16" s="307"/>
      <c r="C16" s="308"/>
      <c r="D16" s="113">
        <v>7.5916007821134066</v>
      </c>
      <c r="E16" s="115">
        <v>893</v>
      </c>
      <c r="F16" s="114">
        <v>727</v>
      </c>
      <c r="G16" s="114">
        <v>878</v>
      </c>
      <c r="H16" s="114">
        <v>731</v>
      </c>
      <c r="I16" s="140">
        <v>822</v>
      </c>
      <c r="J16" s="115">
        <v>71</v>
      </c>
      <c r="K16" s="116">
        <v>8.6374695863746958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0.50157272804556663</v>
      </c>
      <c r="E18" s="115">
        <v>59</v>
      </c>
      <c r="F18" s="114">
        <v>144</v>
      </c>
      <c r="G18" s="114">
        <v>112</v>
      </c>
      <c r="H18" s="114">
        <v>61</v>
      </c>
      <c r="I18" s="140">
        <v>70</v>
      </c>
      <c r="J18" s="115">
        <v>-11</v>
      </c>
      <c r="K18" s="116">
        <v>-15.714285714285714</v>
      </c>
    </row>
    <row r="19" spans="1:11" ht="14.1" customHeight="1" x14ac:dyDescent="0.2">
      <c r="A19" s="306" t="s">
        <v>235</v>
      </c>
      <c r="B19" s="307" t="s">
        <v>236</v>
      </c>
      <c r="C19" s="308"/>
      <c r="D19" s="113">
        <v>0.27203944571962935</v>
      </c>
      <c r="E19" s="115">
        <v>32</v>
      </c>
      <c r="F19" s="114">
        <v>120</v>
      </c>
      <c r="G19" s="114">
        <v>93</v>
      </c>
      <c r="H19" s="114">
        <v>39</v>
      </c>
      <c r="I19" s="140">
        <v>48</v>
      </c>
      <c r="J19" s="115">
        <v>-16</v>
      </c>
      <c r="K19" s="116">
        <v>-33.333333333333336</v>
      </c>
    </row>
    <row r="20" spans="1:11" ht="14.1" customHeight="1" x14ac:dyDescent="0.2">
      <c r="A20" s="306">
        <v>12</v>
      </c>
      <c r="B20" s="307" t="s">
        <v>237</v>
      </c>
      <c r="C20" s="308"/>
      <c r="D20" s="113">
        <v>0.71410354501402706</v>
      </c>
      <c r="E20" s="115">
        <v>84</v>
      </c>
      <c r="F20" s="114">
        <v>135</v>
      </c>
      <c r="G20" s="114">
        <v>127</v>
      </c>
      <c r="H20" s="114">
        <v>75</v>
      </c>
      <c r="I20" s="140">
        <v>92</v>
      </c>
      <c r="J20" s="115">
        <v>-8</v>
      </c>
      <c r="K20" s="116">
        <v>-8.695652173913043</v>
      </c>
    </row>
    <row r="21" spans="1:11" ht="14.1" customHeight="1" x14ac:dyDescent="0.2">
      <c r="A21" s="306">
        <v>21</v>
      </c>
      <c r="B21" s="307" t="s">
        <v>238</v>
      </c>
      <c r="C21" s="308"/>
      <c r="D21" s="113">
        <v>0.35705177250701353</v>
      </c>
      <c r="E21" s="115">
        <v>42</v>
      </c>
      <c r="F21" s="114">
        <v>43</v>
      </c>
      <c r="G21" s="114">
        <v>62</v>
      </c>
      <c r="H21" s="114">
        <v>47</v>
      </c>
      <c r="I21" s="140">
        <v>50</v>
      </c>
      <c r="J21" s="115">
        <v>-8</v>
      </c>
      <c r="K21" s="116">
        <v>-16</v>
      </c>
    </row>
    <row r="22" spans="1:11" ht="14.1" customHeight="1" x14ac:dyDescent="0.2">
      <c r="A22" s="306">
        <v>22</v>
      </c>
      <c r="B22" s="307" t="s">
        <v>239</v>
      </c>
      <c r="C22" s="308"/>
      <c r="D22" s="113">
        <v>2.4143500807617104</v>
      </c>
      <c r="E22" s="115">
        <v>284</v>
      </c>
      <c r="F22" s="114">
        <v>305</v>
      </c>
      <c r="G22" s="114">
        <v>359</v>
      </c>
      <c r="H22" s="114">
        <v>357</v>
      </c>
      <c r="I22" s="140">
        <v>466</v>
      </c>
      <c r="J22" s="115">
        <v>-182</v>
      </c>
      <c r="K22" s="116">
        <v>-39.055793991416309</v>
      </c>
    </row>
    <row r="23" spans="1:11" ht="14.1" customHeight="1" x14ac:dyDescent="0.2">
      <c r="A23" s="306">
        <v>23</v>
      </c>
      <c r="B23" s="307" t="s">
        <v>240</v>
      </c>
      <c r="C23" s="308"/>
      <c r="D23" s="113">
        <v>0.77361217376519598</v>
      </c>
      <c r="E23" s="115">
        <v>91</v>
      </c>
      <c r="F23" s="114">
        <v>93</v>
      </c>
      <c r="G23" s="114">
        <v>113</v>
      </c>
      <c r="H23" s="114">
        <v>113</v>
      </c>
      <c r="I23" s="140">
        <v>105</v>
      </c>
      <c r="J23" s="115">
        <v>-14</v>
      </c>
      <c r="K23" s="116">
        <v>-13.333333333333334</v>
      </c>
    </row>
    <row r="24" spans="1:11" ht="14.1" customHeight="1" x14ac:dyDescent="0.2">
      <c r="A24" s="306">
        <v>24</v>
      </c>
      <c r="B24" s="307" t="s">
        <v>241</v>
      </c>
      <c r="C24" s="308"/>
      <c r="D24" s="113">
        <v>3.366488140780413</v>
      </c>
      <c r="E24" s="115">
        <v>396</v>
      </c>
      <c r="F24" s="114">
        <v>411</v>
      </c>
      <c r="G24" s="114">
        <v>395</v>
      </c>
      <c r="H24" s="114">
        <v>325</v>
      </c>
      <c r="I24" s="140">
        <v>351</v>
      </c>
      <c r="J24" s="115">
        <v>45</v>
      </c>
      <c r="K24" s="116">
        <v>12.820512820512821</v>
      </c>
    </row>
    <row r="25" spans="1:11" ht="14.1" customHeight="1" x14ac:dyDescent="0.2">
      <c r="A25" s="306">
        <v>25</v>
      </c>
      <c r="B25" s="307" t="s">
        <v>242</v>
      </c>
      <c r="C25" s="308"/>
      <c r="D25" s="113">
        <v>4.9137124883108054</v>
      </c>
      <c r="E25" s="115">
        <v>578</v>
      </c>
      <c r="F25" s="114">
        <v>508</v>
      </c>
      <c r="G25" s="114">
        <v>544</v>
      </c>
      <c r="H25" s="114">
        <v>543</v>
      </c>
      <c r="I25" s="140">
        <v>539</v>
      </c>
      <c r="J25" s="115">
        <v>39</v>
      </c>
      <c r="K25" s="116">
        <v>7.2356215213358075</v>
      </c>
    </row>
    <row r="26" spans="1:11" ht="14.1" customHeight="1" x14ac:dyDescent="0.2">
      <c r="A26" s="306">
        <v>26</v>
      </c>
      <c r="B26" s="307" t="s">
        <v>243</v>
      </c>
      <c r="C26" s="308"/>
      <c r="D26" s="113">
        <v>2.3548414520105414</v>
      </c>
      <c r="E26" s="115">
        <v>277</v>
      </c>
      <c r="F26" s="114">
        <v>321</v>
      </c>
      <c r="G26" s="114">
        <v>297</v>
      </c>
      <c r="H26" s="114">
        <v>215</v>
      </c>
      <c r="I26" s="140">
        <v>316</v>
      </c>
      <c r="J26" s="115">
        <v>-39</v>
      </c>
      <c r="K26" s="116">
        <v>-12.341772151898734</v>
      </c>
    </row>
    <row r="27" spans="1:11" ht="14.1" customHeight="1" x14ac:dyDescent="0.2">
      <c r="A27" s="306">
        <v>27</v>
      </c>
      <c r="B27" s="307" t="s">
        <v>244</v>
      </c>
      <c r="C27" s="308"/>
      <c r="D27" s="113">
        <v>1.836266258607498</v>
      </c>
      <c r="E27" s="115">
        <v>216</v>
      </c>
      <c r="F27" s="114">
        <v>344</v>
      </c>
      <c r="G27" s="114">
        <v>195</v>
      </c>
      <c r="H27" s="114">
        <v>198</v>
      </c>
      <c r="I27" s="140">
        <v>203</v>
      </c>
      <c r="J27" s="115">
        <v>13</v>
      </c>
      <c r="K27" s="116">
        <v>6.4039408866995071</v>
      </c>
    </row>
    <row r="28" spans="1:11" ht="14.1" customHeight="1" x14ac:dyDescent="0.2">
      <c r="A28" s="306">
        <v>28</v>
      </c>
      <c r="B28" s="307" t="s">
        <v>245</v>
      </c>
      <c r="C28" s="308"/>
      <c r="D28" s="113">
        <v>0.45906656465187451</v>
      </c>
      <c r="E28" s="115">
        <v>54</v>
      </c>
      <c r="F28" s="114">
        <v>37</v>
      </c>
      <c r="G28" s="114">
        <v>38</v>
      </c>
      <c r="H28" s="114">
        <v>44</v>
      </c>
      <c r="I28" s="140">
        <v>43</v>
      </c>
      <c r="J28" s="115">
        <v>11</v>
      </c>
      <c r="K28" s="116">
        <v>25.581395348837209</v>
      </c>
    </row>
    <row r="29" spans="1:11" ht="14.1" customHeight="1" x14ac:dyDescent="0.2">
      <c r="A29" s="306">
        <v>29</v>
      </c>
      <c r="B29" s="307" t="s">
        <v>246</v>
      </c>
      <c r="C29" s="308"/>
      <c r="D29" s="113">
        <v>2.8989203434498001</v>
      </c>
      <c r="E29" s="115">
        <v>341</v>
      </c>
      <c r="F29" s="114">
        <v>302</v>
      </c>
      <c r="G29" s="114">
        <v>329</v>
      </c>
      <c r="H29" s="114">
        <v>333</v>
      </c>
      <c r="I29" s="140">
        <v>336</v>
      </c>
      <c r="J29" s="115">
        <v>5</v>
      </c>
      <c r="K29" s="116">
        <v>1.4880952380952381</v>
      </c>
    </row>
    <row r="30" spans="1:11" ht="14.1" customHeight="1" x14ac:dyDescent="0.2">
      <c r="A30" s="306" t="s">
        <v>247</v>
      </c>
      <c r="B30" s="307" t="s">
        <v>248</v>
      </c>
      <c r="C30" s="308"/>
      <c r="D30" s="113" t="s">
        <v>514</v>
      </c>
      <c r="E30" s="115" t="s">
        <v>514</v>
      </c>
      <c r="F30" s="114">
        <v>60</v>
      </c>
      <c r="G30" s="114" t="s">
        <v>514</v>
      </c>
      <c r="H30" s="114">
        <v>73</v>
      </c>
      <c r="I30" s="140">
        <v>58</v>
      </c>
      <c r="J30" s="115" t="s">
        <v>514</v>
      </c>
      <c r="K30" s="116" t="s">
        <v>514</v>
      </c>
    </row>
    <row r="31" spans="1:11" ht="14.1" customHeight="1" x14ac:dyDescent="0.2">
      <c r="A31" s="306" t="s">
        <v>249</v>
      </c>
      <c r="B31" s="307" t="s">
        <v>250</v>
      </c>
      <c r="C31" s="308"/>
      <c r="D31" s="113">
        <v>2.3973476154042337</v>
      </c>
      <c r="E31" s="115">
        <v>282</v>
      </c>
      <c r="F31" s="114">
        <v>239</v>
      </c>
      <c r="G31" s="114">
        <v>245</v>
      </c>
      <c r="H31" s="114">
        <v>260</v>
      </c>
      <c r="I31" s="140">
        <v>278</v>
      </c>
      <c r="J31" s="115">
        <v>4</v>
      </c>
      <c r="K31" s="116">
        <v>1.4388489208633093</v>
      </c>
    </row>
    <row r="32" spans="1:11" ht="14.1" customHeight="1" x14ac:dyDescent="0.2">
      <c r="A32" s="306">
        <v>31</v>
      </c>
      <c r="B32" s="307" t="s">
        <v>251</v>
      </c>
      <c r="C32" s="308"/>
      <c r="D32" s="113">
        <v>0.36555300518575196</v>
      </c>
      <c r="E32" s="115">
        <v>43</v>
      </c>
      <c r="F32" s="114">
        <v>47</v>
      </c>
      <c r="G32" s="114">
        <v>37</v>
      </c>
      <c r="H32" s="114">
        <v>34</v>
      </c>
      <c r="I32" s="140">
        <v>56</v>
      </c>
      <c r="J32" s="115">
        <v>-13</v>
      </c>
      <c r="K32" s="116">
        <v>-23.214285714285715</v>
      </c>
    </row>
    <row r="33" spans="1:11" ht="14.1" customHeight="1" x14ac:dyDescent="0.2">
      <c r="A33" s="306">
        <v>32</v>
      </c>
      <c r="B33" s="307" t="s">
        <v>252</v>
      </c>
      <c r="C33" s="308"/>
      <c r="D33" s="113">
        <v>3.4855053982827511</v>
      </c>
      <c r="E33" s="115">
        <v>410</v>
      </c>
      <c r="F33" s="114">
        <v>560</v>
      </c>
      <c r="G33" s="114">
        <v>457</v>
      </c>
      <c r="H33" s="114">
        <v>408</v>
      </c>
      <c r="I33" s="140">
        <v>397</v>
      </c>
      <c r="J33" s="115">
        <v>13</v>
      </c>
      <c r="K33" s="116">
        <v>3.2745591939546599</v>
      </c>
    </row>
    <row r="34" spans="1:11" ht="14.1" customHeight="1" x14ac:dyDescent="0.2">
      <c r="A34" s="306">
        <v>33</v>
      </c>
      <c r="B34" s="307" t="s">
        <v>253</v>
      </c>
      <c r="C34" s="308"/>
      <c r="D34" s="113">
        <v>2.1933180311145115</v>
      </c>
      <c r="E34" s="115">
        <v>258</v>
      </c>
      <c r="F34" s="114">
        <v>326</v>
      </c>
      <c r="G34" s="114">
        <v>300</v>
      </c>
      <c r="H34" s="114">
        <v>275</v>
      </c>
      <c r="I34" s="140">
        <v>234</v>
      </c>
      <c r="J34" s="115">
        <v>24</v>
      </c>
      <c r="K34" s="116">
        <v>10.256410256410257</v>
      </c>
    </row>
    <row r="35" spans="1:11" ht="14.1" customHeight="1" x14ac:dyDescent="0.2">
      <c r="A35" s="306">
        <v>34</v>
      </c>
      <c r="B35" s="307" t="s">
        <v>254</v>
      </c>
      <c r="C35" s="308"/>
      <c r="D35" s="113">
        <v>1.9127773527161438</v>
      </c>
      <c r="E35" s="115">
        <v>225</v>
      </c>
      <c r="F35" s="114">
        <v>198</v>
      </c>
      <c r="G35" s="114">
        <v>191</v>
      </c>
      <c r="H35" s="114">
        <v>185</v>
      </c>
      <c r="I35" s="140">
        <v>226</v>
      </c>
      <c r="J35" s="115">
        <v>-1</v>
      </c>
      <c r="K35" s="116">
        <v>-0.44247787610619471</v>
      </c>
    </row>
    <row r="36" spans="1:11" ht="14.1" customHeight="1" x14ac:dyDescent="0.2">
      <c r="A36" s="306">
        <v>41</v>
      </c>
      <c r="B36" s="307" t="s">
        <v>255</v>
      </c>
      <c r="C36" s="308"/>
      <c r="D36" s="113">
        <v>1.2666836691320242</v>
      </c>
      <c r="E36" s="115">
        <v>149</v>
      </c>
      <c r="F36" s="114">
        <v>128</v>
      </c>
      <c r="G36" s="114">
        <v>214</v>
      </c>
      <c r="H36" s="114">
        <v>127</v>
      </c>
      <c r="I36" s="140">
        <v>159</v>
      </c>
      <c r="J36" s="115">
        <v>-10</v>
      </c>
      <c r="K36" s="116">
        <v>-6.2893081761006293</v>
      </c>
    </row>
    <row r="37" spans="1:11" ht="14.1" customHeight="1" x14ac:dyDescent="0.2">
      <c r="A37" s="306">
        <v>42</v>
      </c>
      <c r="B37" s="307" t="s">
        <v>256</v>
      </c>
      <c r="C37" s="308"/>
      <c r="D37" s="113" t="s">
        <v>514</v>
      </c>
      <c r="E37" s="115" t="s">
        <v>514</v>
      </c>
      <c r="F37" s="114" t="s">
        <v>514</v>
      </c>
      <c r="G37" s="114" t="s">
        <v>514</v>
      </c>
      <c r="H37" s="114">
        <v>7</v>
      </c>
      <c r="I37" s="140">
        <v>7</v>
      </c>
      <c r="J37" s="115" t="s">
        <v>514</v>
      </c>
      <c r="K37" s="116" t="s">
        <v>514</v>
      </c>
    </row>
    <row r="38" spans="1:11" ht="14.1" customHeight="1" x14ac:dyDescent="0.2">
      <c r="A38" s="306">
        <v>43</v>
      </c>
      <c r="B38" s="307" t="s">
        <v>257</v>
      </c>
      <c r="C38" s="308"/>
      <c r="D38" s="113">
        <v>1.0626540848423021</v>
      </c>
      <c r="E38" s="115">
        <v>125</v>
      </c>
      <c r="F38" s="114">
        <v>102</v>
      </c>
      <c r="G38" s="114">
        <v>119</v>
      </c>
      <c r="H38" s="114">
        <v>100</v>
      </c>
      <c r="I38" s="140">
        <v>94</v>
      </c>
      <c r="J38" s="115">
        <v>31</v>
      </c>
      <c r="K38" s="116">
        <v>32.978723404255319</v>
      </c>
    </row>
    <row r="39" spans="1:11" ht="14.1" customHeight="1" x14ac:dyDescent="0.2">
      <c r="A39" s="306">
        <v>51</v>
      </c>
      <c r="B39" s="307" t="s">
        <v>258</v>
      </c>
      <c r="C39" s="308"/>
      <c r="D39" s="113">
        <v>9.9294397687664713</v>
      </c>
      <c r="E39" s="115">
        <v>1168</v>
      </c>
      <c r="F39" s="114">
        <v>1221</v>
      </c>
      <c r="G39" s="114">
        <v>1335</v>
      </c>
      <c r="H39" s="114">
        <v>1141</v>
      </c>
      <c r="I39" s="140">
        <v>1194</v>
      </c>
      <c r="J39" s="115">
        <v>-26</v>
      </c>
      <c r="K39" s="116">
        <v>-2.1775544388609713</v>
      </c>
    </row>
    <row r="40" spans="1:11" ht="14.1" customHeight="1" x14ac:dyDescent="0.2">
      <c r="A40" s="306" t="s">
        <v>259</v>
      </c>
      <c r="B40" s="307" t="s">
        <v>260</v>
      </c>
      <c r="C40" s="308"/>
      <c r="D40" s="113">
        <v>9.0538128028564149</v>
      </c>
      <c r="E40" s="115">
        <v>1065</v>
      </c>
      <c r="F40" s="114">
        <v>1145</v>
      </c>
      <c r="G40" s="114">
        <v>1256</v>
      </c>
      <c r="H40" s="114">
        <v>1074</v>
      </c>
      <c r="I40" s="140">
        <v>1124</v>
      </c>
      <c r="J40" s="115">
        <v>-59</v>
      </c>
      <c r="K40" s="116">
        <v>-5.2491103202846974</v>
      </c>
    </row>
    <row r="41" spans="1:11" ht="14.1" customHeight="1" x14ac:dyDescent="0.2">
      <c r="A41" s="306"/>
      <c r="B41" s="307" t="s">
        <v>261</v>
      </c>
      <c r="C41" s="308"/>
      <c r="D41" s="113">
        <v>8.2631981637337422</v>
      </c>
      <c r="E41" s="115">
        <v>972</v>
      </c>
      <c r="F41" s="114">
        <v>1005</v>
      </c>
      <c r="G41" s="114">
        <v>1078</v>
      </c>
      <c r="H41" s="114">
        <v>973</v>
      </c>
      <c r="I41" s="140">
        <v>982</v>
      </c>
      <c r="J41" s="115">
        <v>-10</v>
      </c>
      <c r="K41" s="116">
        <v>-1.0183299389002036</v>
      </c>
    </row>
    <row r="42" spans="1:11" ht="14.1" customHeight="1" x14ac:dyDescent="0.2">
      <c r="A42" s="306">
        <v>52</v>
      </c>
      <c r="B42" s="307" t="s">
        <v>262</v>
      </c>
      <c r="C42" s="308"/>
      <c r="D42" s="113">
        <v>5.3132704242115105</v>
      </c>
      <c r="E42" s="115">
        <v>625</v>
      </c>
      <c r="F42" s="114">
        <v>572</v>
      </c>
      <c r="G42" s="114">
        <v>522</v>
      </c>
      <c r="H42" s="114">
        <v>471</v>
      </c>
      <c r="I42" s="140">
        <v>513</v>
      </c>
      <c r="J42" s="115">
        <v>112</v>
      </c>
      <c r="K42" s="116">
        <v>21.832358674463936</v>
      </c>
    </row>
    <row r="43" spans="1:11" ht="14.1" customHeight="1" x14ac:dyDescent="0.2">
      <c r="A43" s="306" t="s">
        <v>263</v>
      </c>
      <c r="B43" s="307" t="s">
        <v>264</v>
      </c>
      <c r="C43" s="308"/>
      <c r="D43" s="113">
        <v>4.5311570177675762</v>
      </c>
      <c r="E43" s="115">
        <v>533</v>
      </c>
      <c r="F43" s="114">
        <v>504</v>
      </c>
      <c r="G43" s="114">
        <v>452</v>
      </c>
      <c r="H43" s="114">
        <v>411</v>
      </c>
      <c r="I43" s="140">
        <v>463</v>
      </c>
      <c r="J43" s="115">
        <v>70</v>
      </c>
      <c r="K43" s="116">
        <v>15.118790496760258</v>
      </c>
    </row>
    <row r="44" spans="1:11" ht="14.1" customHeight="1" x14ac:dyDescent="0.2">
      <c r="A44" s="306">
        <v>53</v>
      </c>
      <c r="B44" s="307" t="s">
        <v>265</v>
      </c>
      <c r="C44" s="308"/>
      <c r="D44" s="113">
        <v>4.5906656465187456</v>
      </c>
      <c r="E44" s="115">
        <v>540</v>
      </c>
      <c r="F44" s="114">
        <v>557</v>
      </c>
      <c r="G44" s="114">
        <v>521</v>
      </c>
      <c r="H44" s="114">
        <v>556</v>
      </c>
      <c r="I44" s="140">
        <v>541</v>
      </c>
      <c r="J44" s="115">
        <v>-1</v>
      </c>
      <c r="K44" s="116">
        <v>-0.18484288354898337</v>
      </c>
    </row>
    <row r="45" spans="1:11" ht="14.1" customHeight="1" x14ac:dyDescent="0.2">
      <c r="A45" s="306" t="s">
        <v>266</v>
      </c>
      <c r="B45" s="307" t="s">
        <v>267</v>
      </c>
      <c r="C45" s="308"/>
      <c r="D45" s="113">
        <v>4.5311570177675762</v>
      </c>
      <c r="E45" s="115">
        <v>533</v>
      </c>
      <c r="F45" s="114">
        <v>555</v>
      </c>
      <c r="G45" s="114">
        <v>519</v>
      </c>
      <c r="H45" s="114">
        <v>552</v>
      </c>
      <c r="I45" s="140">
        <v>529</v>
      </c>
      <c r="J45" s="115">
        <v>4</v>
      </c>
      <c r="K45" s="116">
        <v>0.75614366729678639</v>
      </c>
    </row>
    <row r="46" spans="1:11" ht="14.1" customHeight="1" x14ac:dyDescent="0.2">
      <c r="A46" s="306">
        <v>54</v>
      </c>
      <c r="B46" s="307" t="s">
        <v>268</v>
      </c>
      <c r="C46" s="308"/>
      <c r="D46" s="113">
        <v>3.7745473093598574</v>
      </c>
      <c r="E46" s="115">
        <v>444</v>
      </c>
      <c r="F46" s="114">
        <v>339</v>
      </c>
      <c r="G46" s="114">
        <v>336</v>
      </c>
      <c r="H46" s="114">
        <v>281</v>
      </c>
      <c r="I46" s="140">
        <v>384</v>
      </c>
      <c r="J46" s="115">
        <v>60</v>
      </c>
      <c r="K46" s="116">
        <v>15.625</v>
      </c>
    </row>
    <row r="47" spans="1:11" ht="14.1" customHeight="1" x14ac:dyDescent="0.2">
      <c r="A47" s="306">
        <v>61</v>
      </c>
      <c r="B47" s="307" t="s">
        <v>269</v>
      </c>
      <c r="C47" s="308"/>
      <c r="D47" s="113">
        <v>2.3208365212955879</v>
      </c>
      <c r="E47" s="115">
        <v>273</v>
      </c>
      <c r="F47" s="114">
        <v>227</v>
      </c>
      <c r="G47" s="114">
        <v>216</v>
      </c>
      <c r="H47" s="114">
        <v>204</v>
      </c>
      <c r="I47" s="140">
        <v>230</v>
      </c>
      <c r="J47" s="115">
        <v>43</v>
      </c>
      <c r="K47" s="116">
        <v>18.695652173913043</v>
      </c>
    </row>
    <row r="48" spans="1:11" ht="14.1" customHeight="1" x14ac:dyDescent="0.2">
      <c r="A48" s="306">
        <v>62</v>
      </c>
      <c r="B48" s="307" t="s">
        <v>270</v>
      </c>
      <c r="C48" s="308"/>
      <c r="D48" s="113">
        <v>7.6596106435433136</v>
      </c>
      <c r="E48" s="115">
        <v>901</v>
      </c>
      <c r="F48" s="114">
        <v>890</v>
      </c>
      <c r="G48" s="114">
        <v>930</v>
      </c>
      <c r="H48" s="114">
        <v>865</v>
      </c>
      <c r="I48" s="140">
        <v>869</v>
      </c>
      <c r="J48" s="115">
        <v>32</v>
      </c>
      <c r="K48" s="116">
        <v>3.6823935558112773</v>
      </c>
    </row>
    <row r="49" spans="1:11" ht="14.1" customHeight="1" x14ac:dyDescent="0.2">
      <c r="A49" s="306">
        <v>63</v>
      </c>
      <c r="B49" s="307" t="s">
        <v>271</v>
      </c>
      <c r="C49" s="308"/>
      <c r="D49" s="113">
        <v>3.3239819773867212</v>
      </c>
      <c r="E49" s="115">
        <v>391</v>
      </c>
      <c r="F49" s="114">
        <v>335</v>
      </c>
      <c r="G49" s="114">
        <v>354</v>
      </c>
      <c r="H49" s="114">
        <v>300</v>
      </c>
      <c r="I49" s="140">
        <v>412</v>
      </c>
      <c r="J49" s="115">
        <v>-21</v>
      </c>
      <c r="K49" s="116">
        <v>-5.0970873786407767</v>
      </c>
    </row>
    <row r="50" spans="1:11" ht="14.1" customHeight="1" x14ac:dyDescent="0.2">
      <c r="A50" s="306" t="s">
        <v>272</v>
      </c>
      <c r="B50" s="307" t="s">
        <v>273</v>
      </c>
      <c r="C50" s="308"/>
      <c r="D50" s="113">
        <v>0.57808382215421239</v>
      </c>
      <c r="E50" s="115">
        <v>68</v>
      </c>
      <c r="F50" s="114">
        <v>57</v>
      </c>
      <c r="G50" s="114">
        <v>45</v>
      </c>
      <c r="H50" s="114">
        <v>52</v>
      </c>
      <c r="I50" s="140">
        <v>65</v>
      </c>
      <c r="J50" s="115">
        <v>3</v>
      </c>
      <c r="K50" s="116">
        <v>4.615384615384615</v>
      </c>
    </row>
    <row r="51" spans="1:11" ht="14.1" customHeight="1" x14ac:dyDescent="0.2">
      <c r="A51" s="306" t="s">
        <v>274</v>
      </c>
      <c r="B51" s="307" t="s">
        <v>275</v>
      </c>
      <c r="C51" s="308"/>
      <c r="D51" s="113">
        <v>2.6353821304089093</v>
      </c>
      <c r="E51" s="115">
        <v>310</v>
      </c>
      <c r="F51" s="114">
        <v>264</v>
      </c>
      <c r="G51" s="114">
        <v>290</v>
      </c>
      <c r="H51" s="114">
        <v>236</v>
      </c>
      <c r="I51" s="140">
        <v>326</v>
      </c>
      <c r="J51" s="115">
        <v>-16</v>
      </c>
      <c r="K51" s="116">
        <v>-4.9079754601226995</v>
      </c>
    </row>
    <row r="52" spans="1:11" ht="14.1" customHeight="1" x14ac:dyDescent="0.2">
      <c r="A52" s="306">
        <v>71</v>
      </c>
      <c r="B52" s="307" t="s">
        <v>276</v>
      </c>
      <c r="C52" s="308"/>
      <c r="D52" s="113">
        <v>9.1303238969650593</v>
      </c>
      <c r="E52" s="115">
        <v>1074</v>
      </c>
      <c r="F52" s="114">
        <v>857</v>
      </c>
      <c r="G52" s="114">
        <v>989</v>
      </c>
      <c r="H52" s="114">
        <v>952</v>
      </c>
      <c r="I52" s="140">
        <v>1055</v>
      </c>
      <c r="J52" s="115">
        <v>19</v>
      </c>
      <c r="K52" s="116">
        <v>1.8009478672985781</v>
      </c>
    </row>
    <row r="53" spans="1:11" ht="14.1" customHeight="1" x14ac:dyDescent="0.2">
      <c r="A53" s="306" t="s">
        <v>277</v>
      </c>
      <c r="B53" s="307" t="s">
        <v>278</v>
      </c>
      <c r="C53" s="308"/>
      <c r="D53" s="113">
        <v>3.0944486950607839</v>
      </c>
      <c r="E53" s="115">
        <v>364</v>
      </c>
      <c r="F53" s="114">
        <v>328</v>
      </c>
      <c r="G53" s="114">
        <v>347</v>
      </c>
      <c r="H53" s="114">
        <v>333</v>
      </c>
      <c r="I53" s="140">
        <v>374</v>
      </c>
      <c r="J53" s="115">
        <v>-10</v>
      </c>
      <c r="K53" s="116">
        <v>-2.6737967914438503</v>
      </c>
    </row>
    <row r="54" spans="1:11" ht="14.1" customHeight="1" x14ac:dyDescent="0.2">
      <c r="A54" s="306" t="s">
        <v>279</v>
      </c>
      <c r="B54" s="307" t="s">
        <v>280</v>
      </c>
      <c r="C54" s="308"/>
      <c r="D54" s="113">
        <v>5.1007396072430504</v>
      </c>
      <c r="E54" s="115">
        <v>600</v>
      </c>
      <c r="F54" s="114">
        <v>432</v>
      </c>
      <c r="G54" s="114">
        <v>543</v>
      </c>
      <c r="H54" s="114">
        <v>549</v>
      </c>
      <c r="I54" s="140">
        <v>575</v>
      </c>
      <c r="J54" s="115">
        <v>25</v>
      </c>
      <c r="K54" s="116">
        <v>4.3478260869565215</v>
      </c>
    </row>
    <row r="55" spans="1:11" ht="14.1" customHeight="1" x14ac:dyDescent="0.2">
      <c r="A55" s="306">
        <v>72</v>
      </c>
      <c r="B55" s="307" t="s">
        <v>281</v>
      </c>
      <c r="C55" s="308"/>
      <c r="D55" s="113">
        <v>2.0572983082546967</v>
      </c>
      <c r="E55" s="115">
        <v>242</v>
      </c>
      <c r="F55" s="114">
        <v>187</v>
      </c>
      <c r="G55" s="114">
        <v>209</v>
      </c>
      <c r="H55" s="114">
        <v>192</v>
      </c>
      <c r="I55" s="140">
        <v>238</v>
      </c>
      <c r="J55" s="115">
        <v>4</v>
      </c>
      <c r="K55" s="116">
        <v>1.680672268907563</v>
      </c>
    </row>
    <row r="56" spans="1:11" ht="14.1" customHeight="1" x14ac:dyDescent="0.2">
      <c r="A56" s="306" t="s">
        <v>282</v>
      </c>
      <c r="B56" s="307" t="s">
        <v>283</v>
      </c>
      <c r="C56" s="308"/>
      <c r="D56" s="113">
        <v>0.91813312930374902</v>
      </c>
      <c r="E56" s="115">
        <v>108</v>
      </c>
      <c r="F56" s="114">
        <v>89</v>
      </c>
      <c r="G56" s="114">
        <v>72</v>
      </c>
      <c r="H56" s="114">
        <v>63</v>
      </c>
      <c r="I56" s="140">
        <v>96</v>
      </c>
      <c r="J56" s="115">
        <v>12</v>
      </c>
      <c r="K56" s="116">
        <v>12.5</v>
      </c>
    </row>
    <row r="57" spans="1:11" ht="14.1" customHeight="1" x14ac:dyDescent="0.2">
      <c r="A57" s="306" t="s">
        <v>284</v>
      </c>
      <c r="B57" s="307" t="s">
        <v>285</v>
      </c>
      <c r="C57" s="308"/>
      <c r="D57" s="113">
        <v>0.77361217376519598</v>
      </c>
      <c r="E57" s="115">
        <v>91</v>
      </c>
      <c r="F57" s="114">
        <v>68</v>
      </c>
      <c r="G57" s="114">
        <v>95</v>
      </c>
      <c r="H57" s="114">
        <v>90</v>
      </c>
      <c r="I57" s="140">
        <v>100</v>
      </c>
      <c r="J57" s="115">
        <v>-9</v>
      </c>
      <c r="K57" s="116">
        <v>-9</v>
      </c>
    </row>
    <row r="58" spans="1:11" ht="14.1" customHeight="1" x14ac:dyDescent="0.2">
      <c r="A58" s="306">
        <v>73</v>
      </c>
      <c r="B58" s="307" t="s">
        <v>286</v>
      </c>
      <c r="C58" s="308"/>
      <c r="D58" s="113">
        <v>2.099804471648389</v>
      </c>
      <c r="E58" s="115">
        <v>247</v>
      </c>
      <c r="F58" s="114">
        <v>131</v>
      </c>
      <c r="G58" s="114">
        <v>150</v>
      </c>
      <c r="H58" s="114">
        <v>134</v>
      </c>
      <c r="I58" s="140">
        <v>149</v>
      </c>
      <c r="J58" s="115">
        <v>98</v>
      </c>
      <c r="K58" s="116">
        <v>65.771812080536918</v>
      </c>
    </row>
    <row r="59" spans="1:11" ht="14.1" customHeight="1" x14ac:dyDescent="0.2">
      <c r="A59" s="306" t="s">
        <v>287</v>
      </c>
      <c r="B59" s="307" t="s">
        <v>288</v>
      </c>
      <c r="C59" s="308"/>
      <c r="D59" s="113">
        <v>1.530221882172915</v>
      </c>
      <c r="E59" s="115">
        <v>180</v>
      </c>
      <c r="F59" s="114">
        <v>70</v>
      </c>
      <c r="G59" s="114">
        <v>92</v>
      </c>
      <c r="H59" s="114">
        <v>96</v>
      </c>
      <c r="I59" s="140">
        <v>90</v>
      </c>
      <c r="J59" s="115">
        <v>90</v>
      </c>
      <c r="K59" s="116">
        <v>100</v>
      </c>
    </row>
    <row r="60" spans="1:11" ht="14.1" customHeight="1" x14ac:dyDescent="0.2">
      <c r="A60" s="306">
        <v>81</v>
      </c>
      <c r="B60" s="307" t="s">
        <v>289</v>
      </c>
      <c r="C60" s="308"/>
      <c r="D60" s="113">
        <v>9.7169089517980112</v>
      </c>
      <c r="E60" s="115">
        <v>1143</v>
      </c>
      <c r="F60" s="114">
        <v>576</v>
      </c>
      <c r="G60" s="114">
        <v>691</v>
      </c>
      <c r="H60" s="114">
        <v>723</v>
      </c>
      <c r="I60" s="140">
        <v>837</v>
      </c>
      <c r="J60" s="115">
        <v>306</v>
      </c>
      <c r="K60" s="116">
        <v>36.55913978494624</v>
      </c>
    </row>
    <row r="61" spans="1:11" ht="14.1" customHeight="1" x14ac:dyDescent="0.2">
      <c r="A61" s="306" t="s">
        <v>290</v>
      </c>
      <c r="B61" s="307" t="s">
        <v>291</v>
      </c>
      <c r="C61" s="308"/>
      <c r="D61" s="113">
        <v>2.04029584289722</v>
      </c>
      <c r="E61" s="115">
        <v>240</v>
      </c>
      <c r="F61" s="114">
        <v>160</v>
      </c>
      <c r="G61" s="114">
        <v>254</v>
      </c>
      <c r="H61" s="114">
        <v>250</v>
      </c>
      <c r="I61" s="140">
        <v>268</v>
      </c>
      <c r="J61" s="115">
        <v>-28</v>
      </c>
      <c r="K61" s="116">
        <v>-10.447761194029852</v>
      </c>
    </row>
    <row r="62" spans="1:11" ht="14.1" customHeight="1" x14ac:dyDescent="0.2">
      <c r="A62" s="306" t="s">
        <v>292</v>
      </c>
      <c r="B62" s="307" t="s">
        <v>293</v>
      </c>
      <c r="C62" s="308"/>
      <c r="D62" s="113">
        <v>5.7638357561846467</v>
      </c>
      <c r="E62" s="115">
        <v>678</v>
      </c>
      <c r="F62" s="114">
        <v>264</v>
      </c>
      <c r="G62" s="114">
        <v>270</v>
      </c>
      <c r="H62" s="114">
        <v>293</v>
      </c>
      <c r="I62" s="140">
        <v>368</v>
      </c>
      <c r="J62" s="115">
        <v>310</v>
      </c>
      <c r="K62" s="116">
        <v>84.239130434782609</v>
      </c>
    </row>
    <row r="63" spans="1:11" ht="14.1" customHeight="1" x14ac:dyDescent="0.2">
      <c r="A63" s="306"/>
      <c r="B63" s="307" t="s">
        <v>294</v>
      </c>
      <c r="C63" s="308"/>
      <c r="D63" s="113">
        <v>5.1262433052792655</v>
      </c>
      <c r="E63" s="115">
        <v>603</v>
      </c>
      <c r="F63" s="114">
        <v>217</v>
      </c>
      <c r="G63" s="114">
        <v>216</v>
      </c>
      <c r="H63" s="114">
        <v>253</v>
      </c>
      <c r="I63" s="140">
        <v>327</v>
      </c>
      <c r="J63" s="115">
        <v>276</v>
      </c>
      <c r="K63" s="116">
        <v>84.403669724770637</v>
      </c>
    </row>
    <row r="64" spans="1:11" ht="14.1" customHeight="1" x14ac:dyDescent="0.2">
      <c r="A64" s="306" t="s">
        <v>295</v>
      </c>
      <c r="B64" s="307" t="s">
        <v>296</v>
      </c>
      <c r="C64" s="308"/>
      <c r="D64" s="113">
        <v>0.77361217376519598</v>
      </c>
      <c r="E64" s="115">
        <v>91</v>
      </c>
      <c r="F64" s="114">
        <v>66</v>
      </c>
      <c r="G64" s="114">
        <v>64</v>
      </c>
      <c r="H64" s="114">
        <v>67</v>
      </c>
      <c r="I64" s="140">
        <v>71</v>
      </c>
      <c r="J64" s="115">
        <v>20</v>
      </c>
      <c r="K64" s="116">
        <v>28.169014084507044</v>
      </c>
    </row>
    <row r="65" spans="1:11" ht="14.1" customHeight="1" x14ac:dyDescent="0.2">
      <c r="A65" s="306" t="s">
        <v>297</v>
      </c>
      <c r="B65" s="307" t="s">
        <v>298</v>
      </c>
      <c r="C65" s="308"/>
      <c r="D65" s="113">
        <v>0.45906656465187451</v>
      </c>
      <c r="E65" s="115">
        <v>54</v>
      </c>
      <c r="F65" s="114">
        <v>36</v>
      </c>
      <c r="G65" s="114">
        <v>55</v>
      </c>
      <c r="H65" s="114">
        <v>47</v>
      </c>
      <c r="I65" s="140">
        <v>55</v>
      </c>
      <c r="J65" s="115">
        <v>-1</v>
      </c>
      <c r="K65" s="116">
        <v>-1.8181818181818181</v>
      </c>
    </row>
    <row r="66" spans="1:11" ht="14.1" customHeight="1" x14ac:dyDescent="0.2">
      <c r="A66" s="306">
        <v>82</v>
      </c>
      <c r="B66" s="307" t="s">
        <v>299</v>
      </c>
      <c r="C66" s="308"/>
      <c r="D66" s="113">
        <v>3.1539573238119529</v>
      </c>
      <c r="E66" s="115">
        <v>371</v>
      </c>
      <c r="F66" s="114">
        <v>466</v>
      </c>
      <c r="G66" s="114">
        <v>422</v>
      </c>
      <c r="H66" s="114">
        <v>392</v>
      </c>
      <c r="I66" s="140">
        <v>475</v>
      </c>
      <c r="J66" s="115">
        <v>-104</v>
      </c>
      <c r="K66" s="116">
        <v>-21.894736842105264</v>
      </c>
    </row>
    <row r="67" spans="1:11" ht="14.1" customHeight="1" x14ac:dyDescent="0.2">
      <c r="A67" s="306" t="s">
        <v>300</v>
      </c>
      <c r="B67" s="307" t="s">
        <v>301</v>
      </c>
      <c r="C67" s="308"/>
      <c r="D67" s="113">
        <v>1.9637847487885745</v>
      </c>
      <c r="E67" s="115">
        <v>231</v>
      </c>
      <c r="F67" s="114">
        <v>348</v>
      </c>
      <c r="G67" s="114">
        <v>297</v>
      </c>
      <c r="H67" s="114">
        <v>247</v>
      </c>
      <c r="I67" s="140">
        <v>320</v>
      </c>
      <c r="J67" s="115">
        <v>-89</v>
      </c>
      <c r="K67" s="116">
        <v>-27.8125</v>
      </c>
    </row>
    <row r="68" spans="1:11" ht="14.1" customHeight="1" x14ac:dyDescent="0.2">
      <c r="A68" s="306" t="s">
        <v>302</v>
      </c>
      <c r="B68" s="307" t="s">
        <v>303</v>
      </c>
      <c r="C68" s="308"/>
      <c r="D68" s="113">
        <v>0.69710107965655022</v>
      </c>
      <c r="E68" s="115">
        <v>82</v>
      </c>
      <c r="F68" s="114">
        <v>91</v>
      </c>
      <c r="G68" s="114">
        <v>87</v>
      </c>
      <c r="H68" s="114">
        <v>104</v>
      </c>
      <c r="I68" s="140">
        <v>112</v>
      </c>
      <c r="J68" s="115">
        <v>-30</v>
      </c>
      <c r="K68" s="116">
        <v>-26.785714285714285</v>
      </c>
    </row>
    <row r="69" spans="1:11" ht="14.1" customHeight="1" x14ac:dyDescent="0.2">
      <c r="A69" s="306">
        <v>83</v>
      </c>
      <c r="B69" s="307" t="s">
        <v>304</v>
      </c>
      <c r="C69" s="308"/>
      <c r="D69" s="113">
        <v>3.2644733486355522</v>
      </c>
      <c r="E69" s="115">
        <v>384</v>
      </c>
      <c r="F69" s="114">
        <v>312</v>
      </c>
      <c r="G69" s="114">
        <v>582</v>
      </c>
      <c r="H69" s="114">
        <v>357</v>
      </c>
      <c r="I69" s="140">
        <v>462</v>
      </c>
      <c r="J69" s="115">
        <v>-78</v>
      </c>
      <c r="K69" s="116">
        <v>-16.883116883116884</v>
      </c>
    </row>
    <row r="70" spans="1:11" ht="14.1" customHeight="1" x14ac:dyDescent="0.2">
      <c r="A70" s="306" t="s">
        <v>305</v>
      </c>
      <c r="B70" s="307" t="s">
        <v>306</v>
      </c>
      <c r="C70" s="308"/>
      <c r="D70" s="113">
        <v>2.7288956898750318</v>
      </c>
      <c r="E70" s="115">
        <v>321</v>
      </c>
      <c r="F70" s="114">
        <v>250</v>
      </c>
      <c r="G70" s="114">
        <v>526</v>
      </c>
      <c r="H70" s="114">
        <v>292</v>
      </c>
      <c r="I70" s="140">
        <v>365</v>
      </c>
      <c r="J70" s="115">
        <v>-44</v>
      </c>
      <c r="K70" s="116">
        <v>-12.054794520547945</v>
      </c>
    </row>
    <row r="71" spans="1:11" ht="14.1" customHeight="1" x14ac:dyDescent="0.2">
      <c r="A71" s="306"/>
      <c r="B71" s="307" t="s">
        <v>307</v>
      </c>
      <c r="C71" s="308"/>
      <c r="D71" s="113">
        <v>1.547224347530392</v>
      </c>
      <c r="E71" s="115">
        <v>182</v>
      </c>
      <c r="F71" s="114">
        <v>138</v>
      </c>
      <c r="G71" s="114">
        <v>326</v>
      </c>
      <c r="H71" s="114">
        <v>162</v>
      </c>
      <c r="I71" s="140">
        <v>223</v>
      </c>
      <c r="J71" s="115">
        <v>-41</v>
      </c>
      <c r="K71" s="116">
        <v>-18.385650224215247</v>
      </c>
    </row>
    <row r="72" spans="1:11" ht="14.1" customHeight="1" x14ac:dyDescent="0.2">
      <c r="A72" s="306">
        <v>84</v>
      </c>
      <c r="B72" s="307" t="s">
        <v>308</v>
      </c>
      <c r="C72" s="308"/>
      <c r="D72" s="113">
        <v>1.34319476324067</v>
      </c>
      <c r="E72" s="115">
        <v>158</v>
      </c>
      <c r="F72" s="114">
        <v>100</v>
      </c>
      <c r="G72" s="114">
        <v>220</v>
      </c>
      <c r="H72" s="114">
        <v>198</v>
      </c>
      <c r="I72" s="140">
        <v>140</v>
      </c>
      <c r="J72" s="115">
        <v>18</v>
      </c>
      <c r="K72" s="116">
        <v>12.857142857142858</v>
      </c>
    </row>
    <row r="73" spans="1:11" ht="14.1" customHeight="1" x14ac:dyDescent="0.2">
      <c r="A73" s="306" t="s">
        <v>309</v>
      </c>
      <c r="B73" s="307" t="s">
        <v>310</v>
      </c>
      <c r="C73" s="308"/>
      <c r="D73" s="113">
        <v>0.86712573323131859</v>
      </c>
      <c r="E73" s="115">
        <v>102</v>
      </c>
      <c r="F73" s="114">
        <v>57</v>
      </c>
      <c r="G73" s="114">
        <v>133</v>
      </c>
      <c r="H73" s="114">
        <v>130</v>
      </c>
      <c r="I73" s="140">
        <v>91</v>
      </c>
      <c r="J73" s="115">
        <v>11</v>
      </c>
      <c r="K73" s="116">
        <v>12.087912087912088</v>
      </c>
    </row>
    <row r="74" spans="1:11" ht="14.1" customHeight="1" x14ac:dyDescent="0.2">
      <c r="A74" s="306" t="s">
        <v>311</v>
      </c>
      <c r="B74" s="307" t="s">
        <v>312</v>
      </c>
      <c r="C74" s="308"/>
      <c r="D74" s="113">
        <v>0.10201479214486101</v>
      </c>
      <c r="E74" s="115">
        <v>12</v>
      </c>
      <c r="F74" s="114">
        <v>16</v>
      </c>
      <c r="G74" s="114">
        <v>33</v>
      </c>
      <c r="H74" s="114">
        <v>31</v>
      </c>
      <c r="I74" s="140">
        <v>16</v>
      </c>
      <c r="J74" s="115">
        <v>-4</v>
      </c>
      <c r="K74" s="116">
        <v>-25</v>
      </c>
    </row>
    <row r="75" spans="1:11" ht="14.1" customHeight="1" x14ac:dyDescent="0.2">
      <c r="A75" s="306" t="s">
        <v>313</v>
      </c>
      <c r="B75" s="307" t="s">
        <v>314</v>
      </c>
      <c r="C75" s="308"/>
      <c r="D75" s="113" t="s">
        <v>514</v>
      </c>
      <c r="E75" s="115" t="s">
        <v>514</v>
      </c>
      <c r="F75" s="114" t="s">
        <v>514</v>
      </c>
      <c r="G75" s="114" t="s">
        <v>514</v>
      </c>
      <c r="H75" s="114" t="s">
        <v>514</v>
      </c>
      <c r="I75" s="140" t="s">
        <v>514</v>
      </c>
      <c r="J75" s="115" t="s">
        <v>514</v>
      </c>
      <c r="K75" s="116" t="s">
        <v>514</v>
      </c>
    </row>
    <row r="76" spans="1:11" ht="14.1" customHeight="1" x14ac:dyDescent="0.2">
      <c r="A76" s="306">
        <v>91</v>
      </c>
      <c r="B76" s="307" t="s">
        <v>315</v>
      </c>
      <c r="C76" s="308"/>
      <c r="D76" s="113">
        <v>0.13601972285981467</v>
      </c>
      <c r="E76" s="115">
        <v>16</v>
      </c>
      <c r="F76" s="114">
        <v>17</v>
      </c>
      <c r="G76" s="114">
        <v>22</v>
      </c>
      <c r="H76" s="114">
        <v>14</v>
      </c>
      <c r="I76" s="140">
        <v>18</v>
      </c>
      <c r="J76" s="115">
        <v>-2</v>
      </c>
      <c r="K76" s="116">
        <v>-11.111111111111111</v>
      </c>
    </row>
    <row r="77" spans="1:11" ht="14.1" customHeight="1" x14ac:dyDescent="0.2">
      <c r="A77" s="306">
        <v>92</v>
      </c>
      <c r="B77" s="307" t="s">
        <v>316</v>
      </c>
      <c r="C77" s="308"/>
      <c r="D77" s="113">
        <v>0.55258012411799706</v>
      </c>
      <c r="E77" s="115">
        <v>65</v>
      </c>
      <c r="F77" s="114">
        <v>61</v>
      </c>
      <c r="G77" s="114">
        <v>77</v>
      </c>
      <c r="H77" s="114">
        <v>77</v>
      </c>
      <c r="I77" s="140">
        <v>81</v>
      </c>
      <c r="J77" s="115">
        <v>-16</v>
      </c>
      <c r="K77" s="116">
        <v>-19.753086419753085</v>
      </c>
    </row>
    <row r="78" spans="1:11" ht="14.1" customHeight="1" x14ac:dyDescent="0.2">
      <c r="A78" s="306">
        <v>93</v>
      </c>
      <c r="B78" s="307" t="s">
        <v>317</v>
      </c>
      <c r="C78" s="308"/>
      <c r="D78" s="113">
        <v>0.12751849018107625</v>
      </c>
      <c r="E78" s="115">
        <v>15</v>
      </c>
      <c r="F78" s="114">
        <v>11</v>
      </c>
      <c r="G78" s="114">
        <v>18</v>
      </c>
      <c r="H78" s="114">
        <v>9</v>
      </c>
      <c r="I78" s="140">
        <v>11</v>
      </c>
      <c r="J78" s="115">
        <v>4</v>
      </c>
      <c r="K78" s="116">
        <v>36.363636363636367</v>
      </c>
    </row>
    <row r="79" spans="1:11" ht="14.1" customHeight="1" x14ac:dyDescent="0.2">
      <c r="A79" s="306">
        <v>94</v>
      </c>
      <c r="B79" s="307" t="s">
        <v>318</v>
      </c>
      <c r="C79" s="308"/>
      <c r="D79" s="113">
        <v>0.11901725750233784</v>
      </c>
      <c r="E79" s="115">
        <v>14</v>
      </c>
      <c r="F79" s="114">
        <v>27</v>
      </c>
      <c r="G79" s="114">
        <v>69</v>
      </c>
      <c r="H79" s="114">
        <v>20</v>
      </c>
      <c r="I79" s="140">
        <v>9</v>
      </c>
      <c r="J79" s="115">
        <v>5</v>
      </c>
      <c r="K79" s="116">
        <v>55.555555555555557</v>
      </c>
    </row>
    <row r="80" spans="1:11" ht="14.1" customHeight="1" x14ac:dyDescent="0.2">
      <c r="A80" s="306" t="s">
        <v>319</v>
      </c>
      <c r="B80" s="307" t="s">
        <v>320</v>
      </c>
      <c r="C80" s="308"/>
      <c r="D80" s="113" t="s">
        <v>514</v>
      </c>
      <c r="E80" s="115" t="s">
        <v>514</v>
      </c>
      <c r="F80" s="114" t="s">
        <v>514</v>
      </c>
      <c r="G80" s="114" t="s">
        <v>514</v>
      </c>
      <c r="H80" s="114">
        <v>3</v>
      </c>
      <c r="I80" s="140">
        <v>0</v>
      </c>
      <c r="J80" s="115" t="s">
        <v>514</v>
      </c>
      <c r="K80" s="116" t="s">
        <v>514</v>
      </c>
    </row>
    <row r="81" spans="1:11" ht="14.1" customHeight="1" x14ac:dyDescent="0.2">
      <c r="A81" s="310" t="s">
        <v>321</v>
      </c>
      <c r="B81" s="311" t="s">
        <v>334</v>
      </c>
      <c r="C81" s="312"/>
      <c r="D81" s="125">
        <v>0.40805916857944402</v>
      </c>
      <c r="E81" s="143">
        <v>48</v>
      </c>
      <c r="F81" s="144">
        <v>43</v>
      </c>
      <c r="G81" s="144">
        <v>42</v>
      </c>
      <c r="H81" s="144">
        <v>58</v>
      </c>
      <c r="I81" s="145">
        <v>50</v>
      </c>
      <c r="J81" s="143">
        <v>-2</v>
      </c>
      <c r="K81" s="146">
        <v>-4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110698</v>
      </c>
      <c r="C10" s="114">
        <v>60978</v>
      </c>
      <c r="D10" s="114">
        <v>49720</v>
      </c>
      <c r="E10" s="114">
        <v>85511</v>
      </c>
      <c r="F10" s="114">
        <v>23996</v>
      </c>
      <c r="G10" s="114">
        <v>13705</v>
      </c>
      <c r="H10" s="114">
        <v>28946</v>
      </c>
      <c r="I10" s="115">
        <v>31247</v>
      </c>
      <c r="J10" s="114">
        <v>21773</v>
      </c>
      <c r="K10" s="114">
        <v>9474</v>
      </c>
      <c r="L10" s="422">
        <v>8043</v>
      </c>
      <c r="M10" s="423">
        <v>8138</v>
      </c>
    </row>
    <row r="11" spans="1:13" ht="11.1" customHeight="1" x14ac:dyDescent="0.2">
      <c r="A11" s="421" t="s">
        <v>388</v>
      </c>
      <c r="B11" s="115">
        <v>111452</v>
      </c>
      <c r="C11" s="114">
        <v>61874</v>
      </c>
      <c r="D11" s="114">
        <v>49578</v>
      </c>
      <c r="E11" s="114">
        <v>86000</v>
      </c>
      <c r="F11" s="114">
        <v>24257</v>
      </c>
      <c r="G11" s="114">
        <v>13176</v>
      </c>
      <c r="H11" s="114">
        <v>29500</v>
      </c>
      <c r="I11" s="115">
        <v>32121</v>
      </c>
      <c r="J11" s="114">
        <v>22359</v>
      </c>
      <c r="K11" s="114">
        <v>9762</v>
      </c>
      <c r="L11" s="422">
        <v>8132</v>
      </c>
      <c r="M11" s="423">
        <v>7469</v>
      </c>
    </row>
    <row r="12" spans="1:13" ht="11.1" customHeight="1" x14ac:dyDescent="0.2">
      <c r="A12" s="421" t="s">
        <v>389</v>
      </c>
      <c r="B12" s="115">
        <v>114129</v>
      </c>
      <c r="C12" s="114">
        <v>63484</v>
      </c>
      <c r="D12" s="114">
        <v>50645</v>
      </c>
      <c r="E12" s="114">
        <v>88416</v>
      </c>
      <c r="F12" s="114">
        <v>24452</v>
      </c>
      <c r="G12" s="114">
        <v>14798</v>
      </c>
      <c r="H12" s="114">
        <v>30038</v>
      </c>
      <c r="I12" s="115">
        <v>32187</v>
      </c>
      <c r="J12" s="114">
        <v>22122</v>
      </c>
      <c r="K12" s="114">
        <v>10065</v>
      </c>
      <c r="L12" s="422">
        <v>11399</v>
      </c>
      <c r="M12" s="423">
        <v>9007</v>
      </c>
    </row>
    <row r="13" spans="1:13" s="110" customFormat="1" ht="11.1" customHeight="1" x14ac:dyDescent="0.2">
      <c r="A13" s="421" t="s">
        <v>390</v>
      </c>
      <c r="B13" s="115">
        <v>114781</v>
      </c>
      <c r="C13" s="114">
        <v>63561</v>
      </c>
      <c r="D13" s="114">
        <v>51220</v>
      </c>
      <c r="E13" s="114">
        <v>88539</v>
      </c>
      <c r="F13" s="114">
        <v>24982</v>
      </c>
      <c r="G13" s="114">
        <v>14458</v>
      </c>
      <c r="H13" s="114">
        <v>30636</v>
      </c>
      <c r="I13" s="115">
        <v>32413</v>
      </c>
      <c r="J13" s="114">
        <v>22204</v>
      </c>
      <c r="K13" s="114">
        <v>10209</v>
      </c>
      <c r="L13" s="422">
        <v>7165</v>
      </c>
      <c r="M13" s="423">
        <v>7499</v>
      </c>
    </row>
    <row r="14" spans="1:13" ht="15" customHeight="1" x14ac:dyDescent="0.2">
      <c r="A14" s="421" t="s">
        <v>391</v>
      </c>
      <c r="B14" s="115">
        <v>115078</v>
      </c>
      <c r="C14" s="114">
        <v>63888</v>
      </c>
      <c r="D14" s="114">
        <v>51190</v>
      </c>
      <c r="E14" s="114">
        <v>86301</v>
      </c>
      <c r="F14" s="114">
        <v>27675</v>
      </c>
      <c r="G14" s="114">
        <v>13990</v>
      </c>
      <c r="H14" s="114">
        <v>31152</v>
      </c>
      <c r="I14" s="115">
        <v>32542</v>
      </c>
      <c r="J14" s="114">
        <v>22233</v>
      </c>
      <c r="K14" s="114">
        <v>10309</v>
      </c>
      <c r="L14" s="422">
        <v>8596</v>
      </c>
      <c r="M14" s="423">
        <v>8453</v>
      </c>
    </row>
    <row r="15" spans="1:13" ht="11.1" customHeight="1" x14ac:dyDescent="0.2">
      <c r="A15" s="421" t="s">
        <v>388</v>
      </c>
      <c r="B15" s="115">
        <v>115852</v>
      </c>
      <c r="C15" s="114">
        <v>64598</v>
      </c>
      <c r="D15" s="114">
        <v>51254</v>
      </c>
      <c r="E15" s="114">
        <v>86434</v>
      </c>
      <c r="F15" s="114">
        <v>28338</v>
      </c>
      <c r="G15" s="114">
        <v>13491</v>
      </c>
      <c r="H15" s="114">
        <v>31817</v>
      </c>
      <c r="I15" s="115">
        <v>33348</v>
      </c>
      <c r="J15" s="114">
        <v>22870</v>
      </c>
      <c r="K15" s="114">
        <v>10478</v>
      </c>
      <c r="L15" s="422">
        <v>9181</v>
      </c>
      <c r="M15" s="423">
        <v>8535</v>
      </c>
    </row>
    <row r="16" spans="1:13" ht="11.1" customHeight="1" x14ac:dyDescent="0.2">
      <c r="A16" s="421" t="s">
        <v>389</v>
      </c>
      <c r="B16" s="115">
        <v>118553</v>
      </c>
      <c r="C16" s="114">
        <v>66121</v>
      </c>
      <c r="D16" s="114">
        <v>52432</v>
      </c>
      <c r="E16" s="114">
        <v>89510</v>
      </c>
      <c r="F16" s="114">
        <v>28806</v>
      </c>
      <c r="G16" s="114">
        <v>15055</v>
      </c>
      <c r="H16" s="114">
        <v>32327</v>
      </c>
      <c r="I16" s="115">
        <v>33571</v>
      </c>
      <c r="J16" s="114">
        <v>22606</v>
      </c>
      <c r="K16" s="114">
        <v>10965</v>
      </c>
      <c r="L16" s="422">
        <v>13255</v>
      </c>
      <c r="M16" s="423">
        <v>10986</v>
      </c>
    </row>
    <row r="17" spans="1:13" s="110" customFormat="1" ht="11.1" customHeight="1" x14ac:dyDescent="0.2">
      <c r="A17" s="421" t="s">
        <v>390</v>
      </c>
      <c r="B17" s="115">
        <v>117833</v>
      </c>
      <c r="C17" s="114">
        <v>65381</v>
      </c>
      <c r="D17" s="114">
        <v>52452</v>
      </c>
      <c r="E17" s="114">
        <v>89076</v>
      </c>
      <c r="F17" s="114">
        <v>28675</v>
      </c>
      <c r="G17" s="114">
        <v>14477</v>
      </c>
      <c r="H17" s="114">
        <v>32627</v>
      </c>
      <c r="I17" s="115">
        <v>33728</v>
      </c>
      <c r="J17" s="114">
        <v>22746</v>
      </c>
      <c r="K17" s="114">
        <v>10982</v>
      </c>
      <c r="L17" s="422">
        <v>6636</v>
      </c>
      <c r="M17" s="423">
        <v>7899</v>
      </c>
    </row>
    <row r="18" spans="1:13" ht="15" customHeight="1" x14ac:dyDescent="0.2">
      <c r="A18" s="421" t="s">
        <v>392</v>
      </c>
      <c r="B18" s="115">
        <v>117567</v>
      </c>
      <c r="C18" s="114">
        <v>65129</v>
      </c>
      <c r="D18" s="114">
        <v>52438</v>
      </c>
      <c r="E18" s="114">
        <v>88160</v>
      </c>
      <c r="F18" s="114">
        <v>29316</v>
      </c>
      <c r="G18" s="114">
        <v>13983</v>
      </c>
      <c r="H18" s="114">
        <v>33030</v>
      </c>
      <c r="I18" s="115">
        <v>32747</v>
      </c>
      <c r="J18" s="114">
        <v>22129</v>
      </c>
      <c r="K18" s="114">
        <v>10618</v>
      </c>
      <c r="L18" s="422">
        <v>12763</v>
      </c>
      <c r="M18" s="423">
        <v>13242</v>
      </c>
    </row>
    <row r="19" spans="1:13" ht="11.1" customHeight="1" x14ac:dyDescent="0.2">
      <c r="A19" s="421" t="s">
        <v>388</v>
      </c>
      <c r="B19" s="115">
        <v>117389</v>
      </c>
      <c r="C19" s="114">
        <v>65052</v>
      </c>
      <c r="D19" s="114">
        <v>52337</v>
      </c>
      <c r="E19" s="114">
        <v>87600</v>
      </c>
      <c r="F19" s="114">
        <v>29705</v>
      </c>
      <c r="G19" s="114">
        <v>13306</v>
      </c>
      <c r="H19" s="114">
        <v>33528</v>
      </c>
      <c r="I19" s="115">
        <v>33412</v>
      </c>
      <c r="J19" s="114">
        <v>22660</v>
      </c>
      <c r="K19" s="114">
        <v>10752</v>
      </c>
      <c r="L19" s="422">
        <v>7771</v>
      </c>
      <c r="M19" s="423">
        <v>8096</v>
      </c>
    </row>
    <row r="20" spans="1:13" ht="11.1" customHeight="1" x14ac:dyDescent="0.2">
      <c r="A20" s="421" t="s">
        <v>389</v>
      </c>
      <c r="B20" s="115">
        <v>119551</v>
      </c>
      <c r="C20" s="114">
        <v>66198</v>
      </c>
      <c r="D20" s="114">
        <v>53353</v>
      </c>
      <c r="E20" s="114">
        <v>89284</v>
      </c>
      <c r="F20" s="114">
        <v>30155</v>
      </c>
      <c r="G20" s="114">
        <v>14746</v>
      </c>
      <c r="H20" s="114">
        <v>34089</v>
      </c>
      <c r="I20" s="115">
        <v>33752</v>
      </c>
      <c r="J20" s="114">
        <v>22565</v>
      </c>
      <c r="K20" s="114">
        <v>11187</v>
      </c>
      <c r="L20" s="422">
        <v>10648</v>
      </c>
      <c r="M20" s="423">
        <v>8813</v>
      </c>
    </row>
    <row r="21" spans="1:13" s="110" customFormat="1" ht="11.1" customHeight="1" x14ac:dyDescent="0.2">
      <c r="A21" s="421" t="s">
        <v>390</v>
      </c>
      <c r="B21" s="115">
        <v>118754</v>
      </c>
      <c r="C21" s="114">
        <v>65213</v>
      </c>
      <c r="D21" s="114">
        <v>53541</v>
      </c>
      <c r="E21" s="114">
        <v>88435</v>
      </c>
      <c r="F21" s="114">
        <v>30280</v>
      </c>
      <c r="G21" s="114">
        <v>14290</v>
      </c>
      <c r="H21" s="114">
        <v>34303</v>
      </c>
      <c r="I21" s="115">
        <v>33767</v>
      </c>
      <c r="J21" s="114">
        <v>22585</v>
      </c>
      <c r="K21" s="114">
        <v>11182</v>
      </c>
      <c r="L21" s="422">
        <v>6873</v>
      </c>
      <c r="M21" s="423">
        <v>7982</v>
      </c>
    </row>
    <row r="22" spans="1:13" ht="15" customHeight="1" x14ac:dyDescent="0.2">
      <c r="A22" s="421" t="s">
        <v>393</v>
      </c>
      <c r="B22" s="115">
        <v>118632</v>
      </c>
      <c r="C22" s="114">
        <v>65230</v>
      </c>
      <c r="D22" s="114">
        <v>53402</v>
      </c>
      <c r="E22" s="114">
        <v>88095</v>
      </c>
      <c r="F22" s="114">
        <v>30331</v>
      </c>
      <c r="G22" s="114">
        <v>13687</v>
      </c>
      <c r="H22" s="114">
        <v>34731</v>
      </c>
      <c r="I22" s="115">
        <v>33054</v>
      </c>
      <c r="J22" s="114">
        <v>22203</v>
      </c>
      <c r="K22" s="114">
        <v>10851</v>
      </c>
      <c r="L22" s="422">
        <v>8502</v>
      </c>
      <c r="M22" s="423">
        <v>8720</v>
      </c>
    </row>
    <row r="23" spans="1:13" ht="11.1" customHeight="1" x14ac:dyDescent="0.2">
      <c r="A23" s="421" t="s">
        <v>388</v>
      </c>
      <c r="B23" s="115">
        <v>118946</v>
      </c>
      <c r="C23" s="114">
        <v>65589</v>
      </c>
      <c r="D23" s="114">
        <v>53357</v>
      </c>
      <c r="E23" s="114">
        <v>88031</v>
      </c>
      <c r="F23" s="114">
        <v>30648</v>
      </c>
      <c r="G23" s="114">
        <v>13005</v>
      </c>
      <c r="H23" s="114">
        <v>35255</v>
      </c>
      <c r="I23" s="115">
        <v>33533</v>
      </c>
      <c r="J23" s="114">
        <v>22485</v>
      </c>
      <c r="K23" s="114">
        <v>11048</v>
      </c>
      <c r="L23" s="422">
        <v>7585</v>
      </c>
      <c r="M23" s="423">
        <v>7371</v>
      </c>
    </row>
    <row r="24" spans="1:13" ht="11.1" customHeight="1" x14ac:dyDescent="0.2">
      <c r="A24" s="421" t="s">
        <v>389</v>
      </c>
      <c r="B24" s="115">
        <v>121267</v>
      </c>
      <c r="C24" s="114">
        <v>66873</v>
      </c>
      <c r="D24" s="114">
        <v>54394</v>
      </c>
      <c r="E24" s="114">
        <v>88848</v>
      </c>
      <c r="F24" s="114">
        <v>31123</v>
      </c>
      <c r="G24" s="114">
        <v>14458</v>
      </c>
      <c r="H24" s="114">
        <v>35884</v>
      </c>
      <c r="I24" s="115">
        <v>33856</v>
      </c>
      <c r="J24" s="114">
        <v>22351</v>
      </c>
      <c r="K24" s="114">
        <v>11505</v>
      </c>
      <c r="L24" s="422">
        <v>12089</v>
      </c>
      <c r="M24" s="423">
        <v>10159</v>
      </c>
    </row>
    <row r="25" spans="1:13" s="110" customFormat="1" ht="11.1" customHeight="1" x14ac:dyDescent="0.2">
      <c r="A25" s="421" t="s">
        <v>390</v>
      </c>
      <c r="B25" s="115">
        <v>120081</v>
      </c>
      <c r="C25" s="114">
        <v>65833</v>
      </c>
      <c r="D25" s="114">
        <v>54248</v>
      </c>
      <c r="E25" s="114">
        <v>87724</v>
      </c>
      <c r="F25" s="114">
        <v>31062</v>
      </c>
      <c r="G25" s="114">
        <v>13987</v>
      </c>
      <c r="H25" s="114">
        <v>36028</v>
      </c>
      <c r="I25" s="115">
        <v>33769</v>
      </c>
      <c r="J25" s="114">
        <v>22354</v>
      </c>
      <c r="K25" s="114">
        <v>11415</v>
      </c>
      <c r="L25" s="422">
        <v>6477</v>
      </c>
      <c r="M25" s="423">
        <v>7806</v>
      </c>
    </row>
    <row r="26" spans="1:13" ht="15" customHeight="1" x14ac:dyDescent="0.2">
      <c r="A26" s="421" t="s">
        <v>394</v>
      </c>
      <c r="B26" s="115">
        <v>120988</v>
      </c>
      <c r="C26" s="114">
        <v>66619</v>
      </c>
      <c r="D26" s="114">
        <v>54369</v>
      </c>
      <c r="E26" s="114">
        <v>88265</v>
      </c>
      <c r="F26" s="114">
        <v>31443</v>
      </c>
      <c r="G26" s="114">
        <v>13598</v>
      </c>
      <c r="H26" s="114">
        <v>36784</v>
      </c>
      <c r="I26" s="115">
        <v>33548</v>
      </c>
      <c r="J26" s="114">
        <v>22291</v>
      </c>
      <c r="K26" s="114">
        <v>11257</v>
      </c>
      <c r="L26" s="422">
        <v>9109</v>
      </c>
      <c r="M26" s="423">
        <v>8854</v>
      </c>
    </row>
    <row r="27" spans="1:13" ht="11.1" customHeight="1" x14ac:dyDescent="0.2">
      <c r="A27" s="421" t="s">
        <v>388</v>
      </c>
      <c r="B27" s="115">
        <v>121745</v>
      </c>
      <c r="C27" s="114">
        <v>67250</v>
      </c>
      <c r="D27" s="114">
        <v>54495</v>
      </c>
      <c r="E27" s="114">
        <v>88502</v>
      </c>
      <c r="F27" s="114">
        <v>31985</v>
      </c>
      <c r="G27" s="114">
        <v>13197</v>
      </c>
      <c r="H27" s="114">
        <v>37563</v>
      </c>
      <c r="I27" s="115">
        <v>34428</v>
      </c>
      <c r="J27" s="114">
        <v>22832</v>
      </c>
      <c r="K27" s="114">
        <v>11596</v>
      </c>
      <c r="L27" s="422">
        <v>7954</v>
      </c>
      <c r="M27" s="423">
        <v>7320</v>
      </c>
    </row>
    <row r="28" spans="1:13" ht="11.1" customHeight="1" x14ac:dyDescent="0.2">
      <c r="A28" s="421" t="s">
        <v>389</v>
      </c>
      <c r="B28" s="115">
        <v>123274</v>
      </c>
      <c r="C28" s="114">
        <v>68107</v>
      </c>
      <c r="D28" s="114">
        <v>55167</v>
      </c>
      <c r="E28" s="114">
        <v>90833</v>
      </c>
      <c r="F28" s="114">
        <v>32328</v>
      </c>
      <c r="G28" s="114">
        <v>14255</v>
      </c>
      <c r="H28" s="114">
        <v>37875</v>
      </c>
      <c r="I28" s="115">
        <v>34628</v>
      </c>
      <c r="J28" s="114">
        <v>22716</v>
      </c>
      <c r="K28" s="114">
        <v>11912</v>
      </c>
      <c r="L28" s="422">
        <v>11201</v>
      </c>
      <c r="M28" s="423">
        <v>9988</v>
      </c>
    </row>
    <row r="29" spans="1:13" s="110" customFormat="1" ht="11.1" customHeight="1" x14ac:dyDescent="0.2">
      <c r="A29" s="421" t="s">
        <v>390</v>
      </c>
      <c r="B29" s="115">
        <v>122201</v>
      </c>
      <c r="C29" s="114">
        <v>67080</v>
      </c>
      <c r="D29" s="114">
        <v>55121</v>
      </c>
      <c r="E29" s="114">
        <v>89776</v>
      </c>
      <c r="F29" s="114">
        <v>32386</v>
      </c>
      <c r="G29" s="114">
        <v>13793</v>
      </c>
      <c r="H29" s="114">
        <v>37968</v>
      </c>
      <c r="I29" s="115">
        <v>34531</v>
      </c>
      <c r="J29" s="114">
        <v>22704</v>
      </c>
      <c r="K29" s="114">
        <v>11827</v>
      </c>
      <c r="L29" s="422">
        <v>6930</v>
      </c>
      <c r="M29" s="423">
        <v>8066</v>
      </c>
    </row>
    <row r="30" spans="1:13" ht="15" customHeight="1" x14ac:dyDescent="0.2">
      <c r="A30" s="421" t="s">
        <v>395</v>
      </c>
      <c r="B30" s="115">
        <v>123540</v>
      </c>
      <c r="C30" s="114">
        <v>68029</v>
      </c>
      <c r="D30" s="114">
        <v>55511</v>
      </c>
      <c r="E30" s="114">
        <v>90259</v>
      </c>
      <c r="F30" s="114">
        <v>33252</v>
      </c>
      <c r="G30" s="114">
        <v>13514</v>
      </c>
      <c r="H30" s="114">
        <v>38784</v>
      </c>
      <c r="I30" s="115">
        <v>33656</v>
      </c>
      <c r="J30" s="114">
        <v>22082</v>
      </c>
      <c r="K30" s="114">
        <v>11574</v>
      </c>
      <c r="L30" s="422">
        <v>11789</v>
      </c>
      <c r="M30" s="423">
        <v>10634</v>
      </c>
    </row>
    <row r="31" spans="1:13" ht="11.1" customHeight="1" x14ac:dyDescent="0.2">
      <c r="A31" s="421" t="s">
        <v>388</v>
      </c>
      <c r="B31" s="115">
        <v>124430</v>
      </c>
      <c r="C31" s="114">
        <v>68747</v>
      </c>
      <c r="D31" s="114">
        <v>55683</v>
      </c>
      <c r="E31" s="114">
        <v>90811</v>
      </c>
      <c r="F31" s="114">
        <v>33595</v>
      </c>
      <c r="G31" s="114">
        <v>13076</v>
      </c>
      <c r="H31" s="114">
        <v>39376</v>
      </c>
      <c r="I31" s="115">
        <v>34299</v>
      </c>
      <c r="J31" s="114">
        <v>22460</v>
      </c>
      <c r="K31" s="114">
        <v>11839</v>
      </c>
      <c r="L31" s="422">
        <v>8585</v>
      </c>
      <c r="M31" s="423">
        <v>7868</v>
      </c>
    </row>
    <row r="32" spans="1:13" ht="11.1" customHeight="1" x14ac:dyDescent="0.2">
      <c r="A32" s="421" t="s">
        <v>389</v>
      </c>
      <c r="B32" s="115">
        <v>127169</v>
      </c>
      <c r="C32" s="114">
        <v>70142</v>
      </c>
      <c r="D32" s="114">
        <v>57027</v>
      </c>
      <c r="E32" s="114">
        <v>92790</v>
      </c>
      <c r="F32" s="114">
        <v>34368</v>
      </c>
      <c r="G32" s="114">
        <v>14467</v>
      </c>
      <c r="H32" s="114">
        <v>39986</v>
      </c>
      <c r="I32" s="115">
        <v>34628</v>
      </c>
      <c r="J32" s="114">
        <v>22470</v>
      </c>
      <c r="K32" s="114">
        <v>12158</v>
      </c>
      <c r="L32" s="422">
        <v>15692</v>
      </c>
      <c r="M32" s="423">
        <v>13288</v>
      </c>
    </row>
    <row r="33" spans="1:13" s="110" customFormat="1" ht="11.1" customHeight="1" x14ac:dyDescent="0.2">
      <c r="A33" s="421" t="s">
        <v>390</v>
      </c>
      <c r="B33" s="115">
        <v>126459</v>
      </c>
      <c r="C33" s="114">
        <v>69455</v>
      </c>
      <c r="D33" s="114">
        <v>57004</v>
      </c>
      <c r="E33" s="114">
        <v>91938</v>
      </c>
      <c r="F33" s="114">
        <v>34511</v>
      </c>
      <c r="G33" s="114">
        <v>14066</v>
      </c>
      <c r="H33" s="114">
        <v>40136</v>
      </c>
      <c r="I33" s="115">
        <v>34745</v>
      </c>
      <c r="J33" s="114">
        <v>22597</v>
      </c>
      <c r="K33" s="114">
        <v>12148</v>
      </c>
      <c r="L33" s="422">
        <v>8201</v>
      </c>
      <c r="M33" s="423">
        <v>8962</v>
      </c>
    </row>
    <row r="34" spans="1:13" ht="15" customHeight="1" x14ac:dyDescent="0.2">
      <c r="A34" s="421" t="s">
        <v>396</v>
      </c>
      <c r="B34" s="115">
        <v>127134</v>
      </c>
      <c r="C34" s="114">
        <v>70089</v>
      </c>
      <c r="D34" s="114">
        <v>57045</v>
      </c>
      <c r="E34" s="114">
        <v>92202</v>
      </c>
      <c r="F34" s="114">
        <v>34927</v>
      </c>
      <c r="G34" s="114">
        <v>13731</v>
      </c>
      <c r="H34" s="114">
        <v>40773</v>
      </c>
      <c r="I34" s="115">
        <v>34427</v>
      </c>
      <c r="J34" s="114">
        <v>22371</v>
      </c>
      <c r="K34" s="114">
        <v>12056</v>
      </c>
      <c r="L34" s="422">
        <v>11106</v>
      </c>
      <c r="M34" s="423">
        <v>10460</v>
      </c>
    </row>
    <row r="35" spans="1:13" ht="11.1" customHeight="1" x14ac:dyDescent="0.2">
      <c r="A35" s="421" t="s">
        <v>388</v>
      </c>
      <c r="B35" s="115">
        <v>128286</v>
      </c>
      <c r="C35" s="114">
        <v>71160</v>
      </c>
      <c r="D35" s="114">
        <v>57126</v>
      </c>
      <c r="E35" s="114">
        <v>92982</v>
      </c>
      <c r="F35" s="114">
        <v>35301</v>
      </c>
      <c r="G35" s="114">
        <v>13355</v>
      </c>
      <c r="H35" s="114">
        <v>41476</v>
      </c>
      <c r="I35" s="115">
        <v>34973</v>
      </c>
      <c r="J35" s="114">
        <v>22744</v>
      </c>
      <c r="K35" s="114">
        <v>12229</v>
      </c>
      <c r="L35" s="422">
        <v>9435</v>
      </c>
      <c r="M35" s="423">
        <v>8614</v>
      </c>
    </row>
    <row r="36" spans="1:13" ht="11.1" customHeight="1" x14ac:dyDescent="0.2">
      <c r="A36" s="421" t="s">
        <v>389</v>
      </c>
      <c r="B36" s="115">
        <v>131663</v>
      </c>
      <c r="C36" s="114">
        <v>73123</v>
      </c>
      <c r="D36" s="114">
        <v>58540</v>
      </c>
      <c r="E36" s="114">
        <v>95492</v>
      </c>
      <c r="F36" s="114">
        <v>36170</v>
      </c>
      <c r="G36" s="114">
        <v>14803</v>
      </c>
      <c r="H36" s="114">
        <v>42373</v>
      </c>
      <c r="I36" s="115">
        <v>35363</v>
      </c>
      <c r="J36" s="114">
        <v>22642</v>
      </c>
      <c r="K36" s="114">
        <v>12721</v>
      </c>
      <c r="L36" s="422">
        <v>13007</v>
      </c>
      <c r="M36" s="423">
        <v>10594</v>
      </c>
    </row>
    <row r="37" spans="1:13" s="110" customFormat="1" ht="11.1" customHeight="1" x14ac:dyDescent="0.2">
      <c r="A37" s="421" t="s">
        <v>390</v>
      </c>
      <c r="B37" s="115">
        <v>131568</v>
      </c>
      <c r="C37" s="114">
        <v>72818</v>
      </c>
      <c r="D37" s="114">
        <v>58750</v>
      </c>
      <c r="E37" s="114">
        <v>95215</v>
      </c>
      <c r="F37" s="114">
        <v>36353</v>
      </c>
      <c r="G37" s="114">
        <v>14458</v>
      </c>
      <c r="H37" s="114">
        <v>42886</v>
      </c>
      <c r="I37" s="115">
        <v>35224</v>
      </c>
      <c r="J37" s="114">
        <v>22573</v>
      </c>
      <c r="K37" s="114">
        <v>12651</v>
      </c>
      <c r="L37" s="422">
        <v>8862</v>
      </c>
      <c r="M37" s="423">
        <v>9140</v>
      </c>
    </row>
    <row r="38" spans="1:13" ht="15" customHeight="1" x14ac:dyDescent="0.2">
      <c r="A38" s="424" t="s">
        <v>397</v>
      </c>
      <c r="B38" s="115">
        <v>132750</v>
      </c>
      <c r="C38" s="114">
        <v>73948</v>
      </c>
      <c r="D38" s="114">
        <v>58802</v>
      </c>
      <c r="E38" s="114">
        <v>96088</v>
      </c>
      <c r="F38" s="114">
        <v>36662</v>
      </c>
      <c r="G38" s="114">
        <v>14099</v>
      </c>
      <c r="H38" s="114">
        <v>43586</v>
      </c>
      <c r="I38" s="115">
        <v>34970</v>
      </c>
      <c r="J38" s="114">
        <v>22304</v>
      </c>
      <c r="K38" s="114">
        <v>12666</v>
      </c>
      <c r="L38" s="422">
        <v>11359</v>
      </c>
      <c r="M38" s="423">
        <v>10418</v>
      </c>
    </row>
    <row r="39" spans="1:13" ht="11.1" customHeight="1" x14ac:dyDescent="0.2">
      <c r="A39" s="421" t="s">
        <v>388</v>
      </c>
      <c r="B39" s="115">
        <v>133194</v>
      </c>
      <c r="C39" s="114">
        <v>74293</v>
      </c>
      <c r="D39" s="114">
        <v>58901</v>
      </c>
      <c r="E39" s="114">
        <v>96270</v>
      </c>
      <c r="F39" s="114">
        <v>36924</v>
      </c>
      <c r="G39" s="114">
        <v>13616</v>
      </c>
      <c r="H39" s="114">
        <v>44166</v>
      </c>
      <c r="I39" s="115">
        <v>35536</v>
      </c>
      <c r="J39" s="114">
        <v>22770</v>
      </c>
      <c r="K39" s="114">
        <v>12766</v>
      </c>
      <c r="L39" s="422">
        <v>10095</v>
      </c>
      <c r="M39" s="423">
        <v>9762</v>
      </c>
    </row>
    <row r="40" spans="1:13" ht="11.1" customHeight="1" x14ac:dyDescent="0.2">
      <c r="A40" s="424" t="s">
        <v>389</v>
      </c>
      <c r="B40" s="115">
        <v>136459</v>
      </c>
      <c r="C40" s="114">
        <v>76249</v>
      </c>
      <c r="D40" s="114">
        <v>60210</v>
      </c>
      <c r="E40" s="114">
        <v>99112</v>
      </c>
      <c r="F40" s="114">
        <v>37347</v>
      </c>
      <c r="G40" s="114">
        <v>15220</v>
      </c>
      <c r="H40" s="114">
        <v>44942</v>
      </c>
      <c r="I40" s="115">
        <v>35971</v>
      </c>
      <c r="J40" s="114">
        <v>22620</v>
      </c>
      <c r="K40" s="114">
        <v>13351</v>
      </c>
      <c r="L40" s="422">
        <v>13344</v>
      </c>
      <c r="M40" s="423">
        <v>10716</v>
      </c>
    </row>
    <row r="41" spans="1:13" s="110" customFormat="1" ht="11.1" customHeight="1" x14ac:dyDescent="0.2">
      <c r="A41" s="421" t="s">
        <v>390</v>
      </c>
      <c r="B41" s="115">
        <v>135989</v>
      </c>
      <c r="C41" s="114">
        <v>75699</v>
      </c>
      <c r="D41" s="114">
        <v>60290</v>
      </c>
      <c r="E41" s="114">
        <v>98499</v>
      </c>
      <c r="F41" s="114">
        <v>37490</v>
      </c>
      <c r="G41" s="114">
        <v>14880</v>
      </c>
      <c r="H41" s="114">
        <v>45248</v>
      </c>
      <c r="I41" s="115">
        <v>36059</v>
      </c>
      <c r="J41" s="114">
        <v>22564</v>
      </c>
      <c r="K41" s="114">
        <v>13495</v>
      </c>
      <c r="L41" s="422">
        <v>8955</v>
      </c>
      <c r="M41" s="423">
        <v>9587</v>
      </c>
    </row>
    <row r="42" spans="1:13" ht="15" customHeight="1" x14ac:dyDescent="0.2">
      <c r="A42" s="421" t="s">
        <v>398</v>
      </c>
      <c r="B42" s="115">
        <v>136307</v>
      </c>
      <c r="C42" s="114">
        <v>76007</v>
      </c>
      <c r="D42" s="114">
        <v>60300</v>
      </c>
      <c r="E42" s="114">
        <v>98537</v>
      </c>
      <c r="F42" s="114">
        <v>37770</v>
      </c>
      <c r="G42" s="114">
        <v>14505</v>
      </c>
      <c r="H42" s="114">
        <v>45544</v>
      </c>
      <c r="I42" s="115">
        <v>35980</v>
      </c>
      <c r="J42" s="114">
        <v>22405</v>
      </c>
      <c r="K42" s="114">
        <v>13575</v>
      </c>
      <c r="L42" s="422">
        <v>11361</v>
      </c>
      <c r="M42" s="423">
        <v>10961</v>
      </c>
    </row>
    <row r="43" spans="1:13" ht="11.1" customHeight="1" x14ac:dyDescent="0.2">
      <c r="A43" s="421" t="s">
        <v>388</v>
      </c>
      <c r="B43" s="115">
        <v>136040</v>
      </c>
      <c r="C43" s="114">
        <v>76096</v>
      </c>
      <c r="D43" s="114">
        <v>59944</v>
      </c>
      <c r="E43" s="114">
        <v>98255</v>
      </c>
      <c r="F43" s="114">
        <v>37785</v>
      </c>
      <c r="G43" s="114">
        <v>13949</v>
      </c>
      <c r="H43" s="114">
        <v>45905</v>
      </c>
      <c r="I43" s="115">
        <v>36622</v>
      </c>
      <c r="J43" s="114">
        <v>22755</v>
      </c>
      <c r="K43" s="114">
        <v>13867</v>
      </c>
      <c r="L43" s="422">
        <v>10497</v>
      </c>
      <c r="M43" s="423">
        <v>10781</v>
      </c>
    </row>
    <row r="44" spans="1:13" ht="11.1" customHeight="1" x14ac:dyDescent="0.2">
      <c r="A44" s="421" t="s">
        <v>389</v>
      </c>
      <c r="B44" s="115">
        <v>138809</v>
      </c>
      <c r="C44" s="114">
        <v>77669</v>
      </c>
      <c r="D44" s="114">
        <v>61140</v>
      </c>
      <c r="E44" s="114">
        <v>100313</v>
      </c>
      <c r="F44" s="114">
        <v>38496</v>
      </c>
      <c r="G44" s="114">
        <v>15516</v>
      </c>
      <c r="H44" s="114">
        <v>46546</v>
      </c>
      <c r="I44" s="115">
        <v>36533</v>
      </c>
      <c r="J44" s="114">
        <v>22328</v>
      </c>
      <c r="K44" s="114">
        <v>14205</v>
      </c>
      <c r="L44" s="422">
        <v>14295</v>
      </c>
      <c r="M44" s="423">
        <v>11963</v>
      </c>
    </row>
    <row r="45" spans="1:13" s="110" customFormat="1" ht="11.1" customHeight="1" x14ac:dyDescent="0.2">
      <c r="A45" s="421" t="s">
        <v>390</v>
      </c>
      <c r="B45" s="115">
        <v>138187</v>
      </c>
      <c r="C45" s="114">
        <v>76921</v>
      </c>
      <c r="D45" s="114">
        <v>61266</v>
      </c>
      <c r="E45" s="114">
        <v>99473</v>
      </c>
      <c r="F45" s="114">
        <v>38714</v>
      </c>
      <c r="G45" s="114">
        <v>15054</v>
      </c>
      <c r="H45" s="114">
        <v>46695</v>
      </c>
      <c r="I45" s="115">
        <v>36596</v>
      </c>
      <c r="J45" s="114">
        <v>22305</v>
      </c>
      <c r="K45" s="114">
        <v>14291</v>
      </c>
      <c r="L45" s="422">
        <v>8824</v>
      </c>
      <c r="M45" s="423">
        <v>9545</v>
      </c>
    </row>
    <row r="46" spans="1:13" ht="15" customHeight="1" x14ac:dyDescent="0.2">
      <c r="A46" s="421" t="s">
        <v>399</v>
      </c>
      <c r="B46" s="115">
        <v>138307</v>
      </c>
      <c r="C46" s="114">
        <v>77067</v>
      </c>
      <c r="D46" s="114">
        <v>61240</v>
      </c>
      <c r="E46" s="114">
        <v>99271</v>
      </c>
      <c r="F46" s="114">
        <v>39036</v>
      </c>
      <c r="G46" s="114">
        <v>14608</v>
      </c>
      <c r="H46" s="114">
        <v>47058</v>
      </c>
      <c r="I46" s="115">
        <v>36263</v>
      </c>
      <c r="J46" s="114">
        <v>22072</v>
      </c>
      <c r="K46" s="114">
        <v>14191</v>
      </c>
      <c r="L46" s="422">
        <v>11434</v>
      </c>
      <c r="M46" s="423">
        <v>11412</v>
      </c>
    </row>
    <row r="47" spans="1:13" ht="11.1" customHeight="1" x14ac:dyDescent="0.2">
      <c r="A47" s="421" t="s">
        <v>388</v>
      </c>
      <c r="B47" s="115">
        <v>138660</v>
      </c>
      <c r="C47" s="114">
        <v>77259</v>
      </c>
      <c r="D47" s="114">
        <v>61401</v>
      </c>
      <c r="E47" s="114">
        <v>99287</v>
      </c>
      <c r="F47" s="114">
        <v>39373</v>
      </c>
      <c r="G47" s="114">
        <v>14153</v>
      </c>
      <c r="H47" s="114">
        <v>47550</v>
      </c>
      <c r="I47" s="115">
        <v>37426</v>
      </c>
      <c r="J47" s="114">
        <v>22751</v>
      </c>
      <c r="K47" s="114">
        <v>14675</v>
      </c>
      <c r="L47" s="422">
        <v>9974</v>
      </c>
      <c r="M47" s="423">
        <v>10394</v>
      </c>
    </row>
    <row r="48" spans="1:13" ht="11.1" customHeight="1" x14ac:dyDescent="0.2">
      <c r="A48" s="421" t="s">
        <v>389</v>
      </c>
      <c r="B48" s="115">
        <v>141026</v>
      </c>
      <c r="C48" s="114">
        <v>78540</v>
      </c>
      <c r="D48" s="114">
        <v>62486</v>
      </c>
      <c r="E48" s="114">
        <v>100991</v>
      </c>
      <c r="F48" s="114">
        <v>40035</v>
      </c>
      <c r="G48" s="114">
        <v>15565</v>
      </c>
      <c r="H48" s="114">
        <v>48052</v>
      </c>
      <c r="I48" s="115">
        <v>37569</v>
      </c>
      <c r="J48" s="114">
        <v>22397</v>
      </c>
      <c r="K48" s="114">
        <v>15172</v>
      </c>
      <c r="L48" s="422">
        <v>13757</v>
      </c>
      <c r="M48" s="423">
        <v>11601</v>
      </c>
    </row>
    <row r="49" spans="1:17" s="110" customFormat="1" ht="11.1" customHeight="1" x14ac:dyDescent="0.2">
      <c r="A49" s="421" t="s">
        <v>390</v>
      </c>
      <c r="B49" s="115">
        <v>139665</v>
      </c>
      <c r="C49" s="114">
        <v>77145</v>
      </c>
      <c r="D49" s="114">
        <v>62520</v>
      </c>
      <c r="E49" s="114">
        <v>99529</v>
      </c>
      <c r="F49" s="114">
        <v>40136</v>
      </c>
      <c r="G49" s="114">
        <v>15102</v>
      </c>
      <c r="H49" s="114">
        <v>47919</v>
      </c>
      <c r="I49" s="115">
        <v>37758</v>
      </c>
      <c r="J49" s="114">
        <v>22443</v>
      </c>
      <c r="K49" s="114">
        <v>15315</v>
      </c>
      <c r="L49" s="422">
        <v>9260</v>
      </c>
      <c r="M49" s="423">
        <v>10940</v>
      </c>
    </row>
    <row r="50" spans="1:17" ht="15" customHeight="1" x14ac:dyDescent="0.2">
      <c r="A50" s="421" t="s">
        <v>400</v>
      </c>
      <c r="B50" s="143">
        <v>139492</v>
      </c>
      <c r="C50" s="144">
        <v>77055</v>
      </c>
      <c r="D50" s="144">
        <v>62437</v>
      </c>
      <c r="E50" s="144">
        <v>99373</v>
      </c>
      <c r="F50" s="144">
        <v>40119</v>
      </c>
      <c r="G50" s="144">
        <v>14573</v>
      </c>
      <c r="H50" s="144">
        <v>47992</v>
      </c>
      <c r="I50" s="143">
        <v>36268</v>
      </c>
      <c r="J50" s="144">
        <v>21511</v>
      </c>
      <c r="K50" s="144">
        <v>14757</v>
      </c>
      <c r="L50" s="425">
        <v>11548</v>
      </c>
      <c r="M50" s="426">
        <v>11763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0.85678960573217555</v>
      </c>
      <c r="C6" s="479">
        <f>'Tabelle 3.3'!J11</f>
        <v>1.3788158729283292E-2</v>
      </c>
      <c r="D6" s="480">
        <f t="shared" ref="D6:E9" si="0">IF(OR(AND(B6&gt;=-50,B6&lt;=50),ISNUMBER(B6)=FALSE),B6,"")</f>
        <v>0.85678960573217555</v>
      </c>
      <c r="E6" s="480">
        <f t="shared" si="0"/>
        <v>1.3788158729283292E-2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1.1168123612881518</v>
      </c>
      <c r="C7" s="479">
        <f>'Tabelle 3.1'!J23</f>
        <v>-2.6469525004774508</v>
      </c>
      <c r="D7" s="480">
        <f t="shared" si="0"/>
        <v>1.1168123612881518</v>
      </c>
      <c r="E7" s="480">
        <f>IF(OR(AND(C7&gt;=-50,C7&lt;=50),ISNUMBER(C7)=FALSE),C7,"")</f>
        <v>-2.6469525004774508</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0.85678960573217555</v>
      </c>
      <c r="C14" s="479">
        <f>'Tabelle 3.3'!J11</f>
        <v>1.3788158729283292E-2</v>
      </c>
      <c r="D14" s="480">
        <f>IF(OR(AND(B14&gt;=-50,B14&lt;=50),ISNUMBER(B14)=FALSE),B14,"")</f>
        <v>0.85678960573217555</v>
      </c>
      <c r="E14" s="480">
        <f>IF(OR(AND(C14&gt;=-50,C14&lt;=50),ISNUMBER(C14)=FALSE),C14,"")</f>
        <v>1.3788158729283292E-2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2.6565464895635675</v>
      </c>
      <c r="C15" s="479">
        <f>'Tabelle 3.3'!J12</f>
        <v>9.8540145985401466</v>
      </c>
      <c r="D15" s="480">
        <f t="shared" ref="D15:E45" si="3">IF(OR(AND(B15&gt;=-50,B15&lt;=50),ISNUMBER(B15)=FALSE),B15,"")</f>
        <v>2.6565464895635675</v>
      </c>
      <c r="E15" s="480">
        <f t="shared" si="3"/>
        <v>9.8540145985401466</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1.0828625235404896</v>
      </c>
      <c r="C16" s="479">
        <f>'Tabelle 3.3'!J13</f>
        <v>5.1546391752577323</v>
      </c>
      <c r="D16" s="480">
        <f t="shared" si="3"/>
        <v>1.0828625235404896</v>
      </c>
      <c r="E16" s="480">
        <f t="shared" si="3"/>
        <v>5.1546391752577323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-1.9892817615191938</v>
      </c>
      <c r="C17" s="479">
        <f>'Tabelle 3.3'!J14</f>
        <v>-6.8651275820170108</v>
      </c>
      <c r="D17" s="480">
        <f t="shared" si="3"/>
        <v>-1.9892817615191938</v>
      </c>
      <c r="E17" s="480">
        <f t="shared" si="3"/>
        <v>-6.8651275820170108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4.6368352788586256</v>
      </c>
      <c r="C18" s="479">
        <f>'Tabelle 3.3'!J15</f>
        <v>-4.3509789702683106</v>
      </c>
      <c r="D18" s="480">
        <f t="shared" si="3"/>
        <v>4.6368352788586256</v>
      </c>
      <c r="E18" s="480">
        <f t="shared" si="3"/>
        <v>-4.3509789702683106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-2.2511974454497072</v>
      </c>
      <c r="C19" s="479">
        <f>'Tabelle 3.3'!J16</f>
        <v>-9.6659559346126507</v>
      </c>
      <c r="D19" s="480">
        <f t="shared" si="3"/>
        <v>-2.2511974454497072</v>
      </c>
      <c r="E19" s="480">
        <f t="shared" si="3"/>
        <v>-9.6659559346126507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-3.234349919743178</v>
      </c>
      <c r="C20" s="479">
        <f>'Tabelle 3.3'!J17</f>
        <v>-5.9288537549407119</v>
      </c>
      <c r="D20" s="480">
        <f t="shared" si="3"/>
        <v>-3.234349919743178</v>
      </c>
      <c r="E20" s="480">
        <f t="shared" si="3"/>
        <v>-5.9288537549407119</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4.7092843127130024</v>
      </c>
      <c r="C21" s="479">
        <f>'Tabelle 3.3'!J18</f>
        <v>5.2101835405565424</v>
      </c>
      <c r="D21" s="480">
        <f t="shared" si="3"/>
        <v>4.7092843127130024</v>
      </c>
      <c r="E21" s="480">
        <f t="shared" si="3"/>
        <v>5.2101835405565424</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2.5295740403048579</v>
      </c>
      <c r="C22" s="479">
        <f>'Tabelle 3.3'!J19</f>
        <v>7.2924629261580796</v>
      </c>
      <c r="D22" s="480">
        <f t="shared" si="3"/>
        <v>2.5295740403048579</v>
      </c>
      <c r="E22" s="480">
        <f t="shared" si="3"/>
        <v>7.2924629261580796</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4.5378661405372593</v>
      </c>
      <c r="C23" s="479">
        <f>'Tabelle 3.3'!J20</f>
        <v>4.061895551257253</v>
      </c>
      <c r="D23" s="480">
        <f t="shared" si="3"/>
        <v>4.5378661405372593</v>
      </c>
      <c r="E23" s="480">
        <f t="shared" si="3"/>
        <v>4.061895551257253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-7.7127071823204423</v>
      </c>
      <c r="C24" s="479">
        <f>'Tabelle 3.3'!J21</f>
        <v>-13.378196500672948</v>
      </c>
      <c r="D24" s="480">
        <f t="shared" si="3"/>
        <v>-7.7127071823204423</v>
      </c>
      <c r="E24" s="480">
        <f t="shared" si="3"/>
        <v>-13.378196500672948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-2.2659511031604054</v>
      </c>
      <c r="C25" s="479">
        <f>'Tabelle 3.3'!J22</f>
        <v>-2.0446096654275094</v>
      </c>
      <c r="D25" s="480">
        <f t="shared" si="3"/>
        <v>-2.2659511031604054</v>
      </c>
      <c r="E25" s="480">
        <f t="shared" si="3"/>
        <v>-2.0446096654275094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-2.3153252480705624</v>
      </c>
      <c r="C26" s="479">
        <f>'Tabelle 3.3'!J23</f>
        <v>-3.8338658146964857</v>
      </c>
      <c r="D26" s="480">
        <f t="shared" si="3"/>
        <v>-2.3153252480705624</v>
      </c>
      <c r="E26" s="480">
        <f t="shared" si="3"/>
        <v>-3.8338658146964857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-1.5432098765432098</v>
      </c>
      <c r="C27" s="479">
        <f>'Tabelle 3.3'!J24</f>
        <v>1.0831234256926952</v>
      </c>
      <c r="D27" s="480">
        <f t="shared" si="3"/>
        <v>-1.5432098765432098</v>
      </c>
      <c r="E27" s="480">
        <f t="shared" si="3"/>
        <v>1.0831234256926952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1.6967229009113827</v>
      </c>
      <c r="C28" s="479">
        <f>'Tabelle 3.3'!J25</f>
        <v>3.3938100320170759</v>
      </c>
      <c r="D28" s="480">
        <f t="shared" si="3"/>
        <v>1.6967229009113827</v>
      </c>
      <c r="E28" s="480">
        <f t="shared" si="3"/>
        <v>3.3938100320170759</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-13.119533527696793</v>
      </c>
      <c r="C29" s="479">
        <f>'Tabelle 3.3'!J26</f>
        <v>21.621621621621621</v>
      </c>
      <c r="D29" s="480">
        <f t="shared" si="3"/>
        <v>-13.119533527696793</v>
      </c>
      <c r="E29" s="480">
        <f t="shared" si="3"/>
        <v>21.621621621621621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3.2457274163435299</v>
      </c>
      <c r="C30" s="479">
        <f>'Tabelle 3.3'!J27</f>
        <v>-4.2079207920792081</v>
      </c>
      <c r="D30" s="480">
        <f t="shared" si="3"/>
        <v>3.2457274163435299</v>
      </c>
      <c r="E30" s="480">
        <f t="shared" si="3"/>
        <v>-4.2079207920792081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3.0041641879833434</v>
      </c>
      <c r="C31" s="479">
        <f>'Tabelle 3.3'!J28</f>
        <v>-5.8558558558558556</v>
      </c>
      <c r="D31" s="480">
        <f t="shared" si="3"/>
        <v>3.0041641879833434</v>
      </c>
      <c r="E31" s="480">
        <f t="shared" si="3"/>
        <v>-5.8558558558558556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8.2895566295440215</v>
      </c>
      <c r="C32" s="479">
        <f>'Tabelle 3.3'!J29</f>
        <v>0.1037344398340249</v>
      </c>
      <c r="D32" s="480">
        <f t="shared" si="3"/>
        <v>8.2895566295440215</v>
      </c>
      <c r="E32" s="480">
        <f t="shared" si="3"/>
        <v>0.1037344398340249</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2.9744401719068083</v>
      </c>
      <c r="C33" s="479">
        <f>'Tabelle 3.3'!J30</f>
        <v>2.3060796645702304</v>
      </c>
      <c r="D33" s="480">
        <f t="shared" si="3"/>
        <v>2.9744401719068083</v>
      </c>
      <c r="E33" s="480">
        <f t="shared" si="3"/>
        <v>2.3060796645702304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0.28314028314028317</v>
      </c>
      <c r="C34" s="479">
        <f>'Tabelle 3.3'!J31</f>
        <v>-2.6797677534613666</v>
      </c>
      <c r="D34" s="480">
        <f t="shared" si="3"/>
        <v>0.28314028314028317</v>
      </c>
      <c r="E34" s="480">
        <f t="shared" si="3"/>
        <v>-2.6797677534613666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2.6565464895635675</v>
      </c>
      <c r="C37" s="479">
        <f>'Tabelle 3.3'!J34</f>
        <v>9.8540145985401466</v>
      </c>
      <c r="D37" s="480">
        <f t="shared" si="3"/>
        <v>2.6565464895635675</v>
      </c>
      <c r="E37" s="480">
        <f t="shared" si="3"/>
        <v>9.8540145985401466</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-0.44212305758436099</v>
      </c>
      <c r="C38" s="479">
        <f>'Tabelle 3.3'!J35</f>
        <v>-2.4734299516908211</v>
      </c>
      <c r="D38" s="480">
        <f t="shared" si="3"/>
        <v>-0.44212305758436099</v>
      </c>
      <c r="E38" s="480">
        <f t="shared" si="3"/>
        <v>-2.4734299516908211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1.5004856117070615</v>
      </c>
      <c r="C39" s="479">
        <f>'Tabelle 3.3'!J36</f>
        <v>0.337563698919147</v>
      </c>
      <c r="D39" s="480">
        <f t="shared" si="3"/>
        <v>1.5004856117070615</v>
      </c>
      <c r="E39" s="480">
        <f t="shared" si="3"/>
        <v>0.337563698919147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1.5004856117070615</v>
      </c>
      <c r="C45" s="479">
        <f>'Tabelle 3.3'!J36</f>
        <v>0.337563698919147</v>
      </c>
      <c r="D45" s="480">
        <f t="shared" si="3"/>
        <v>1.5004856117070615</v>
      </c>
      <c r="E45" s="480">
        <f t="shared" si="3"/>
        <v>0.337563698919147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120988</v>
      </c>
      <c r="C51" s="486">
        <v>22291</v>
      </c>
      <c r="D51" s="486">
        <v>11257</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121745</v>
      </c>
      <c r="C52" s="486">
        <v>22832</v>
      </c>
      <c r="D52" s="486">
        <v>11596</v>
      </c>
      <c r="E52" s="487">
        <f t="shared" ref="E52:G70" si="11">IF($A$51=37802,IF(COUNTBLANK(B$51:B$70)&gt;0,#N/A,B52/B$51*100),IF(COUNTBLANK(B$51:B$75)&gt;0,#N/A,B52/B$51*100))</f>
        <v>100.62568188580686</v>
      </c>
      <c r="F52" s="487">
        <f t="shared" si="11"/>
        <v>102.42698847068323</v>
      </c>
      <c r="G52" s="487">
        <f t="shared" si="11"/>
        <v>103.01145953628854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123274</v>
      </c>
      <c r="C53" s="486">
        <v>22716</v>
      </c>
      <c r="D53" s="486">
        <v>11912</v>
      </c>
      <c r="E53" s="487">
        <f t="shared" si="11"/>
        <v>101.88944358118161</v>
      </c>
      <c r="F53" s="487">
        <f t="shared" si="11"/>
        <v>101.90659907586021</v>
      </c>
      <c r="G53" s="487">
        <f t="shared" si="11"/>
        <v>105.81860175890556</v>
      </c>
      <c r="H53" s="488">
        <f>IF(ISERROR(L53)=TRUE,IF(MONTH(A53)=MONTH(MAX(A$51:A$75)),A53,""),"")</f>
        <v>41883</v>
      </c>
      <c r="I53" s="487">
        <f t="shared" si="12"/>
        <v>101.88944358118161</v>
      </c>
      <c r="J53" s="487">
        <f t="shared" si="10"/>
        <v>101.90659907586021</v>
      </c>
      <c r="K53" s="487">
        <f t="shared" si="10"/>
        <v>105.81860175890556</v>
      </c>
      <c r="L53" s="487" t="e">
        <f t="shared" si="13"/>
        <v>#N/A</v>
      </c>
    </row>
    <row r="54" spans="1:14" ht="15" customHeight="1" x14ac:dyDescent="0.2">
      <c r="A54" s="489" t="s">
        <v>463</v>
      </c>
      <c r="B54" s="486">
        <v>122201</v>
      </c>
      <c r="C54" s="486">
        <v>22704</v>
      </c>
      <c r="D54" s="486">
        <v>11827</v>
      </c>
      <c r="E54" s="487">
        <f t="shared" si="11"/>
        <v>101.00257876814229</v>
      </c>
      <c r="F54" s="487">
        <f t="shared" si="11"/>
        <v>101.85276569018886</v>
      </c>
      <c r="G54" s="487">
        <f t="shared" si="11"/>
        <v>105.06351603446744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123540</v>
      </c>
      <c r="C55" s="486">
        <v>22082</v>
      </c>
      <c r="D55" s="486">
        <v>11574</v>
      </c>
      <c r="E55" s="487">
        <f t="shared" si="11"/>
        <v>102.10930009587729</v>
      </c>
      <c r="F55" s="487">
        <f t="shared" si="11"/>
        <v>99.062401866224036</v>
      </c>
      <c r="G55" s="487">
        <f t="shared" si="11"/>
        <v>102.816025584081</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124430</v>
      </c>
      <c r="C56" s="486">
        <v>22460</v>
      </c>
      <c r="D56" s="486">
        <v>11839</v>
      </c>
      <c r="E56" s="487">
        <f t="shared" si="11"/>
        <v>102.84491023903198</v>
      </c>
      <c r="F56" s="487">
        <f t="shared" si="11"/>
        <v>100.75815351487148</v>
      </c>
      <c r="G56" s="487">
        <f t="shared" si="11"/>
        <v>105.17011637203517</v>
      </c>
      <c r="H56" s="488" t="str">
        <f t="shared" si="14"/>
        <v/>
      </c>
      <c r="I56" s="487" t="str">
        <f t="shared" si="12"/>
        <v/>
      </c>
      <c r="J56" s="487" t="str">
        <f t="shared" si="10"/>
        <v/>
      </c>
      <c r="K56" s="487" t="str">
        <f t="shared" si="10"/>
        <v/>
      </c>
      <c r="L56" s="487" t="e">
        <f t="shared" si="13"/>
        <v>#N/A</v>
      </c>
    </row>
    <row r="57" spans="1:14" ht="15" customHeight="1" x14ac:dyDescent="0.2">
      <c r="A57" s="489">
        <v>42248</v>
      </c>
      <c r="B57" s="486">
        <v>127169</v>
      </c>
      <c r="C57" s="486">
        <v>22470</v>
      </c>
      <c r="D57" s="486">
        <v>12158</v>
      </c>
      <c r="E57" s="487">
        <f t="shared" si="11"/>
        <v>105.10877111779679</v>
      </c>
      <c r="F57" s="487">
        <f t="shared" si="11"/>
        <v>100.8030146695976</v>
      </c>
      <c r="G57" s="487">
        <f t="shared" si="11"/>
        <v>108.00390867904414</v>
      </c>
      <c r="H57" s="488">
        <f t="shared" si="14"/>
        <v>42248</v>
      </c>
      <c r="I57" s="487">
        <f t="shared" si="12"/>
        <v>105.10877111779679</v>
      </c>
      <c r="J57" s="487">
        <f t="shared" si="10"/>
        <v>100.8030146695976</v>
      </c>
      <c r="K57" s="487">
        <f t="shared" si="10"/>
        <v>108.00390867904414</v>
      </c>
      <c r="L57" s="487" t="e">
        <f t="shared" si="13"/>
        <v>#N/A</v>
      </c>
    </row>
    <row r="58" spans="1:14" ht="15" customHeight="1" x14ac:dyDescent="0.2">
      <c r="A58" s="489" t="s">
        <v>466</v>
      </c>
      <c r="B58" s="486">
        <v>126459</v>
      </c>
      <c r="C58" s="486">
        <v>22597</v>
      </c>
      <c r="D58" s="486">
        <v>12148</v>
      </c>
      <c r="E58" s="487">
        <f t="shared" si="11"/>
        <v>104.52193605977453</v>
      </c>
      <c r="F58" s="487">
        <f t="shared" si="11"/>
        <v>101.37275133461937</v>
      </c>
      <c r="G58" s="487">
        <f t="shared" si="11"/>
        <v>107.91507506440436</v>
      </c>
      <c r="H58" s="488" t="str">
        <f t="shared" si="14"/>
        <v/>
      </c>
      <c r="I58" s="487" t="str">
        <f t="shared" si="12"/>
        <v/>
      </c>
      <c r="J58" s="487" t="str">
        <f t="shared" si="10"/>
        <v/>
      </c>
      <c r="K58" s="487" t="str">
        <f t="shared" si="10"/>
        <v/>
      </c>
      <c r="L58" s="487" t="e">
        <f t="shared" si="13"/>
        <v>#N/A</v>
      </c>
    </row>
    <row r="59" spans="1:14" ht="15" customHeight="1" x14ac:dyDescent="0.2">
      <c r="A59" s="489" t="s">
        <v>467</v>
      </c>
      <c r="B59" s="486">
        <v>127134</v>
      </c>
      <c r="C59" s="486">
        <v>22371</v>
      </c>
      <c r="D59" s="486">
        <v>12056</v>
      </c>
      <c r="E59" s="487">
        <f t="shared" si="11"/>
        <v>105.07984262902106</v>
      </c>
      <c r="F59" s="487">
        <f t="shared" si="11"/>
        <v>100.35888923780898</v>
      </c>
      <c r="G59" s="487">
        <f t="shared" si="11"/>
        <v>107.09780580971839</v>
      </c>
      <c r="H59" s="488" t="str">
        <f t="shared" si="14"/>
        <v/>
      </c>
      <c r="I59" s="487" t="str">
        <f t="shared" si="12"/>
        <v/>
      </c>
      <c r="J59" s="487" t="str">
        <f t="shared" si="10"/>
        <v/>
      </c>
      <c r="K59" s="487" t="str">
        <f t="shared" si="10"/>
        <v/>
      </c>
      <c r="L59" s="487" t="e">
        <f t="shared" si="13"/>
        <v>#N/A</v>
      </c>
    </row>
    <row r="60" spans="1:14" ht="15" customHeight="1" x14ac:dyDescent="0.2">
      <c r="A60" s="489" t="s">
        <v>468</v>
      </c>
      <c r="B60" s="486">
        <v>128286</v>
      </c>
      <c r="C60" s="486">
        <v>22744</v>
      </c>
      <c r="D60" s="486">
        <v>12229</v>
      </c>
      <c r="E60" s="487">
        <f t="shared" si="11"/>
        <v>106.03200317386847</v>
      </c>
      <c r="F60" s="487">
        <f t="shared" si="11"/>
        <v>102.03221030909336</v>
      </c>
      <c r="G60" s="487">
        <f t="shared" si="11"/>
        <v>108.63462734298659</v>
      </c>
      <c r="H60" s="488" t="str">
        <f t="shared" si="14"/>
        <v/>
      </c>
      <c r="I60" s="487" t="str">
        <f t="shared" si="12"/>
        <v/>
      </c>
      <c r="J60" s="487" t="str">
        <f t="shared" si="10"/>
        <v/>
      </c>
      <c r="K60" s="487" t="str">
        <f t="shared" si="10"/>
        <v/>
      </c>
      <c r="L60" s="487" t="e">
        <f t="shared" si="13"/>
        <v>#N/A</v>
      </c>
    </row>
    <row r="61" spans="1:14" ht="15" customHeight="1" x14ac:dyDescent="0.2">
      <c r="A61" s="489">
        <v>42614</v>
      </c>
      <c r="B61" s="486">
        <v>131663</v>
      </c>
      <c r="C61" s="486">
        <v>22642</v>
      </c>
      <c r="D61" s="486">
        <v>12721</v>
      </c>
      <c r="E61" s="487">
        <f t="shared" si="11"/>
        <v>108.82318907660265</v>
      </c>
      <c r="F61" s="487">
        <f t="shared" si="11"/>
        <v>101.57462653088692</v>
      </c>
      <c r="G61" s="487">
        <f t="shared" si="11"/>
        <v>113.00524118326373</v>
      </c>
      <c r="H61" s="488">
        <f t="shared" si="14"/>
        <v>42614</v>
      </c>
      <c r="I61" s="487">
        <f t="shared" si="12"/>
        <v>108.82318907660265</v>
      </c>
      <c r="J61" s="487">
        <f t="shared" si="10"/>
        <v>101.57462653088692</v>
      </c>
      <c r="K61" s="487">
        <f t="shared" si="10"/>
        <v>113.00524118326373</v>
      </c>
      <c r="L61" s="487" t="e">
        <f t="shared" si="13"/>
        <v>#N/A</v>
      </c>
    </row>
    <row r="62" spans="1:14" ht="15" customHeight="1" x14ac:dyDescent="0.2">
      <c r="A62" s="489" t="s">
        <v>469</v>
      </c>
      <c r="B62" s="486">
        <v>131568</v>
      </c>
      <c r="C62" s="486">
        <v>22573</v>
      </c>
      <c r="D62" s="486">
        <v>12651</v>
      </c>
      <c r="E62" s="487">
        <f t="shared" si="11"/>
        <v>108.74466889278276</v>
      </c>
      <c r="F62" s="487">
        <f t="shared" si="11"/>
        <v>101.26508456327666</v>
      </c>
      <c r="G62" s="487">
        <f t="shared" si="11"/>
        <v>112.38340588078528</v>
      </c>
      <c r="H62" s="488" t="str">
        <f t="shared" si="14"/>
        <v/>
      </c>
      <c r="I62" s="487" t="str">
        <f t="shared" si="12"/>
        <v/>
      </c>
      <c r="J62" s="487" t="str">
        <f t="shared" si="10"/>
        <v/>
      </c>
      <c r="K62" s="487" t="str">
        <f t="shared" si="10"/>
        <v/>
      </c>
      <c r="L62" s="487" t="e">
        <f t="shared" si="13"/>
        <v>#N/A</v>
      </c>
    </row>
    <row r="63" spans="1:14" ht="15" customHeight="1" x14ac:dyDescent="0.2">
      <c r="A63" s="489" t="s">
        <v>470</v>
      </c>
      <c r="B63" s="486">
        <v>132750</v>
      </c>
      <c r="C63" s="486">
        <v>22304</v>
      </c>
      <c r="D63" s="486">
        <v>12666</v>
      </c>
      <c r="E63" s="487">
        <f t="shared" si="11"/>
        <v>109.72162528515224</v>
      </c>
      <c r="F63" s="487">
        <f t="shared" si="11"/>
        <v>100.05831950114397</v>
      </c>
      <c r="G63" s="487">
        <f t="shared" si="11"/>
        <v>112.51665630274496</v>
      </c>
      <c r="H63" s="488" t="str">
        <f t="shared" si="14"/>
        <v/>
      </c>
      <c r="I63" s="487" t="str">
        <f t="shared" si="12"/>
        <v/>
      </c>
      <c r="J63" s="487" t="str">
        <f t="shared" si="10"/>
        <v/>
      </c>
      <c r="K63" s="487" t="str">
        <f t="shared" si="10"/>
        <v/>
      </c>
      <c r="L63" s="487" t="e">
        <f t="shared" si="13"/>
        <v>#N/A</v>
      </c>
    </row>
    <row r="64" spans="1:14" ht="15" customHeight="1" x14ac:dyDescent="0.2">
      <c r="A64" s="489" t="s">
        <v>471</v>
      </c>
      <c r="B64" s="486">
        <v>133194</v>
      </c>
      <c r="C64" s="486">
        <v>22770</v>
      </c>
      <c r="D64" s="486">
        <v>12766</v>
      </c>
      <c r="E64" s="487">
        <f t="shared" si="11"/>
        <v>110.08860382847885</v>
      </c>
      <c r="F64" s="487">
        <f t="shared" si="11"/>
        <v>102.14884931138128</v>
      </c>
      <c r="G64" s="487">
        <f t="shared" si="11"/>
        <v>113.40499244914275</v>
      </c>
      <c r="H64" s="488" t="str">
        <f t="shared" si="14"/>
        <v/>
      </c>
      <c r="I64" s="487" t="str">
        <f t="shared" si="12"/>
        <v/>
      </c>
      <c r="J64" s="487" t="str">
        <f t="shared" si="10"/>
        <v/>
      </c>
      <c r="K64" s="487" t="str">
        <f t="shared" si="10"/>
        <v/>
      </c>
      <c r="L64" s="487" t="e">
        <f t="shared" si="13"/>
        <v>#N/A</v>
      </c>
    </row>
    <row r="65" spans="1:12" ht="15" customHeight="1" x14ac:dyDescent="0.2">
      <c r="A65" s="489">
        <v>42979</v>
      </c>
      <c r="B65" s="486">
        <v>136459</v>
      </c>
      <c r="C65" s="486">
        <v>22620</v>
      </c>
      <c r="D65" s="486">
        <v>13351</v>
      </c>
      <c r="E65" s="487">
        <f t="shared" si="11"/>
        <v>112.78721856713064</v>
      </c>
      <c r="F65" s="487">
        <f t="shared" si="11"/>
        <v>101.47593199048943</v>
      </c>
      <c r="G65" s="487">
        <f t="shared" si="11"/>
        <v>118.60175890556988</v>
      </c>
      <c r="H65" s="488">
        <f t="shared" si="14"/>
        <v>42979</v>
      </c>
      <c r="I65" s="487">
        <f t="shared" si="12"/>
        <v>112.78721856713064</v>
      </c>
      <c r="J65" s="487">
        <f t="shared" si="10"/>
        <v>101.47593199048943</v>
      </c>
      <c r="K65" s="487">
        <f t="shared" si="10"/>
        <v>118.60175890556988</v>
      </c>
      <c r="L65" s="487" t="e">
        <f t="shared" si="13"/>
        <v>#N/A</v>
      </c>
    </row>
    <row r="66" spans="1:12" ht="15" customHeight="1" x14ac:dyDescent="0.2">
      <c r="A66" s="489" t="s">
        <v>472</v>
      </c>
      <c r="B66" s="486">
        <v>135989</v>
      </c>
      <c r="C66" s="486">
        <v>22564</v>
      </c>
      <c r="D66" s="486">
        <v>13495</v>
      </c>
      <c r="E66" s="487">
        <f t="shared" si="11"/>
        <v>112.39875028928488</v>
      </c>
      <c r="F66" s="487">
        <f t="shared" si="11"/>
        <v>101.22470952402314</v>
      </c>
      <c r="G66" s="487">
        <f t="shared" si="11"/>
        <v>119.88096295638269</v>
      </c>
      <c r="H66" s="488" t="str">
        <f t="shared" si="14"/>
        <v/>
      </c>
      <c r="I66" s="487" t="str">
        <f t="shared" si="12"/>
        <v/>
      </c>
      <c r="J66" s="487" t="str">
        <f t="shared" si="10"/>
        <v/>
      </c>
      <c r="K66" s="487" t="str">
        <f t="shared" si="10"/>
        <v/>
      </c>
      <c r="L66" s="487" t="e">
        <f t="shared" si="13"/>
        <v>#N/A</v>
      </c>
    </row>
    <row r="67" spans="1:12" ht="15" customHeight="1" x14ac:dyDescent="0.2">
      <c r="A67" s="489" t="s">
        <v>473</v>
      </c>
      <c r="B67" s="486">
        <v>136307</v>
      </c>
      <c r="C67" s="486">
        <v>22405</v>
      </c>
      <c r="D67" s="486">
        <v>13575</v>
      </c>
      <c r="E67" s="487">
        <f t="shared" si="11"/>
        <v>112.66158627301881</v>
      </c>
      <c r="F67" s="487">
        <f t="shared" si="11"/>
        <v>100.51141716387779</v>
      </c>
      <c r="G67" s="487">
        <f t="shared" si="11"/>
        <v>120.59163187350093</v>
      </c>
      <c r="H67" s="488" t="str">
        <f t="shared" si="14"/>
        <v/>
      </c>
      <c r="I67" s="487" t="str">
        <f t="shared" si="12"/>
        <v/>
      </c>
      <c r="J67" s="487" t="str">
        <f t="shared" si="12"/>
        <v/>
      </c>
      <c r="K67" s="487" t="str">
        <f t="shared" si="12"/>
        <v/>
      </c>
      <c r="L67" s="487" t="e">
        <f t="shared" si="13"/>
        <v>#N/A</v>
      </c>
    </row>
    <row r="68" spans="1:12" ht="15" customHeight="1" x14ac:dyDescent="0.2">
      <c r="A68" s="489" t="s">
        <v>474</v>
      </c>
      <c r="B68" s="486">
        <v>136040</v>
      </c>
      <c r="C68" s="486">
        <v>22755</v>
      </c>
      <c r="D68" s="486">
        <v>13867</v>
      </c>
      <c r="E68" s="487">
        <f t="shared" si="11"/>
        <v>112.44090323007241</v>
      </c>
      <c r="F68" s="487">
        <f t="shared" si="11"/>
        <v>102.0815575792921</v>
      </c>
      <c r="G68" s="487">
        <f t="shared" si="11"/>
        <v>123.18557342098251</v>
      </c>
      <c r="H68" s="488" t="str">
        <f t="shared" si="14"/>
        <v/>
      </c>
      <c r="I68" s="487" t="str">
        <f t="shared" si="12"/>
        <v/>
      </c>
      <c r="J68" s="487" t="str">
        <f t="shared" si="12"/>
        <v/>
      </c>
      <c r="K68" s="487" t="str">
        <f t="shared" si="12"/>
        <v/>
      </c>
      <c r="L68" s="487" t="e">
        <f t="shared" si="13"/>
        <v>#N/A</v>
      </c>
    </row>
    <row r="69" spans="1:12" ht="15" customHeight="1" x14ac:dyDescent="0.2">
      <c r="A69" s="489">
        <v>43344</v>
      </c>
      <c r="B69" s="486">
        <v>138809</v>
      </c>
      <c r="C69" s="486">
        <v>22328</v>
      </c>
      <c r="D69" s="486">
        <v>14205</v>
      </c>
      <c r="E69" s="487">
        <f t="shared" si="11"/>
        <v>114.72955995635931</v>
      </c>
      <c r="F69" s="487">
        <f t="shared" si="11"/>
        <v>100.16598627248665</v>
      </c>
      <c r="G69" s="487">
        <f t="shared" si="11"/>
        <v>126.18814959580706</v>
      </c>
      <c r="H69" s="488">
        <f t="shared" si="14"/>
        <v>43344</v>
      </c>
      <c r="I69" s="487">
        <f t="shared" si="12"/>
        <v>114.72955995635931</v>
      </c>
      <c r="J69" s="487">
        <f t="shared" si="12"/>
        <v>100.16598627248665</v>
      </c>
      <c r="K69" s="487">
        <f t="shared" si="12"/>
        <v>126.18814959580706</v>
      </c>
      <c r="L69" s="487" t="e">
        <f t="shared" si="13"/>
        <v>#N/A</v>
      </c>
    </row>
    <row r="70" spans="1:12" ht="15" customHeight="1" x14ac:dyDescent="0.2">
      <c r="A70" s="489" t="s">
        <v>475</v>
      </c>
      <c r="B70" s="486">
        <v>138187</v>
      </c>
      <c r="C70" s="486">
        <v>22305</v>
      </c>
      <c r="D70" s="486">
        <v>14291</v>
      </c>
      <c r="E70" s="487">
        <f t="shared" si="11"/>
        <v>114.21545938440177</v>
      </c>
      <c r="F70" s="487">
        <f t="shared" si="11"/>
        <v>100.06280561661657</v>
      </c>
      <c r="G70" s="487">
        <f t="shared" si="11"/>
        <v>126.95211868170917</v>
      </c>
      <c r="H70" s="488" t="str">
        <f t="shared" si="14"/>
        <v/>
      </c>
      <c r="I70" s="487" t="str">
        <f t="shared" si="12"/>
        <v/>
      </c>
      <c r="J70" s="487" t="str">
        <f t="shared" si="12"/>
        <v/>
      </c>
      <c r="K70" s="487" t="str">
        <f t="shared" si="12"/>
        <v/>
      </c>
      <c r="L70" s="487" t="e">
        <f t="shared" si="13"/>
        <v>#N/A</v>
      </c>
    </row>
    <row r="71" spans="1:12" ht="15" customHeight="1" x14ac:dyDescent="0.2">
      <c r="A71" s="489" t="s">
        <v>476</v>
      </c>
      <c r="B71" s="486">
        <v>138307</v>
      </c>
      <c r="C71" s="486">
        <v>22072</v>
      </c>
      <c r="D71" s="486">
        <v>14191</v>
      </c>
      <c r="E71" s="490">
        <f t="shared" ref="E71:G75" si="15">IF($A$51=37802,IF(COUNTBLANK(B$51:B$70)&gt;0,#N/A,IF(ISBLANK(B71)=FALSE,B71/B$51*100,#N/A)),IF(COUNTBLANK(B$51:B$75)&gt;0,#N/A,B71/B$51*100))</f>
        <v>114.31464277449004</v>
      </c>
      <c r="F71" s="490">
        <f t="shared" si="15"/>
        <v>99.017540711497915</v>
      </c>
      <c r="G71" s="490">
        <f t="shared" si="15"/>
        <v>126.06378253531136</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138660</v>
      </c>
      <c r="C72" s="486">
        <v>22751</v>
      </c>
      <c r="D72" s="486">
        <v>14675</v>
      </c>
      <c r="E72" s="490">
        <f t="shared" si="15"/>
        <v>114.60640724699971</v>
      </c>
      <c r="F72" s="490">
        <f t="shared" si="15"/>
        <v>102.06361311740164</v>
      </c>
      <c r="G72" s="490">
        <f t="shared" si="15"/>
        <v>130.3633294838767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141026</v>
      </c>
      <c r="C73" s="486">
        <v>22397</v>
      </c>
      <c r="D73" s="486">
        <v>15172</v>
      </c>
      <c r="E73" s="490">
        <f t="shared" si="15"/>
        <v>116.56197308824015</v>
      </c>
      <c r="F73" s="490">
        <f t="shared" si="15"/>
        <v>100.47552824009689</v>
      </c>
      <c r="G73" s="490">
        <f t="shared" si="15"/>
        <v>134.77836013147376</v>
      </c>
      <c r="H73" s="491">
        <f>IF(A$51=37802,IF(ISERROR(L73)=TRUE,IF(ISBLANK(A73)=FALSE,IF(MONTH(A73)=MONTH(MAX(A$51:A$75)),A73,""),""),""),IF(ISERROR(L73)=TRUE,IF(MONTH(A73)=MONTH(MAX(A$51:A$75)),A73,""),""))</f>
        <v>43709</v>
      </c>
      <c r="I73" s="487">
        <f t="shared" si="12"/>
        <v>116.56197308824015</v>
      </c>
      <c r="J73" s="487">
        <f t="shared" si="12"/>
        <v>100.47552824009689</v>
      </c>
      <c r="K73" s="487">
        <f t="shared" si="12"/>
        <v>134.77836013147376</v>
      </c>
      <c r="L73" s="487" t="e">
        <f t="shared" si="13"/>
        <v>#N/A</v>
      </c>
    </row>
    <row r="74" spans="1:12" ht="15" customHeight="1" x14ac:dyDescent="0.2">
      <c r="A74" s="489" t="s">
        <v>478</v>
      </c>
      <c r="B74" s="486">
        <v>139665</v>
      </c>
      <c r="C74" s="486">
        <v>22443</v>
      </c>
      <c r="D74" s="486">
        <v>15315</v>
      </c>
      <c r="E74" s="490">
        <f t="shared" si="15"/>
        <v>115.43706813898899</v>
      </c>
      <c r="F74" s="490">
        <f t="shared" si="15"/>
        <v>100.68188955183706</v>
      </c>
      <c r="G74" s="490">
        <f t="shared" si="15"/>
        <v>136.0486808208226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139492</v>
      </c>
      <c r="C75" s="492">
        <v>21511</v>
      </c>
      <c r="D75" s="492">
        <v>14757</v>
      </c>
      <c r="E75" s="490">
        <f t="shared" si="15"/>
        <v>115.29407875161172</v>
      </c>
      <c r="F75" s="490">
        <f t="shared" si="15"/>
        <v>96.500829931362432</v>
      </c>
      <c r="G75" s="490">
        <f t="shared" si="15"/>
        <v>131.0917651239229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116.56197308824015</v>
      </c>
      <c r="J77" s="487">
        <f>IF(J75&lt;&gt;"",J75,IF(J74&lt;&gt;"",J74,IF(J73&lt;&gt;"",J73,IF(J72&lt;&gt;"",J72,IF(J71&lt;&gt;"",J71,IF(J70&lt;&gt;"",J70,""))))))</f>
        <v>100.47552824009689</v>
      </c>
      <c r="K77" s="487">
        <f>IF(K75&lt;&gt;"",K75,IF(K74&lt;&gt;"",K74,IF(K73&lt;&gt;"",K73,IF(K72&lt;&gt;"",K72,IF(K71&lt;&gt;"",K71,IF(K70&lt;&gt;"",K70,""))))))</f>
        <v>134.77836013147376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+16,6%</v>
      </c>
      <c r="J79" s="487" t="str">
        <f>"GeB - ausschließlich: "&amp;IF(J77&gt;100,"+","")&amp;TEXT(J77-100,"0,0")&amp;"%"</f>
        <v>GeB - ausschließlich: +0,5%</v>
      </c>
      <c r="K79" s="487" t="str">
        <f>"GeB - im Nebenjob: "&amp;IF(K77&gt;100,"+","")&amp;TEXT(K77-100,"0,0")&amp;"%"</f>
        <v>GeB - im Nebenjob: +34,8%</v>
      </c>
    </row>
    <row r="81" spans="9:9" ht="15" customHeight="1" x14ac:dyDescent="0.2">
      <c r="I81" s="487" t="str">
        <f>IF(ISERROR(HLOOKUP(1,I$78:K$79,2,FALSE)),"",HLOOKUP(1,I$78:K$79,2,FALSE))</f>
        <v>GeB - im Nebenjob: +34,8%</v>
      </c>
    </row>
    <row r="82" spans="9:9" ht="15" customHeight="1" x14ac:dyDescent="0.2">
      <c r="I82" s="487" t="str">
        <f>IF(ISERROR(HLOOKUP(2,I$78:K$79,2,FALSE)),"",HLOOKUP(2,I$78:K$79,2,FALSE))</f>
        <v>SvB: +16,6%</v>
      </c>
    </row>
    <row r="83" spans="9:9" ht="15" customHeight="1" x14ac:dyDescent="0.2">
      <c r="I83" s="487" t="str">
        <f>IF(ISERROR(HLOOKUP(3,I$78:K$79,2,FALSE)),"",HLOOKUP(3,I$78:K$79,2,FALSE))</f>
        <v>GeB - ausschließlich: +0,5%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139492</v>
      </c>
      <c r="E12" s="114">
        <v>139665</v>
      </c>
      <c r="F12" s="114">
        <v>141026</v>
      </c>
      <c r="G12" s="114">
        <v>138660</v>
      </c>
      <c r="H12" s="114">
        <v>138307</v>
      </c>
      <c r="I12" s="115">
        <v>1185</v>
      </c>
      <c r="J12" s="116">
        <v>0.85678960573217555</v>
      </c>
      <c r="N12" s="117"/>
    </row>
    <row r="13" spans="1:15" s="110" customFormat="1" ht="13.5" customHeight="1" x14ac:dyDescent="0.2">
      <c r="A13" s="118" t="s">
        <v>105</v>
      </c>
      <c r="B13" s="119" t="s">
        <v>106</v>
      </c>
      <c r="C13" s="113">
        <v>55.239727009434233</v>
      </c>
      <c r="D13" s="114">
        <v>77055</v>
      </c>
      <c r="E13" s="114">
        <v>77145</v>
      </c>
      <c r="F13" s="114">
        <v>78540</v>
      </c>
      <c r="G13" s="114">
        <v>77259</v>
      </c>
      <c r="H13" s="114">
        <v>77067</v>
      </c>
      <c r="I13" s="115">
        <v>-12</v>
      </c>
      <c r="J13" s="116">
        <v>-1.5570866908015103E-2</v>
      </c>
    </row>
    <row r="14" spans="1:15" s="110" customFormat="1" ht="13.5" customHeight="1" x14ac:dyDescent="0.2">
      <c r="A14" s="120"/>
      <c r="B14" s="119" t="s">
        <v>107</v>
      </c>
      <c r="C14" s="113">
        <v>44.760272990565767</v>
      </c>
      <c r="D14" s="114">
        <v>62437</v>
      </c>
      <c r="E14" s="114">
        <v>62520</v>
      </c>
      <c r="F14" s="114">
        <v>62486</v>
      </c>
      <c r="G14" s="114">
        <v>61401</v>
      </c>
      <c r="H14" s="114">
        <v>61240</v>
      </c>
      <c r="I14" s="115">
        <v>1197</v>
      </c>
      <c r="J14" s="116">
        <v>1.9546048334421946</v>
      </c>
    </row>
    <row r="15" spans="1:15" s="110" customFormat="1" ht="13.5" customHeight="1" x14ac:dyDescent="0.2">
      <c r="A15" s="118" t="s">
        <v>105</v>
      </c>
      <c r="B15" s="121" t="s">
        <v>108</v>
      </c>
      <c r="C15" s="113">
        <v>10.447194104321396</v>
      </c>
      <c r="D15" s="114">
        <v>14573</v>
      </c>
      <c r="E15" s="114">
        <v>15102</v>
      </c>
      <c r="F15" s="114">
        <v>15565</v>
      </c>
      <c r="G15" s="114">
        <v>14153</v>
      </c>
      <c r="H15" s="114">
        <v>14608</v>
      </c>
      <c r="I15" s="115">
        <v>-35</v>
      </c>
      <c r="J15" s="116">
        <v>-0.23959474260679081</v>
      </c>
    </row>
    <row r="16" spans="1:15" s="110" customFormat="1" ht="13.5" customHeight="1" x14ac:dyDescent="0.2">
      <c r="A16" s="118"/>
      <c r="B16" s="121" t="s">
        <v>109</v>
      </c>
      <c r="C16" s="113">
        <v>67.871275772087287</v>
      </c>
      <c r="D16" s="114">
        <v>94675</v>
      </c>
      <c r="E16" s="114">
        <v>94548</v>
      </c>
      <c r="F16" s="114">
        <v>95597</v>
      </c>
      <c r="G16" s="114">
        <v>95299</v>
      </c>
      <c r="H16" s="114">
        <v>95029</v>
      </c>
      <c r="I16" s="115">
        <v>-354</v>
      </c>
      <c r="J16" s="116">
        <v>-0.37251786296814654</v>
      </c>
    </row>
    <row r="17" spans="1:10" s="110" customFormat="1" ht="13.5" customHeight="1" x14ac:dyDescent="0.2">
      <c r="A17" s="118"/>
      <c r="B17" s="121" t="s">
        <v>110</v>
      </c>
      <c r="C17" s="113">
        <v>20.487196398359764</v>
      </c>
      <c r="D17" s="114">
        <v>28578</v>
      </c>
      <c r="E17" s="114">
        <v>28334</v>
      </c>
      <c r="F17" s="114">
        <v>28234</v>
      </c>
      <c r="G17" s="114">
        <v>27706</v>
      </c>
      <c r="H17" s="114">
        <v>27228</v>
      </c>
      <c r="I17" s="115">
        <v>1350</v>
      </c>
      <c r="J17" s="116">
        <v>4.95813133539004</v>
      </c>
    </row>
    <row r="18" spans="1:10" s="110" customFormat="1" ht="13.5" customHeight="1" x14ac:dyDescent="0.2">
      <c r="A18" s="120"/>
      <c r="B18" s="121" t="s">
        <v>111</v>
      </c>
      <c r="C18" s="113">
        <v>1.1943337252315545</v>
      </c>
      <c r="D18" s="114">
        <v>1666</v>
      </c>
      <c r="E18" s="114">
        <v>1681</v>
      </c>
      <c r="F18" s="114">
        <v>1630</v>
      </c>
      <c r="G18" s="114">
        <v>1502</v>
      </c>
      <c r="H18" s="114">
        <v>1442</v>
      </c>
      <c r="I18" s="115">
        <v>224</v>
      </c>
      <c r="J18" s="116">
        <v>15.533980582524272</v>
      </c>
    </row>
    <row r="19" spans="1:10" s="110" customFormat="1" ht="13.5" customHeight="1" x14ac:dyDescent="0.2">
      <c r="A19" s="120"/>
      <c r="B19" s="121" t="s">
        <v>112</v>
      </c>
      <c r="C19" s="113">
        <v>0.33621999827947124</v>
      </c>
      <c r="D19" s="114">
        <v>469</v>
      </c>
      <c r="E19" s="114">
        <v>465</v>
      </c>
      <c r="F19" s="114">
        <v>473</v>
      </c>
      <c r="G19" s="114">
        <v>399</v>
      </c>
      <c r="H19" s="114">
        <v>345</v>
      </c>
      <c r="I19" s="115">
        <v>124</v>
      </c>
      <c r="J19" s="116">
        <v>35.94202898550725</v>
      </c>
    </row>
    <row r="20" spans="1:10" s="110" customFormat="1" ht="13.5" customHeight="1" x14ac:dyDescent="0.2">
      <c r="A20" s="118" t="s">
        <v>113</v>
      </c>
      <c r="B20" s="122" t="s">
        <v>114</v>
      </c>
      <c r="C20" s="113">
        <v>71.239210850801484</v>
      </c>
      <c r="D20" s="114">
        <v>99373</v>
      </c>
      <c r="E20" s="114">
        <v>99529</v>
      </c>
      <c r="F20" s="114">
        <v>100991</v>
      </c>
      <c r="G20" s="114">
        <v>99287</v>
      </c>
      <c r="H20" s="114">
        <v>99271</v>
      </c>
      <c r="I20" s="115">
        <v>102</v>
      </c>
      <c r="J20" s="116">
        <v>0.10274904050528352</v>
      </c>
    </row>
    <row r="21" spans="1:10" s="110" customFormat="1" ht="13.5" customHeight="1" x14ac:dyDescent="0.2">
      <c r="A21" s="120"/>
      <c r="B21" s="122" t="s">
        <v>115</v>
      </c>
      <c r="C21" s="113">
        <v>28.760789149198519</v>
      </c>
      <c r="D21" s="114">
        <v>40119</v>
      </c>
      <c r="E21" s="114">
        <v>40136</v>
      </c>
      <c r="F21" s="114">
        <v>40035</v>
      </c>
      <c r="G21" s="114">
        <v>39373</v>
      </c>
      <c r="H21" s="114">
        <v>39036</v>
      </c>
      <c r="I21" s="115">
        <v>1083</v>
      </c>
      <c r="J21" s="116">
        <v>2.7743621272671382</v>
      </c>
    </row>
    <row r="22" spans="1:10" s="110" customFormat="1" ht="13.5" customHeight="1" x14ac:dyDescent="0.2">
      <c r="A22" s="118" t="s">
        <v>113</v>
      </c>
      <c r="B22" s="122" t="s">
        <v>116</v>
      </c>
      <c r="C22" s="113">
        <v>82.656353052504798</v>
      </c>
      <c r="D22" s="114">
        <v>115299</v>
      </c>
      <c r="E22" s="114">
        <v>116278</v>
      </c>
      <c r="F22" s="114">
        <v>117158</v>
      </c>
      <c r="G22" s="114">
        <v>115385</v>
      </c>
      <c r="H22" s="114">
        <v>115603</v>
      </c>
      <c r="I22" s="115">
        <v>-304</v>
      </c>
      <c r="J22" s="116">
        <v>-0.26296895409288684</v>
      </c>
    </row>
    <row r="23" spans="1:10" s="110" customFormat="1" ht="13.5" customHeight="1" x14ac:dyDescent="0.2">
      <c r="A23" s="123"/>
      <c r="B23" s="124" t="s">
        <v>117</v>
      </c>
      <c r="C23" s="125">
        <v>17.283428440340664</v>
      </c>
      <c r="D23" s="114">
        <v>24109</v>
      </c>
      <c r="E23" s="114">
        <v>23308</v>
      </c>
      <c r="F23" s="114">
        <v>23796</v>
      </c>
      <c r="G23" s="114">
        <v>23185</v>
      </c>
      <c r="H23" s="114">
        <v>22614</v>
      </c>
      <c r="I23" s="115">
        <v>1495</v>
      </c>
      <c r="J23" s="116">
        <v>6.6109489696648094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36268</v>
      </c>
      <c r="E26" s="114">
        <v>37758</v>
      </c>
      <c r="F26" s="114">
        <v>37569</v>
      </c>
      <c r="G26" s="114">
        <v>37426</v>
      </c>
      <c r="H26" s="140">
        <v>36263</v>
      </c>
      <c r="I26" s="115">
        <v>5</v>
      </c>
      <c r="J26" s="116">
        <v>1.3788158729283292E-2</v>
      </c>
    </row>
    <row r="27" spans="1:10" s="110" customFormat="1" ht="13.5" customHeight="1" x14ac:dyDescent="0.2">
      <c r="A27" s="118" t="s">
        <v>105</v>
      </c>
      <c r="B27" s="119" t="s">
        <v>106</v>
      </c>
      <c r="C27" s="113">
        <v>40.462666813720084</v>
      </c>
      <c r="D27" s="115">
        <v>14675</v>
      </c>
      <c r="E27" s="114">
        <v>15150</v>
      </c>
      <c r="F27" s="114">
        <v>15090</v>
      </c>
      <c r="G27" s="114">
        <v>14899</v>
      </c>
      <c r="H27" s="140">
        <v>14536</v>
      </c>
      <c r="I27" s="115">
        <v>139</v>
      </c>
      <c r="J27" s="116">
        <v>0.95624656026417176</v>
      </c>
    </row>
    <row r="28" spans="1:10" s="110" customFormat="1" ht="13.5" customHeight="1" x14ac:dyDescent="0.2">
      <c r="A28" s="120"/>
      <c r="B28" s="119" t="s">
        <v>107</v>
      </c>
      <c r="C28" s="113">
        <v>59.537333186279916</v>
      </c>
      <c r="D28" s="115">
        <v>21593</v>
      </c>
      <c r="E28" s="114">
        <v>22608</v>
      </c>
      <c r="F28" s="114">
        <v>22479</v>
      </c>
      <c r="G28" s="114">
        <v>22527</v>
      </c>
      <c r="H28" s="140">
        <v>21727</v>
      </c>
      <c r="I28" s="115">
        <v>-134</v>
      </c>
      <c r="J28" s="116">
        <v>-0.61674414323192339</v>
      </c>
    </row>
    <row r="29" spans="1:10" s="110" customFormat="1" ht="13.5" customHeight="1" x14ac:dyDescent="0.2">
      <c r="A29" s="118" t="s">
        <v>105</v>
      </c>
      <c r="B29" s="121" t="s">
        <v>108</v>
      </c>
      <c r="C29" s="113">
        <v>15.975515606043896</v>
      </c>
      <c r="D29" s="115">
        <v>5794</v>
      </c>
      <c r="E29" s="114">
        <v>6188</v>
      </c>
      <c r="F29" s="114">
        <v>6257</v>
      </c>
      <c r="G29" s="114">
        <v>6319</v>
      </c>
      <c r="H29" s="140">
        <v>5905</v>
      </c>
      <c r="I29" s="115">
        <v>-111</v>
      </c>
      <c r="J29" s="116">
        <v>-1.8797629127857747</v>
      </c>
    </row>
    <row r="30" spans="1:10" s="110" customFormat="1" ht="13.5" customHeight="1" x14ac:dyDescent="0.2">
      <c r="A30" s="118"/>
      <c r="B30" s="121" t="s">
        <v>109</v>
      </c>
      <c r="C30" s="113">
        <v>49.484393956104554</v>
      </c>
      <c r="D30" s="115">
        <v>17947</v>
      </c>
      <c r="E30" s="114">
        <v>18633</v>
      </c>
      <c r="F30" s="114">
        <v>18548</v>
      </c>
      <c r="G30" s="114">
        <v>18505</v>
      </c>
      <c r="H30" s="140">
        <v>18140</v>
      </c>
      <c r="I30" s="115">
        <v>-193</v>
      </c>
      <c r="J30" s="116">
        <v>-1.0639470782800442</v>
      </c>
    </row>
    <row r="31" spans="1:10" s="110" customFormat="1" ht="13.5" customHeight="1" x14ac:dyDescent="0.2">
      <c r="A31" s="118"/>
      <c r="B31" s="121" t="s">
        <v>110</v>
      </c>
      <c r="C31" s="113">
        <v>18.86235800154406</v>
      </c>
      <c r="D31" s="115">
        <v>6841</v>
      </c>
      <c r="E31" s="114">
        <v>7057</v>
      </c>
      <c r="F31" s="114">
        <v>6980</v>
      </c>
      <c r="G31" s="114">
        <v>6927</v>
      </c>
      <c r="H31" s="140">
        <v>6746</v>
      </c>
      <c r="I31" s="115">
        <v>95</v>
      </c>
      <c r="J31" s="116">
        <v>1.4082419211384525</v>
      </c>
    </row>
    <row r="32" spans="1:10" s="110" customFormat="1" ht="13.5" customHeight="1" x14ac:dyDescent="0.2">
      <c r="A32" s="120"/>
      <c r="B32" s="121" t="s">
        <v>111</v>
      </c>
      <c r="C32" s="113">
        <v>15.677732436307489</v>
      </c>
      <c r="D32" s="115">
        <v>5686</v>
      </c>
      <c r="E32" s="114">
        <v>5880</v>
      </c>
      <c r="F32" s="114">
        <v>5784</v>
      </c>
      <c r="G32" s="114">
        <v>5675</v>
      </c>
      <c r="H32" s="140">
        <v>5472</v>
      </c>
      <c r="I32" s="115">
        <v>214</v>
      </c>
      <c r="J32" s="116">
        <v>3.9108187134502925</v>
      </c>
    </row>
    <row r="33" spans="1:10" s="110" customFormat="1" ht="13.5" customHeight="1" x14ac:dyDescent="0.2">
      <c r="A33" s="120"/>
      <c r="B33" s="121" t="s">
        <v>112</v>
      </c>
      <c r="C33" s="113">
        <v>1.4999448549685674</v>
      </c>
      <c r="D33" s="115">
        <v>544</v>
      </c>
      <c r="E33" s="114">
        <v>566</v>
      </c>
      <c r="F33" s="114">
        <v>595</v>
      </c>
      <c r="G33" s="114">
        <v>518</v>
      </c>
      <c r="H33" s="140">
        <v>462</v>
      </c>
      <c r="I33" s="115">
        <v>82</v>
      </c>
      <c r="J33" s="116">
        <v>17.748917748917748</v>
      </c>
    </row>
    <row r="34" spans="1:10" s="110" customFormat="1" ht="13.5" customHeight="1" x14ac:dyDescent="0.2">
      <c r="A34" s="118" t="s">
        <v>113</v>
      </c>
      <c r="B34" s="122" t="s">
        <v>116</v>
      </c>
      <c r="C34" s="113">
        <v>81.799382375647951</v>
      </c>
      <c r="D34" s="115">
        <v>29667</v>
      </c>
      <c r="E34" s="114">
        <v>31025</v>
      </c>
      <c r="F34" s="114">
        <v>31062</v>
      </c>
      <c r="G34" s="114">
        <v>31009</v>
      </c>
      <c r="H34" s="140">
        <v>30041</v>
      </c>
      <c r="I34" s="115">
        <v>-374</v>
      </c>
      <c r="J34" s="116">
        <v>-1.24496521420725</v>
      </c>
    </row>
    <row r="35" spans="1:10" s="110" customFormat="1" ht="13.5" customHeight="1" x14ac:dyDescent="0.2">
      <c r="A35" s="118"/>
      <c r="B35" s="119" t="s">
        <v>117</v>
      </c>
      <c r="C35" s="113">
        <v>17.974522995478107</v>
      </c>
      <c r="D35" s="115">
        <v>6519</v>
      </c>
      <c r="E35" s="114">
        <v>6652</v>
      </c>
      <c r="F35" s="114">
        <v>6426</v>
      </c>
      <c r="G35" s="114">
        <v>6332</v>
      </c>
      <c r="H35" s="140">
        <v>6142</v>
      </c>
      <c r="I35" s="115">
        <v>377</v>
      </c>
      <c r="J35" s="116">
        <v>6.1380657766199933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21511</v>
      </c>
      <c r="E37" s="114">
        <v>22443</v>
      </c>
      <c r="F37" s="114">
        <v>22397</v>
      </c>
      <c r="G37" s="114">
        <v>22751</v>
      </c>
      <c r="H37" s="140">
        <v>22072</v>
      </c>
      <c r="I37" s="115">
        <v>-561</v>
      </c>
      <c r="J37" s="116">
        <v>-2.5416817687567961</v>
      </c>
    </row>
    <row r="38" spans="1:10" s="110" customFormat="1" ht="13.5" customHeight="1" x14ac:dyDescent="0.2">
      <c r="A38" s="118" t="s">
        <v>105</v>
      </c>
      <c r="B38" s="119" t="s">
        <v>106</v>
      </c>
      <c r="C38" s="113">
        <v>36.925294035609689</v>
      </c>
      <c r="D38" s="115">
        <v>7943</v>
      </c>
      <c r="E38" s="114">
        <v>8146</v>
      </c>
      <c r="F38" s="114">
        <v>8090</v>
      </c>
      <c r="G38" s="114">
        <v>8227</v>
      </c>
      <c r="H38" s="140">
        <v>8043</v>
      </c>
      <c r="I38" s="115">
        <v>-100</v>
      </c>
      <c r="J38" s="116">
        <v>-1.2433171702101207</v>
      </c>
    </row>
    <row r="39" spans="1:10" s="110" customFormat="1" ht="13.5" customHeight="1" x14ac:dyDescent="0.2">
      <c r="A39" s="120"/>
      <c r="B39" s="119" t="s">
        <v>107</v>
      </c>
      <c r="C39" s="113">
        <v>63.074705964390311</v>
      </c>
      <c r="D39" s="115">
        <v>13568</v>
      </c>
      <c r="E39" s="114">
        <v>14297</v>
      </c>
      <c r="F39" s="114">
        <v>14307</v>
      </c>
      <c r="G39" s="114">
        <v>14524</v>
      </c>
      <c r="H39" s="140">
        <v>14029</v>
      </c>
      <c r="I39" s="115">
        <v>-461</v>
      </c>
      <c r="J39" s="116">
        <v>-3.2860503243281776</v>
      </c>
    </row>
    <row r="40" spans="1:10" s="110" customFormat="1" ht="13.5" customHeight="1" x14ac:dyDescent="0.2">
      <c r="A40" s="118" t="s">
        <v>105</v>
      </c>
      <c r="B40" s="121" t="s">
        <v>108</v>
      </c>
      <c r="C40" s="113">
        <v>19.32034772906885</v>
      </c>
      <c r="D40" s="115">
        <v>4156</v>
      </c>
      <c r="E40" s="114">
        <v>4413</v>
      </c>
      <c r="F40" s="114">
        <v>4470</v>
      </c>
      <c r="G40" s="114">
        <v>4784</v>
      </c>
      <c r="H40" s="140">
        <v>4355</v>
      </c>
      <c r="I40" s="115">
        <v>-199</v>
      </c>
      <c r="J40" s="116">
        <v>-4.5694603903559123</v>
      </c>
    </row>
    <row r="41" spans="1:10" s="110" customFormat="1" ht="13.5" customHeight="1" x14ac:dyDescent="0.2">
      <c r="A41" s="118"/>
      <c r="B41" s="121" t="s">
        <v>109</v>
      </c>
      <c r="C41" s="113">
        <v>34.56836037376226</v>
      </c>
      <c r="D41" s="115">
        <v>7436</v>
      </c>
      <c r="E41" s="114">
        <v>7759</v>
      </c>
      <c r="F41" s="114">
        <v>7768</v>
      </c>
      <c r="G41" s="114">
        <v>7910</v>
      </c>
      <c r="H41" s="140">
        <v>7937</v>
      </c>
      <c r="I41" s="115">
        <v>-501</v>
      </c>
      <c r="J41" s="116">
        <v>-6.31220864306413</v>
      </c>
    </row>
    <row r="42" spans="1:10" s="110" customFormat="1" ht="13.5" customHeight="1" x14ac:dyDescent="0.2">
      <c r="A42" s="118"/>
      <c r="B42" s="121" t="s">
        <v>110</v>
      </c>
      <c r="C42" s="113">
        <v>20.436055971363487</v>
      </c>
      <c r="D42" s="115">
        <v>4396</v>
      </c>
      <c r="E42" s="114">
        <v>4558</v>
      </c>
      <c r="F42" s="114">
        <v>4532</v>
      </c>
      <c r="G42" s="114">
        <v>4529</v>
      </c>
      <c r="H42" s="140">
        <v>4434</v>
      </c>
      <c r="I42" s="115">
        <v>-38</v>
      </c>
      <c r="J42" s="116">
        <v>-0.8570139828597203</v>
      </c>
    </row>
    <row r="43" spans="1:10" s="110" customFormat="1" ht="13.5" customHeight="1" x14ac:dyDescent="0.2">
      <c r="A43" s="120"/>
      <c r="B43" s="121" t="s">
        <v>111</v>
      </c>
      <c r="C43" s="113">
        <v>25.675235925805403</v>
      </c>
      <c r="D43" s="115">
        <v>5523</v>
      </c>
      <c r="E43" s="114">
        <v>5713</v>
      </c>
      <c r="F43" s="114">
        <v>5627</v>
      </c>
      <c r="G43" s="114">
        <v>5528</v>
      </c>
      <c r="H43" s="140">
        <v>5346</v>
      </c>
      <c r="I43" s="115">
        <v>177</v>
      </c>
      <c r="J43" s="116">
        <v>3.3108866442199774</v>
      </c>
    </row>
    <row r="44" spans="1:10" s="110" customFormat="1" ht="13.5" customHeight="1" x14ac:dyDescent="0.2">
      <c r="A44" s="120"/>
      <c r="B44" s="121" t="s">
        <v>112</v>
      </c>
      <c r="C44" s="113">
        <v>2.3569336618474268</v>
      </c>
      <c r="D44" s="115">
        <v>507</v>
      </c>
      <c r="E44" s="114">
        <v>524</v>
      </c>
      <c r="F44" s="114">
        <v>560</v>
      </c>
      <c r="G44" s="114">
        <v>488</v>
      </c>
      <c r="H44" s="140">
        <v>438</v>
      </c>
      <c r="I44" s="115">
        <v>69</v>
      </c>
      <c r="J44" s="116">
        <v>15.753424657534246</v>
      </c>
    </row>
    <row r="45" spans="1:10" s="110" customFormat="1" ht="13.5" customHeight="1" x14ac:dyDescent="0.2">
      <c r="A45" s="118" t="s">
        <v>113</v>
      </c>
      <c r="B45" s="122" t="s">
        <v>116</v>
      </c>
      <c r="C45" s="113">
        <v>82.878527265120169</v>
      </c>
      <c r="D45" s="115">
        <v>17828</v>
      </c>
      <c r="E45" s="114">
        <v>18662</v>
      </c>
      <c r="F45" s="114">
        <v>18726</v>
      </c>
      <c r="G45" s="114">
        <v>19047</v>
      </c>
      <c r="H45" s="140">
        <v>18396</v>
      </c>
      <c r="I45" s="115">
        <v>-568</v>
      </c>
      <c r="J45" s="116">
        <v>-3.0876277451619916</v>
      </c>
    </row>
    <row r="46" spans="1:10" s="110" customFormat="1" ht="13.5" customHeight="1" x14ac:dyDescent="0.2">
      <c r="A46" s="118"/>
      <c r="B46" s="119" t="s">
        <v>117</v>
      </c>
      <c r="C46" s="113">
        <v>16.754218771791177</v>
      </c>
      <c r="D46" s="115">
        <v>3604</v>
      </c>
      <c r="E46" s="114">
        <v>3703</v>
      </c>
      <c r="F46" s="114">
        <v>3593</v>
      </c>
      <c r="G46" s="114">
        <v>3621</v>
      </c>
      <c r="H46" s="140">
        <v>3598</v>
      </c>
      <c r="I46" s="115">
        <v>6</v>
      </c>
      <c r="J46" s="116">
        <v>0.16675931072818231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14757</v>
      </c>
      <c r="E48" s="114">
        <v>15315</v>
      </c>
      <c r="F48" s="114">
        <v>15172</v>
      </c>
      <c r="G48" s="114">
        <v>14675</v>
      </c>
      <c r="H48" s="140">
        <v>14191</v>
      </c>
      <c r="I48" s="115">
        <v>566</v>
      </c>
      <c r="J48" s="116">
        <v>3.9884433796067928</v>
      </c>
    </row>
    <row r="49" spans="1:12" s="110" customFormat="1" ht="13.5" customHeight="1" x14ac:dyDescent="0.2">
      <c r="A49" s="118" t="s">
        <v>105</v>
      </c>
      <c r="B49" s="119" t="s">
        <v>106</v>
      </c>
      <c r="C49" s="113">
        <v>45.619028257775973</v>
      </c>
      <c r="D49" s="115">
        <v>6732</v>
      </c>
      <c r="E49" s="114">
        <v>7004</v>
      </c>
      <c r="F49" s="114">
        <v>7000</v>
      </c>
      <c r="G49" s="114">
        <v>6672</v>
      </c>
      <c r="H49" s="140">
        <v>6493</v>
      </c>
      <c r="I49" s="115">
        <v>239</v>
      </c>
      <c r="J49" s="116">
        <v>3.6808871091945172</v>
      </c>
    </row>
    <row r="50" spans="1:12" s="110" customFormat="1" ht="13.5" customHeight="1" x14ac:dyDescent="0.2">
      <c r="A50" s="120"/>
      <c r="B50" s="119" t="s">
        <v>107</v>
      </c>
      <c r="C50" s="113">
        <v>54.380971742224027</v>
      </c>
      <c r="D50" s="115">
        <v>8025</v>
      </c>
      <c r="E50" s="114">
        <v>8311</v>
      </c>
      <c r="F50" s="114">
        <v>8172</v>
      </c>
      <c r="G50" s="114">
        <v>8003</v>
      </c>
      <c r="H50" s="140">
        <v>7698</v>
      </c>
      <c r="I50" s="115">
        <v>327</v>
      </c>
      <c r="J50" s="116">
        <v>4.2478565861262663</v>
      </c>
    </row>
    <row r="51" spans="1:12" s="110" customFormat="1" ht="13.5" customHeight="1" x14ac:dyDescent="0.2">
      <c r="A51" s="118" t="s">
        <v>105</v>
      </c>
      <c r="B51" s="121" t="s">
        <v>108</v>
      </c>
      <c r="C51" s="113">
        <v>11.099817035982923</v>
      </c>
      <c r="D51" s="115">
        <v>1638</v>
      </c>
      <c r="E51" s="114">
        <v>1775</v>
      </c>
      <c r="F51" s="114">
        <v>1787</v>
      </c>
      <c r="G51" s="114">
        <v>1535</v>
      </c>
      <c r="H51" s="140">
        <v>1550</v>
      </c>
      <c r="I51" s="115">
        <v>88</v>
      </c>
      <c r="J51" s="116">
        <v>5.67741935483871</v>
      </c>
    </row>
    <row r="52" spans="1:12" s="110" customFormat="1" ht="13.5" customHeight="1" x14ac:dyDescent="0.2">
      <c r="A52" s="118"/>
      <c r="B52" s="121" t="s">
        <v>109</v>
      </c>
      <c r="C52" s="113">
        <v>71.227214203428886</v>
      </c>
      <c r="D52" s="115">
        <v>10511</v>
      </c>
      <c r="E52" s="114">
        <v>10874</v>
      </c>
      <c r="F52" s="114">
        <v>10780</v>
      </c>
      <c r="G52" s="114">
        <v>10595</v>
      </c>
      <c r="H52" s="140">
        <v>10203</v>
      </c>
      <c r="I52" s="115">
        <v>308</v>
      </c>
      <c r="J52" s="116">
        <v>3.0187199843183379</v>
      </c>
    </row>
    <row r="53" spans="1:12" s="110" customFormat="1" ht="13.5" customHeight="1" x14ac:dyDescent="0.2">
      <c r="A53" s="118"/>
      <c r="B53" s="121" t="s">
        <v>110</v>
      </c>
      <c r="C53" s="113">
        <v>16.568408213051434</v>
      </c>
      <c r="D53" s="115">
        <v>2445</v>
      </c>
      <c r="E53" s="114">
        <v>2499</v>
      </c>
      <c r="F53" s="114">
        <v>2448</v>
      </c>
      <c r="G53" s="114">
        <v>2398</v>
      </c>
      <c r="H53" s="140">
        <v>2312</v>
      </c>
      <c r="I53" s="115">
        <v>133</v>
      </c>
      <c r="J53" s="116">
        <v>5.7525951557093427</v>
      </c>
    </row>
    <row r="54" spans="1:12" s="110" customFormat="1" ht="13.5" customHeight="1" x14ac:dyDescent="0.2">
      <c r="A54" s="120"/>
      <c r="B54" s="121" t="s">
        <v>111</v>
      </c>
      <c r="C54" s="113">
        <v>1.1045605475367621</v>
      </c>
      <c r="D54" s="115">
        <v>163</v>
      </c>
      <c r="E54" s="114">
        <v>167</v>
      </c>
      <c r="F54" s="114">
        <v>157</v>
      </c>
      <c r="G54" s="114">
        <v>147</v>
      </c>
      <c r="H54" s="140">
        <v>126</v>
      </c>
      <c r="I54" s="115">
        <v>37</v>
      </c>
      <c r="J54" s="116">
        <v>29.365079365079364</v>
      </c>
    </row>
    <row r="55" spans="1:12" s="110" customFormat="1" ht="13.5" customHeight="1" x14ac:dyDescent="0.2">
      <c r="A55" s="120"/>
      <c r="B55" s="121" t="s">
        <v>112</v>
      </c>
      <c r="C55" s="113">
        <v>0.25072846784576813</v>
      </c>
      <c r="D55" s="115">
        <v>37</v>
      </c>
      <c r="E55" s="114">
        <v>42</v>
      </c>
      <c r="F55" s="114">
        <v>35</v>
      </c>
      <c r="G55" s="114">
        <v>30</v>
      </c>
      <c r="H55" s="140">
        <v>24</v>
      </c>
      <c r="I55" s="115">
        <v>13</v>
      </c>
      <c r="J55" s="116">
        <v>54.166666666666664</v>
      </c>
    </row>
    <row r="56" spans="1:12" s="110" customFormat="1" ht="13.5" customHeight="1" x14ac:dyDescent="0.2">
      <c r="A56" s="118" t="s">
        <v>113</v>
      </c>
      <c r="B56" s="122" t="s">
        <v>116</v>
      </c>
      <c r="C56" s="113">
        <v>80.226333265568883</v>
      </c>
      <c r="D56" s="115">
        <v>11839</v>
      </c>
      <c r="E56" s="114">
        <v>12363</v>
      </c>
      <c r="F56" s="114">
        <v>12336</v>
      </c>
      <c r="G56" s="114">
        <v>11962</v>
      </c>
      <c r="H56" s="140">
        <v>11645</v>
      </c>
      <c r="I56" s="115">
        <v>194</v>
      </c>
      <c r="J56" s="116">
        <v>1.6659510519536282</v>
      </c>
    </row>
    <row r="57" spans="1:12" s="110" customFormat="1" ht="13.5" customHeight="1" x14ac:dyDescent="0.2">
      <c r="A57" s="142"/>
      <c r="B57" s="124" t="s">
        <v>117</v>
      </c>
      <c r="C57" s="125">
        <v>19.75333739920038</v>
      </c>
      <c r="D57" s="143">
        <v>2915</v>
      </c>
      <c r="E57" s="144">
        <v>2949</v>
      </c>
      <c r="F57" s="144">
        <v>2833</v>
      </c>
      <c r="G57" s="144">
        <v>2711</v>
      </c>
      <c r="H57" s="145">
        <v>2544</v>
      </c>
      <c r="I57" s="143">
        <v>371</v>
      </c>
      <c r="J57" s="146">
        <v>14.583333333333334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139492</v>
      </c>
      <c r="E12" s="236">
        <v>139665</v>
      </c>
      <c r="F12" s="114">
        <v>141026</v>
      </c>
      <c r="G12" s="114">
        <v>138660</v>
      </c>
      <c r="H12" s="140">
        <v>138307</v>
      </c>
      <c r="I12" s="115">
        <v>1185</v>
      </c>
      <c r="J12" s="116">
        <v>0.85678960573217555</v>
      </c>
    </row>
    <row r="13" spans="1:15" s="110" customFormat="1" ht="12" customHeight="1" x14ac:dyDescent="0.2">
      <c r="A13" s="118" t="s">
        <v>105</v>
      </c>
      <c r="B13" s="119" t="s">
        <v>106</v>
      </c>
      <c r="C13" s="113">
        <v>55.239727009434233</v>
      </c>
      <c r="D13" s="115">
        <v>77055</v>
      </c>
      <c r="E13" s="114">
        <v>77145</v>
      </c>
      <c r="F13" s="114">
        <v>78540</v>
      </c>
      <c r="G13" s="114">
        <v>77259</v>
      </c>
      <c r="H13" s="140">
        <v>77067</v>
      </c>
      <c r="I13" s="115">
        <v>-12</v>
      </c>
      <c r="J13" s="116">
        <v>-1.5570866908015103E-2</v>
      </c>
    </row>
    <row r="14" spans="1:15" s="110" customFormat="1" ht="12" customHeight="1" x14ac:dyDescent="0.2">
      <c r="A14" s="118"/>
      <c r="B14" s="119" t="s">
        <v>107</v>
      </c>
      <c r="C14" s="113">
        <v>44.760272990565767</v>
      </c>
      <c r="D14" s="115">
        <v>62437</v>
      </c>
      <c r="E14" s="114">
        <v>62520</v>
      </c>
      <c r="F14" s="114">
        <v>62486</v>
      </c>
      <c r="G14" s="114">
        <v>61401</v>
      </c>
      <c r="H14" s="140">
        <v>61240</v>
      </c>
      <c r="I14" s="115">
        <v>1197</v>
      </c>
      <c r="J14" s="116">
        <v>1.9546048334421946</v>
      </c>
    </row>
    <row r="15" spans="1:15" s="110" customFormat="1" ht="12" customHeight="1" x14ac:dyDescent="0.2">
      <c r="A15" s="118" t="s">
        <v>105</v>
      </c>
      <c r="B15" s="121" t="s">
        <v>108</v>
      </c>
      <c r="C15" s="113">
        <v>10.447194104321396</v>
      </c>
      <c r="D15" s="115">
        <v>14573</v>
      </c>
      <c r="E15" s="114">
        <v>15102</v>
      </c>
      <c r="F15" s="114">
        <v>15565</v>
      </c>
      <c r="G15" s="114">
        <v>14153</v>
      </c>
      <c r="H15" s="140">
        <v>14608</v>
      </c>
      <c r="I15" s="115">
        <v>-35</v>
      </c>
      <c r="J15" s="116">
        <v>-0.23959474260679081</v>
      </c>
    </row>
    <row r="16" spans="1:15" s="110" customFormat="1" ht="12" customHeight="1" x14ac:dyDescent="0.2">
      <c r="A16" s="118"/>
      <c r="B16" s="121" t="s">
        <v>109</v>
      </c>
      <c r="C16" s="113">
        <v>67.871275772087287</v>
      </c>
      <c r="D16" s="115">
        <v>94675</v>
      </c>
      <c r="E16" s="114">
        <v>94548</v>
      </c>
      <c r="F16" s="114">
        <v>95597</v>
      </c>
      <c r="G16" s="114">
        <v>95299</v>
      </c>
      <c r="H16" s="140">
        <v>95029</v>
      </c>
      <c r="I16" s="115">
        <v>-354</v>
      </c>
      <c r="J16" s="116">
        <v>-0.37251786296814654</v>
      </c>
    </row>
    <row r="17" spans="1:10" s="110" customFormat="1" ht="12" customHeight="1" x14ac:dyDescent="0.2">
      <c r="A17" s="118"/>
      <c r="B17" s="121" t="s">
        <v>110</v>
      </c>
      <c r="C17" s="113">
        <v>20.487196398359764</v>
      </c>
      <c r="D17" s="115">
        <v>28578</v>
      </c>
      <c r="E17" s="114">
        <v>28334</v>
      </c>
      <c r="F17" s="114">
        <v>28234</v>
      </c>
      <c r="G17" s="114">
        <v>27706</v>
      </c>
      <c r="H17" s="140">
        <v>27228</v>
      </c>
      <c r="I17" s="115">
        <v>1350</v>
      </c>
      <c r="J17" s="116">
        <v>4.95813133539004</v>
      </c>
    </row>
    <row r="18" spans="1:10" s="110" customFormat="1" ht="12" customHeight="1" x14ac:dyDescent="0.2">
      <c r="A18" s="120"/>
      <c r="B18" s="121" t="s">
        <v>111</v>
      </c>
      <c r="C18" s="113">
        <v>1.1943337252315545</v>
      </c>
      <c r="D18" s="115">
        <v>1666</v>
      </c>
      <c r="E18" s="114">
        <v>1681</v>
      </c>
      <c r="F18" s="114">
        <v>1630</v>
      </c>
      <c r="G18" s="114">
        <v>1502</v>
      </c>
      <c r="H18" s="140">
        <v>1442</v>
      </c>
      <c r="I18" s="115">
        <v>224</v>
      </c>
      <c r="J18" s="116">
        <v>15.533980582524272</v>
      </c>
    </row>
    <row r="19" spans="1:10" s="110" customFormat="1" ht="12" customHeight="1" x14ac:dyDescent="0.2">
      <c r="A19" s="120"/>
      <c r="B19" s="121" t="s">
        <v>112</v>
      </c>
      <c r="C19" s="113">
        <v>0.33621999827947124</v>
      </c>
      <c r="D19" s="115">
        <v>469</v>
      </c>
      <c r="E19" s="114">
        <v>465</v>
      </c>
      <c r="F19" s="114">
        <v>473</v>
      </c>
      <c r="G19" s="114">
        <v>399</v>
      </c>
      <c r="H19" s="140">
        <v>345</v>
      </c>
      <c r="I19" s="115">
        <v>124</v>
      </c>
      <c r="J19" s="116">
        <v>35.94202898550725</v>
      </c>
    </row>
    <row r="20" spans="1:10" s="110" customFormat="1" ht="12" customHeight="1" x14ac:dyDescent="0.2">
      <c r="A20" s="118" t="s">
        <v>113</v>
      </c>
      <c r="B20" s="119" t="s">
        <v>181</v>
      </c>
      <c r="C20" s="113">
        <v>71.239210850801484</v>
      </c>
      <c r="D20" s="115">
        <v>99373</v>
      </c>
      <c r="E20" s="114">
        <v>99529</v>
      </c>
      <c r="F20" s="114">
        <v>100991</v>
      </c>
      <c r="G20" s="114">
        <v>99287</v>
      </c>
      <c r="H20" s="140">
        <v>99271</v>
      </c>
      <c r="I20" s="115">
        <v>102</v>
      </c>
      <c r="J20" s="116">
        <v>0.10274904050528352</v>
      </c>
    </row>
    <row r="21" spans="1:10" s="110" customFormat="1" ht="12" customHeight="1" x14ac:dyDescent="0.2">
      <c r="A21" s="118"/>
      <c r="B21" s="119" t="s">
        <v>182</v>
      </c>
      <c r="C21" s="113">
        <v>28.760789149198519</v>
      </c>
      <c r="D21" s="115">
        <v>40119</v>
      </c>
      <c r="E21" s="114">
        <v>40136</v>
      </c>
      <c r="F21" s="114">
        <v>40035</v>
      </c>
      <c r="G21" s="114">
        <v>39373</v>
      </c>
      <c r="H21" s="140">
        <v>39036</v>
      </c>
      <c r="I21" s="115">
        <v>1083</v>
      </c>
      <c r="J21" s="116">
        <v>2.7743621272671382</v>
      </c>
    </row>
    <row r="22" spans="1:10" s="110" customFormat="1" ht="12" customHeight="1" x14ac:dyDescent="0.2">
      <c r="A22" s="118" t="s">
        <v>113</v>
      </c>
      <c r="B22" s="119" t="s">
        <v>116</v>
      </c>
      <c r="C22" s="113">
        <v>82.656353052504798</v>
      </c>
      <c r="D22" s="115">
        <v>115299</v>
      </c>
      <c r="E22" s="114">
        <v>116278</v>
      </c>
      <c r="F22" s="114">
        <v>117158</v>
      </c>
      <c r="G22" s="114">
        <v>115385</v>
      </c>
      <c r="H22" s="140">
        <v>115603</v>
      </c>
      <c r="I22" s="115">
        <v>-304</v>
      </c>
      <c r="J22" s="116">
        <v>-0.26296895409288684</v>
      </c>
    </row>
    <row r="23" spans="1:10" s="110" customFormat="1" ht="12" customHeight="1" x14ac:dyDescent="0.2">
      <c r="A23" s="118"/>
      <c r="B23" s="119" t="s">
        <v>117</v>
      </c>
      <c r="C23" s="113">
        <v>17.283428440340664</v>
      </c>
      <c r="D23" s="115">
        <v>24109</v>
      </c>
      <c r="E23" s="114">
        <v>23308</v>
      </c>
      <c r="F23" s="114">
        <v>23796</v>
      </c>
      <c r="G23" s="114">
        <v>23185</v>
      </c>
      <c r="H23" s="140">
        <v>22614</v>
      </c>
      <c r="I23" s="115">
        <v>1495</v>
      </c>
      <c r="J23" s="116">
        <v>6.6109489696648094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170404</v>
      </c>
      <c r="E64" s="236">
        <v>170615</v>
      </c>
      <c r="F64" s="236">
        <v>171520</v>
      </c>
      <c r="G64" s="236">
        <v>168222</v>
      </c>
      <c r="H64" s="140">
        <v>168330</v>
      </c>
      <c r="I64" s="115">
        <v>2074</v>
      </c>
      <c r="J64" s="116">
        <v>1.2321036060120003</v>
      </c>
    </row>
    <row r="65" spans="1:12" s="110" customFormat="1" ht="12" customHeight="1" x14ac:dyDescent="0.2">
      <c r="A65" s="118" t="s">
        <v>105</v>
      </c>
      <c r="B65" s="119" t="s">
        <v>106</v>
      </c>
      <c r="C65" s="113">
        <v>54.529823243585831</v>
      </c>
      <c r="D65" s="235">
        <v>92921</v>
      </c>
      <c r="E65" s="236">
        <v>92975</v>
      </c>
      <c r="F65" s="236">
        <v>93810</v>
      </c>
      <c r="G65" s="236">
        <v>92031</v>
      </c>
      <c r="H65" s="140">
        <v>92004</v>
      </c>
      <c r="I65" s="115">
        <v>917</v>
      </c>
      <c r="J65" s="116">
        <v>0.9966957958349637</v>
      </c>
    </row>
    <row r="66" spans="1:12" s="110" customFormat="1" ht="12" customHeight="1" x14ac:dyDescent="0.2">
      <c r="A66" s="118"/>
      <c r="B66" s="119" t="s">
        <v>107</v>
      </c>
      <c r="C66" s="113">
        <v>45.470176756414169</v>
      </c>
      <c r="D66" s="235">
        <v>77483</v>
      </c>
      <c r="E66" s="236">
        <v>77640</v>
      </c>
      <c r="F66" s="236">
        <v>77710</v>
      </c>
      <c r="G66" s="236">
        <v>76191</v>
      </c>
      <c r="H66" s="140">
        <v>76326</v>
      </c>
      <c r="I66" s="115">
        <v>1157</v>
      </c>
      <c r="J66" s="116">
        <v>1.5158661530802087</v>
      </c>
    </row>
    <row r="67" spans="1:12" s="110" customFormat="1" ht="12" customHeight="1" x14ac:dyDescent="0.2">
      <c r="A67" s="118" t="s">
        <v>105</v>
      </c>
      <c r="B67" s="121" t="s">
        <v>108</v>
      </c>
      <c r="C67" s="113">
        <v>10.321353958827258</v>
      </c>
      <c r="D67" s="235">
        <v>17588</v>
      </c>
      <c r="E67" s="236">
        <v>18214</v>
      </c>
      <c r="F67" s="236">
        <v>18592</v>
      </c>
      <c r="G67" s="236">
        <v>16837</v>
      </c>
      <c r="H67" s="140">
        <v>17529</v>
      </c>
      <c r="I67" s="115">
        <v>59</v>
      </c>
      <c r="J67" s="116">
        <v>0.3365850875691711</v>
      </c>
    </row>
    <row r="68" spans="1:12" s="110" customFormat="1" ht="12" customHeight="1" x14ac:dyDescent="0.2">
      <c r="A68" s="118"/>
      <c r="B68" s="121" t="s">
        <v>109</v>
      </c>
      <c r="C68" s="113">
        <v>68.480786835989761</v>
      </c>
      <c r="D68" s="235">
        <v>116694</v>
      </c>
      <c r="E68" s="236">
        <v>116696</v>
      </c>
      <c r="F68" s="236">
        <v>117513</v>
      </c>
      <c r="G68" s="236">
        <v>116741</v>
      </c>
      <c r="H68" s="140">
        <v>116748</v>
      </c>
      <c r="I68" s="115">
        <v>-54</v>
      </c>
      <c r="J68" s="116">
        <v>-4.6253469010175761E-2</v>
      </c>
    </row>
    <row r="69" spans="1:12" s="110" customFormat="1" ht="12" customHeight="1" x14ac:dyDescent="0.2">
      <c r="A69" s="118"/>
      <c r="B69" s="121" t="s">
        <v>110</v>
      </c>
      <c r="C69" s="113">
        <v>20.13978545104575</v>
      </c>
      <c r="D69" s="235">
        <v>34319</v>
      </c>
      <c r="E69" s="236">
        <v>33942</v>
      </c>
      <c r="F69" s="236">
        <v>33702</v>
      </c>
      <c r="G69" s="236">
        <v>33043</v>
      </c>
      <c r="H69" s="140">
        <v>32510</v>
      </c>
      <c r="I69" s="115">
        <v>1809</v>
      </c>
      <c r="J69" s="116">
        <v>5.5644417102430017</v>
      </c>
    </row>
    <row r="70" spans="1:12" s="110" customFormat="1" ht="12" customHeight="1" x14ac:dyDescent="0.2">
      <c r="A70" s="120"/>
      <c r="B70" s="121" t="s">
        <v>111</v>
      </c>
      <c r="C70" s="113">
        <v>1.0580737541372269</v>
      </c>
      <c r="D70" s="235">
        <v>1803</v>
      </c>
      <c r="E70" s="236">
        <v>1763</v>
      </c>
      <c r="F70" s="236">
        <v>1713</v>
      </c>
      <c r="G70" s="236">
        <v>1601</v>
      </c>
      <c r="H70" s="140">
        <v>1543</v>
      </c>
      <c r="I70" s="115">
        <v>260</v>
      </c>
      <c r="J70" s="116">
        <v>16.850291639662995</v>
      </c>
    </row>
    <row r="71" spans="1:12" s="110" customFormat="1" ht="12" customHeight="1" x14ac:dyDescent="0.2">
      <c r="A71" s="120"/>
      <c r="B71" s="121" t="s">
        <v>112</v>
      </c>
      <c r="C71" s="113">
        <v>0.32510973920799979</v>
      </c>
      <c r="D71" s="235">
        <v>554</v>
      </c>
      <c r="E71" s="236">
        <v>512</v>
      </c>
      <c r="F71" s="236">
        <v>505</v>
      </c>
      <c r="G71" s="236">
        <v>443</v>
      </c>
      <c r="H71" s="140">
        <v>415</v>
      </c>
      <c r="I71" s="115">
        <v>139</v>
      </c>
      <c r="J71" s="116">
        <v>33.493975903614455</v>
      </c>
    </row>
    <row r="72" spans="1:12" s="110" customFormat="1" ht="12" customHeight="1" x14ac:dyDescent="0.2">
      <c r="A72" s="118" t="s">
        <v>113</v>
      </c>
      <c r="B72" s="119" t="s">
        <v>181</v>
      </c>
      <c r="C72" s="113">
        <v>71.938452149010587</v>
      </c>
      <c r="D72" s="235">
        <v>122586</v>
      </c>
      <c r="E72" s="236">
        <v>122889</v>
      </c>
      <c r="F72" s="236">
        <v>123982</v>
      </c>
      <c r="G72" s="236">
        <v>121401</v>
      </c>
      <c r="H72" s="140">
        <v>121789</v>
      </c>
      <c r="I72" s="115">
        <v>797</v>
      </c>
      <c r="J72" s="116">
        <v>0.65441049684290042</v>
      </c>
    </row>
    <row r="73" spans="1:12" s="110" customFormat="1" ht="12" customHeight="1" x14ac:dyDescent="0.2">
      <c r="A73" s="118"/>
      <c r="B73" s="119" t="s">
        <v>182</v>
      </c>
      <c r="C73" s="113">
        <v>28.061547850989413</v>
      </c>
      <c r="D73" s="115">
        <v>47818</v>
      </c>
      <c r="E73" s="114">
        <v>47726</v>
      </c>
      <c r="F73" s="114">
        <v>47538</v>
      </c>
      <c r="G73" s="114">
        <v>46821</v>
      </c>
      <c r="H73" s="140">
        <v>46541</v>
      </c>
      <c r="I73" s="115">
        <v>1277</v>
      </c>
      <c r="J73" s="116">
        <v>2.7438172793880664</v>
      </c>
    </row>
    <row r="74" spans="1:12" s="110" customFormat="1" ht="12" customHeight="1" x14ac:dyDescent="0.2">
      <c r="A74" s="118" t="s">
        <v>113</v>
      </c>
      <c r="B74" s="119" t="s">
        <v>116</v>
      </c>
      <c r="C74" s="113">
        <v>83.569634515621701</v>
      </c>
      <c r="D74" s="115">
        <v>142406</v>
      </c>
      <c r="E74" s="114">
        <v>143122</v>
      </c>
      <c r="F74" s="114">
        <v>143718</v>
      </c>
      <c r="G74" s="114">
        <v>141302</v>
      </c>
      <c r="H74" s="140">
        <v>141805</v>
      </c>
      <c r="I74" s="115">
        <v>601</v>
      </c>
      <c r="J74" s="116">
        <v>0.4238214449419978</v>
      </c>
    </row>
    <row r="75" spans="1:12" s="110" customFormat="1" ht="12" customHeight="1" x14ac:dyDescent="0.2">
      <c r="A75" s="142"/>
      <c r="B75" s="124" t="s">
        <v>117</v>
      </c>
      <c r="C75" s="125">
        <v>16.372855097298185</v>
      </c>
      <c r="D75" s="143">
        <v>27900</v>
      </c>
      <c r="E75" s="144">
        <v>27393</v>
      </c>
      <c r="F75" s="144">
        <v>27707</v>
      </c>
      <c r="G75" s="144">
        <v>26819</v>
      </c>
      <c r="H75" s="145">
        <v>26425</v>
      </c>
      <c r="I75" s="143">
        <v>1475</v>
      </c>
      <c r="J75" s="146">
        <v>5.5818353831598868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139492</v>
      </c>
      <c r="G11" s="114">
        <v>139665</v>
      </c>
      <c r="H11" s="114">
        <v>141026</v>
      </c>
      <c r="I11" s="114">
        <v>138660</v>
      </c>
      <c r="J11" s="140">
        <v>138307</v>
      </c>
      <c r="K11" s="114">
        <v>1185</v>
      </c>
      <c r="L11" s="116">
        <v>0.85678960573217555</v>
      </c>
    </row>
    <row r="12" spans="1:17" s="110" customFormat="1" ht="24.95" customHeight="1" x14ac:dyDescent="0.2">
      <c r="A12" s="606" t="s">
        <v>185</v>
      </c>
      <c r="B12" s="607"/>
      <c r="C12" s="607"/>
      <c r="D12" s="608"/>
      <c r="E12" s="113">
        <v>55.239727009434233</v>
      </c>
      <c r="F12" s="115">
        <v>77055</v>
      </c>
      <c r="G12" s="114">
        <v>77145</v>
      </c>
      <c r="H12" s="114">
        <v>78540</v>
      </c>
      <c r="I12" s="114">
        <v>77259</v>
      </c>
      <c r="J12" s="140">
        <v>77067</v>
      </c>
      <c r="K12" s="114">
        <v>-12</v>
      </c>
      <c r="L12" s="116">
        <v>-1.5570866908015103E-2</v>
      </c>
    </row>
    <row r="13" spans="1:17" s="110" customFormat="1" ht="15" customHeight="1" x14ac:dyDescent="0.2">
      <c r="A13" s="120"/>
      <c r="B13" s="609" t="s">
        <v>107</v>
      </c>
      <c r="C13" s="609"/>
      <c r="E13" s="113">
        <v>44.760272990565767</v>
      </c>
      <c r="F13" s="115">
        <v>62437</v>
      </c>
      <c r="G13" s="114">
        <v>62520</v>
      </c>
      <c r="H13" s="114">
        <v>62486</v>
      </c>
      <c r="I13" s="114">
        <v>61401</v>
      </c>
      <c r="J13" s="140">
        <v>61240</v>
      </c>
      <c r="K13" s="114">
        <v>1197</v>
      </c>
      <c r="L13" s="116">
        <v>1.9546048334421946</v>
      </c>
    </row>
    <row r="14" spans="1:17" s="110" customFormat="1" ht="24.95" customHeight="1" x14ac:dyDescent="0.2">
      <c r="A14" s="606" t="s">
        <v>186</v>
      </c>
      <c r="B14" s="607"/>
      <c r="C14" s="607"/>
      <c r="D14" s="608"/>
      <c r="E14" s="113">
        <v>10.447194104321396</v>
      </c>
      <c r="F14" s="115">
        <v>14573</v>
      </c>
      <c r="G14" s="114">
        <v>15102</v>
      </c>
      <c r="H14" s="114">
        <v>15565</v>
      </c>
      <c r="I14" s="114">
        <v>14153</v>
      </c>
      <c r="J14" s="140">
        <v>14608</v>
      </c>
      <c r="K14" s="114">
        <v>-35</v>
      </c>
      <c r="L14" s="116">
        <v>-0.23959474260679081</v>
      </c>
    </row>
    <row r="15" spans="1:17" s="110" customFormat="1" ht="15" customHeight="1" x14ac:dyDescent="0.2">
      <c r="A15" s="120"/>
      <c r="B15" s="119"/>
      <c r="C15" s="258" t="s">
        <v>106</v>
      </c>
      <c r="E15" s="113">
        <v>58.464283263569612</v>
      </c>
      <c r="F15" s="115">
        <v>8520</v>
      </c>
      <c r="G15" s="114">
        <v>8843</v>
      </c>
      <c r="H15" s="114">
        <v>9263</v>
      </c>
      <c r="I15" s="114">
        <v>8382</v>
      </c>
      <c r="J15" s="140">
        <v>8624</v>
      </c>
      <c r="K15" s="114">
        <v>-104</v>
      </c>
      <c r="L15" s="116">
        <v>-1.2059369202226344</v>
      </c>
    </row>
    <row r="16" spans="1:17" s="110" customFormat="1" ht="15" customHeight="1" x14ac:dyDescent="0.2">
      <c r="A16" s="120"/>
      <c r="B16" s="119"/>
      <c r="C16" s="258" t="s">
        <v>107</v>
      </c>
      <c r="E16" s="113">
        <v>41.535716736430388</v>
      </c>
      <c r="F16" s="115">
        <v>6053</v>
      </c>
      <c r="G16" s="114">
        <v>6259</v>
      </c>
      <c r="H16" s="114">
        <v>6302</v>
      </c>
      <c r="I16" s="114">
        <v>5771</v>
      </c>
      <c r="J16" s="140">
        <v>5984</v>
      </c>
      <c r="K16" s="114">
        <v>69</v>
      </c>
      <c r="L16" s="116">
        <v>1.1530748663101604</v>
      </c>
    </row>
    <row r="17" spans="1:12" s="110" customFormat="1" ht="15" customHeight="1" x14ac:dyDescent="0.2">
      <c r="A17" s="120"/>
      <c r="B17" s="121" t="s">
        <v>109</v>
      </c>
      <c r="C17" s="258"/>
      <c r="E17" s="113">
        <v>67.871275772087287</v>
      </c>
      <c r="F17" s="115">
        <v>94675</v>
      </c>
      <c r="G17" s="114">
        <v>94548</v>
      </c>
      <c r="H17" s="114">
        <v>95597</v>
      </c>
      <c r="I17" s="114">
        <v>95299</v>
      </c>
      <c r="J17" s="140">
        <v>95029</v>
      </c>
      <c r="K17" s="114">
        <v>-354</v>
      </c>
      <c r="L17" s="116">
        <v>-0.37251786296814654</v>
      </c>
    </row>
    <row r="18" spans="1:12" s="110" customFormat="1" ht="15" customHeight="1" x14ac:dyDescent="0.2">
      <c r="A18" s="120"/>
      <c r="B18" s="119"/>
      <c r="C18" s="258" t="s">
        <v>106</v>
      </c>
      <c r="E18" s="113">
        <v>55.233166094533935</v>
      </c>
      <c r="F18" s="115">
        <v>52292</v>
      </c>
      <c r="G18" s="114">
        <v>52165</v>
      </c>
      <c r="H18" s="114">
        <v>53083</v>
      </c>
      <c r="I18" s="114">
        <v>52969</v>
      </c>
      <c r="J18" s="140">
        <v>52808</v>
      </c>
      <c r="K18" s="114">
        <v>-516</v>
      </c>
      <c r="L18" s="116">
        <v>-0.97712467807907888</v>
      </c>
    </row>
    <row r="19" spans="1:12" s="110" customFormat="1" ht="15" customHeight="1" x14ac:dyDescent="0.2">
      <c r="A19" s="120"/>
      <c r="B19" s="119"/>
      <c r="C19" s="258" t="s">
        <v>107</v>
      </c>
      <c r="E19" s="113">
        <v>44.766833905466065</v>
      </c>
      <c r="F19" s="115">
        <v>42383</v>
      </c>
      <c r="G19" s="114">
        <v>42383</v>
      </c>
      <c r="H19" s="114">
        <v>42514</v>
      </c>
      <c r="I19" s="114">
        <v>42330</v>
      </c>
      <c r="J19" s="140">
        <v>42221</v>
      </c>
      <c r="K19" s="114">
        <v>162</v>
      </c>
      <c r="L19" s="116">
        <v>0.38369531749603281</v>
      </c>
    </row>
    <row r="20" spans="1:12" s="110" customFormat="1" ht="15" customHeight="1" x14ac:dyDescent="0.2">
      <c r="A20" s="120"/>
      <c r="B20" s="121" t="s">
        <v>110</v>
      </c>
      <c r="C20" s="258"/>
      <c r="E20" s="113">
        <v>20.487196398359764</v>
      </c>
      <c r="F20" s="115">
        <v>28578</v>
      </c>
      <c r="G20" s="114">
        <v>28334</v>
      </c>
      <c r="H20" s="114">
        <v>28234</v>
      </c>
      <c r="I20" s="114">
        <v>27706</v>
      </c>
      <c r="J20" s="140">
        <v>27228</v>
      </c>
      <c r="K20" s="114">
        <v>1350</v>
      </c>
      <c r="L20" s="116">
        <v>4.95813133539004</v>
      </c>
    </row>
    <row r="21" spans="1:12" s="110" customFormat="1" ht="15" customHeight="1" x14ac:dyDescent="0.2">
      <c r="A21" s="120"/>
      <c r="B21" s="119"/>
      <c r="C21" s="258" t="s">
        <v>106</v>
      </c>
      <c r="E21" s="113">
        <v>53.247253131779694</v>
      </c>
      <c r="F21" s="115">
        <v>15217</v>
      </c>
      <c r="G21" s="114">
        <v>15095</v>
      </c>
      <c r="H21" s="114">
        <v>15158</v>
      </c>
      <c r="I21" s="114">
        <v>14923</v>
      </c>
      <c r="J21" s="140">
        <v>14693</v>
      </c>
      <c r="K21" s="114">
        <v>524</v>
      </c>
      <c r="L21" s="116">
        <v>3.5663240999115224</v>
      </c>
    </row>
    <row r="22" spans="1:12" s="110" customFormat="1" ht="15" customHeight="1" x14ac:dyDescent="0.2">
      <c r="A22" s="120"/>
      <c r="B22" s="119"/>
      <c r="C22" s="258" t="s">
        <v>107</v>
      </c>
      <c r="E22" s="113">
        <v>46.752746868220306</v>
      </c>
      <c r="F22" s="115">
        <v>13361</v>
      </c>
      <c r="G22" s="114">
        <v>13239</v>
      </c>
      <c r="H22" s="114">
        <v>13076</v>
      </c>
      <c r="I22" s="114">
        <v>12783</v>
      </c>
      <c r="J22" s="140">
        <v>12535</v>
      </c>
      <c r="K22" s="114">
        <v>826</v>
      </c>
      <c r="L22" s="116">
        <v>6.5895492620662148</v>
      </c>
    </row>
    <row r="23" spans="1:12" s="110" customFormat="1" ht="15" customHeight="1" x14ac:dyDescent="0.2">
      <c r="A23" s="120"/>
      <c r="B23" s="121" t="s">
        <v>111</v>
      </c>
      <c r="C23" s="258"/>
      <c r="E23" s="113">
        <v>1.1943337252315545</v>
      </c>
      <c r="F23" s="115">
        <v>1666</v>
      </c>
      <c r="G23" s="114">
        <v>1681</v>
      </c>
      <c r="H23" s="114">
        <v>1630</v>
      </c>
      <c r="I23" s="114">
        <v>1502</v>
      </c>
      <c r="J23" s="140">
        <v>1442</v>
      </c>
      <c r="K23" s="114">
        <v>224</v>
      </c>
      <c r="L23" s="116">
        <v>15.533980582524272</v>
      </c>
    </row>
    <row r="24" spans="1:12" s="110" customFormat="1" ht="15" customHeight="1" x14ac:dyDescent="0.2">
      <c r="A24" s="120"/>
      <c r="B24" s="119"/>
      <c r="C24" s="258" t="s">
        <v>106</v>
      </c>
      <c r="E24" s="113">
        <v>61.584633853541419</v>
      </c>
      <c r="F24" s="115">
        <v>1026</v>
      </c>
      <c r="G24" s="114">
        <v>1042</v>
      </c>
      <c r="H24" s="114">
        <v>1036</v>
      </c>
      <c r="I24" s="114">
        <v>985</v>
      </c>
      <c r="J24" s="140">
        <v>942</v>
      </c>
      <c r="K24" s="114">
        <v>84</v>
      </c>
      <c r="L24" s="116">
        <v>8.9171974522292992</v>
      </c>
    </row>
    <row r="25" spans="1:12" s="110" customFormat="1" ht="15" customHeight="1" x14ac:dyDescent="0.2">
      <c r="A25" s="120"/>
      <c r="B25" s="119"/>
      <c r="C25" s="258" t="s">
        <v>107</v>
      </c>
      <c r="E25" s="113">
        <v>38.415366146458581</v>
      </c>
      <c r="F25" s="115">
        <v>640</v>
      </c>
      <c r="G25" s="114">
        <v>639</v>
      </c>
      <c r="H25" s="114">
        <v>594</v>
      </c>
      <c r="I25" s="114">
        <v>517</v>
      </c>
      <c r="J25" s="140">
        <v>500</v>
      </c>
      <c r="K25" s="114">
        <v>140</v>
      </c>
      <c r="L25" s="116">
        <v>28</v>
      </c>
    </row>
    <row r="26" spans="1:12" s="110" customFormat="1" ht="15" customHeight="1" x14ac:dyDescent="0.2">
      <c r="A26" s="120"/>
      <c r="C26" s="121" t="s">
        <v>187</v>
      </c>
      <c r="D26" s="110" t="s">
        <v>188</v>
      </c>
      <c r="E26" s="113">
        <v>0.33621999827947124</v>
      </c>
      <c r="F26" s="115">
        <v>469</v>
      </c>
      <c r="G26" s="114">
        <v>465</v>
      </c>
      <c r="H26" s="114">
        <v>473</v>
      </c>
      <c r="I26" s="114">
        <v>399</v>
      </c>
      <c r="J26" s="140">
        <v>345</v>
      </c>
      <c r="K26" s="114">
        <v>124</v>
      </c>
      <c r="L26" s="116">
        <v>35.94202898550725</v>
      </c>
    </row>
    <row r="27" spans="1:12" s="110" customFormat="1" ht="15" customHeight="1" x14ac:dyDescent="0.2">
      <c r="A27" s="120"/>
      <c r="B27" s="119"/>
      <c r="D27" s="259" t="s">
        <v>106</v>
      </c>
      <c r="E27" s="113">
        <v>49.680170575692962</v>
      </c>
      <c r="F27" s="115">
        <v>233</v>
      </c>
      <c r="G27" s="114">
        <v>232</v>
      </c>
      <c r="H27" s="114">
        <v>261</v>
      </c>
      <c r="I27" s="114">
        <v>224</v>
      </c>
      <c r="J27" s="140">
        <v>190</v>
      </c>
      <c r="K27" s="114">
        <v>43</v>
      </c>
      <c r="L27" s="116">
        <v>22.631578947368421</v>
      </c>
    </row>
    <row r="28" spans="1:12" s="110" customFormat="1" ht="15" customHeight="1" x14ac:dyDescent="0.2">
      <c r="A28" s="120"/>
      <c r="B28" s="119"/>
      <c r="D28" s="259" t="s">
        <v>107</v>
      </c>
      <c r="E28" s="113">
        <v>50.319829424307038</v>
      </c>
      <c r="F28" s="115">
        <v>236</v>
      </c>
      <c r="G28" s="114">
        <v>233</v>
      </c>
      <c r="H28" s="114">
        <v>212</v>
      </c>
      <c r="I28" s="114">
        <v>175</v>
      </c>
      <c r="J28" s="140">
        <v>155</v>
      </c>
      <c r="K28" s="114">
        <v>81</v>
      </c>
      <c r="L28" s="116">
        <v>52.258064516129032</v>
      </c>
    </row>
    <row r="29" spans="1:12" s="110" customFormat="1" ht="24.95" customHeight="1" x14ac:dyDescent="0.2">
      <c r="A29" s="606" t="s">
        <v>189</v>
      </c>
      <c r="B29" s="607"/>
      <c r="C29" s="607"/>
      <c r="D29" s="608"/>
      <c r="E29" s="113">
        <v>82.656353052504798</v>
      </c>
      <c r="F29" s="115">
        <v>115299</v>
      </c>
      <c r="G29" s="114">
        <v>116278</v>
      </c>
      <c r="H29" s="114">
        <v>117158</v>
      </c>
      <c r="I29" s="114">
        <v>115385</v>
      </c>
      <c r="J29" s="140">
        <v>115603</v>
      </c>
      <c r="K29" s="114">
        <v>-304</v>
      </c>
      <c r="L29" s="116">
        <v>-0.26296895409288684</v>
      </c>
    </row>
    <row r="30" spans="1:12" s="110" customFormat="1" ht="15" customHeight="1" x14ac:dyDescent="0.2">
      <c r="A30" s="120"/>
      <c r="B30" s="119"/>
      <c r="C30" s="258" t="s">
        <v>106</v>
      </c>
      <c r="E30" s="113">
        <v>53.09673110781533</v>
      </c>
      <c r="F30" s="115">
        <v>61220</v>
      </c>
      <c r="G30" s="114">
        <v>61853</v>
      </c>
      <c r="H30" s="114">
        <v>62722</v>
      </c>
      <c r="I30" s="114">
        <v>61909</v>
      </c>
      <c r="J30" s="140">
        <v>62098</v>
      </c>
      <c r="K30" s="114">
        <v>-878</v>
      </c>
      <c r="L30" s="116">
        <v>-1.4138941672839704</v>
      </c>
    </row>
    <row r="31" spans="1:12" s="110" customFormat="1" ht="15" customHeight="1" x14ac:dyDescent="0.2">
      <c r="A31" s="120"/>
      <c r="B31" s="119"/>
      <c r="C31" s="258" t="s">
        <v>107</v>
      </c>
      <c r="E31" s="113">
        <v>46.90326889218467</v>
      </c>
      <c r="F31" s="115">
        <v>54079</v>
      </c>
      <c r="G31" s="114">
        <v>54425</v>
      </c>
      <c r="H31" s="114">
        <v>54436</v>
      </c>
      <c r="I31" s="114">
        <v>53476</v>
      </c>
      <c r="J31" s="140">
        <v>53505</v>
      </c>
      <c r="K31" s="114">
        <v>574</v>
      </c>
      <c r="L31" s="116">
        <v>1.0727969348659003</v>
      </c>
    </row>
    <row r="32" spans="1:12" s="110" customFormat="1" ht="15" customHeight="1" x14ac:dyDescent="0.2">
      <c r="A32" s="120"/>
      <c r="B32" s="119" t="s">
        <v>117</v>
      </c>
      <c r="C32" s="258"/>
      <c r="E32" s="113">
        <v>17.283428440340664</v>
      </c>
      <c r="F32" s="115">
        <v>24109</v>
      </c>
      <c r="G32" s="114">
        <v>23308</v>
      </c>
      <c r="H32" s="114">
        <v>23796</v>
      </c>
      <c r="I32" s="114">
        <v>23185</v>
      </c>
      <c r="J32" s="140">
        <v>22614</v>
      </c>
      <c r="K32" s="114">
        <v>1495</v>
      </c>
      <c r="L32" s="116">
        <v>6.6109489696648094</v>
      </c>
    </row>
    <row r="33" spans="1:12" s="110" customFormat="1" ht="15" customHeight="1" x14ac:dyDescent="0.2">
      <c r="A33" s="120"/>
      <c r="B33" s="119"/>
      <c r="C33" s="258" t="s">
        <v>106</v>
      </c>
      <c r="E33" s="113">
        <v>65.431996349910818</v>
      </c>
      <c r="F33" s="115">
        <v>15775</v>
      </c>
      <c r="G33" s="114">
        <v>15234</v>
      </c>
      <c r="H33" s="114">
        <v>15764</v>
      </c>
      <c r="I33" s="114">
        <v>15286</v>
      </c>
      <c r="J33" s="140">
        <v>14907</v>
      </c>
      <c r="K33" s="114">
        <v>868</v>
      </c>
      <c r="L33" s="116">
        <v>5.8227678271952774</v>
      </c>
    </row>
    <row r="34" spans="1:12" s="110" customFormat="1" ht="15" customHeight="1" x14ac:dyDescent="0.2">
      <c r="A34" s="120"/>
      <c r="B34" s="119"/>
      <c r="C34" s="258" t="s">
        <v>107</v>
      </c>
      <c r="E34" s="113">
        <v>34.568003650089182</v>
      </c>
      <c r="F34" s="115">
        <v>8334</v>
      </c>
      <c r="G34" s="114">
        <v>8074</v>
      </c>
      <c r="H34" s="114">
        <v>8032</v>
      </c>
      <c r="I34" s="114">
        <v>7899</v>
      </c>
      <c r="J34" s="140">
        <v>7707</v>
      </c>
      <c r="K34" s="114">
        <v>627</v>
      </c>
      <c r="L34" s="116">
        <v>8.1354612689762558</v>
      </c>
    </row>
    <row r="35" spans="1:12" s="110" customFormat="1" ht="24.95" customHeight="1" x14ac:dyDescent="0.2">
      <c r="A35" s="606" t="s">
        <v>190</v>
      </c>
      <c r="B35" s="607"/>
      <c r="C35" s="607"/>
      <c r="D35" s="608"/>
      <c r="E35" s="113">
        <v>71.239210850801484</v>
      </c>
      <c r="F35" s="115">
        <v>99373</v>
      </c>
      <c r="G35" s="114">
        <v>99529</v>
      </c>
      <c r="H35" s="114">
        <v>100991</v>
      </c>
      <c r="I35" s="114">
        <v>99287</v>
      </c>
      <c r="J35" s="140">
        <v>99271</v>
      </c>
      <c r="K35" s="114">
        <v>102</v>
      </c>
      <c r="L35" s="116">
        <v>0.10274904050528352</v>
      </c>
    </row>
    <row r="36" spans="1:12" s="110" customFormat="1" ht="15" customHeight="1" x14ac:dyDescent="0.2">
      <c r="A36" s="120"/>
      <c r="B36" s="119"/>
      <c r="C36" s="258" t="s">
        <v>106</v>
      </c>
      <c r="E36" s="113">
        <v>69.199883268090929</v>
      </c>
      <c r="F36" s="115">
        <v>68766</v>
      </c>
      <c r="G36" s="114">
        <v>68857</v>
      </c>
      <c r="H36" s="114">
        <v>70164</v>
      </c>
      <c r="I36" s="114">
        <v>69059</v>
      </c>
      <c r="J36" s="140">
        <v>68982</v>
      </c>
      <c r="K36" s="114">
        <v>-216</v>
      </c>
      <c r="L36" s="116">
        <v>-0.31312516308602245</v>
      </c>
    </row>
    <row r="37" spans="1:12" s="110" customFormat="1" ht="15" customHeight="1" x14ac:dyDescent="0.2">
      <c r="A37" s="120"/>
      <c r="B37" s="119"/>
      <c r="C37" s="258" t="s">
        <v>107</v>
      </c>
      <c r="E37" s="113">
        <v>30.800116731909071</v>
      </c>
      <c r="F37" s="115">
        <v>30607</v>
      </c>
      <c r="G37" s="114">
        <v>30672</v>
      </c>
      <c r="H37" s="114">
        <v>30827</v>
      </c>
      <c r="I37" s="114">
        <v>30228</v>
      </c>
      <c r="J37" s="140">
        <v>30289</v>
      </c>
      <c r="K37" s="114">
        <v>318</v>
      </c>
      <c r="L37" s="116">
        <v>1.0498860972630328</v>
      </c>
    </row>
    <row r="38" spans="1:12" s="110" customFormat="1" ht="15" customHeight="1" x14ac:dyDescent="0.2">
      <c r="A38" s="120"/>
      <c r="B38" s="119" t="s">
        <v>182</v>
      </c>
      <c r="C38" s="258"/>
      <c r="E38" s="113">
        <v>28.760789149198519</v>
      </c>
      <c r="F38" s="115">
        <v>40119</v>
      </c>
      <c r="G38" s="114">
        <v>40136</v>
      </c>
      <c r="H38" s="114">
        <v>40035</v>
      </c>
      <c r="I38" s="114">
        <v>39373</v>
      </c>
      <c r="J38" s="140">
        <v>39036</v>
      </c>
      <c r="K38" s="114">
        <v>1083</v>
      </c>
      <c r="L38" s="116">
        <v>2.7743621272671382</v>
      </c>
    </row>
    <row r="39" spans="1:12" s="110" customFormat="1" ht="15" customHeight="1" x14ac:dyDescent="0.2">
      <c r="A39" s="120"/>
      <c r="B39" s="119"/>
      <c r="C39" s="258" t="s">
        <v>106</v>
      </c>
      <c r="E39" s="113">
        <v>20.661033425558962</v>
      </c>
      <c r="F39" s="115">
        <v>8289</v>
      </c>
      <c r="G39" s="114">
        <v>8288</v>
      </c>
      <c r="H39" s="114">
        <v>8376</v>
      </c>
      <c r="I39" s="114">
        <v>8200</v>
      </c>
      <c r="J39" s="140">
        <v>8085</v>
      </c>
      <c r="K39" s="114">
        <v>204</v>
      </c>
      <c r="L39" s="116">
        <v>2.5231910946196661</v>
      </c>
    </row>
    <row r="40" spans="1:12" s="110" customFormat="1" ht="15" customHeight="1" x14ac:dyDescent="0.2">
      <c r="A40" s="120"/>
      <c r="B40" s="119"/>
      <c r="C40" s="258" t="s">
        <v>107</v>
      </c>
      <c r="E40" s="113">
        <v>79.338966574441031</v>
      </c>
      <c r="F40" s="115">
        <v>31830</v>
      </c>
      <c r="G40" s="114">
        <v>31848</v>
      </c>
      <c r="H40" s="114">
        <v>31659</v>
      </c>
      <c r="I40" s="114">
        <v>31173</v>
      </c>
      <c r="J40" s="140">
        <v>30951</v>
      </c>
      <c r="K40" s="114">
        <v>879</v>
      </c>
      <c r="L40" s="116">
        <v>2.8399728603276144</v>
      </c>
    </row>
    <row r="41" spans="1:12" s="110" customFormat="1" ht="24.75" customHeight="1" x14ac:dyDescent="0.2">
      <c r="A41" s="606" t="s">
        <v>518</v>
      </c>
      <c r="B41" s="607"/>
      <c r="C41" s="607"/>
      <c r="D41" s="608"/>
      <c r="E41" s="113">
        <v>4.6540303386574138</v>
      </c>
      <c r="F41" s="115">
        <v>6492</v>
      </c>
      <c r="G41" s="114">
        <v>7168</v>
      </c>
      <c r="H41" s="114">
        <v>7290</v>
      </c>
      <c r="I41" s="114">
        <v>5604</v>
      </c>
      <c r="J41" s="140">
        <v>6423</v>
      </c>
      <c r="K41" s="114">
        <v>69</v>
      </c>
      <c r="L41" s="116">
        <v>1.0742643624474544</v>
      </c>
    </row>
    <row r="42" spans="1:12" s="110" customFormat="1" ht="15" customHeight="1" x14ac:dyDescent="0.2">
      <c r="A42" s="120"/>
      <c r="B42" s="119"/>
      <c r="C42" s="258" t="s">
        <v>106</v>
      </c>
      <c r="E42" s="113">
        <v>58.595194085027728</v>
      </c>
      <c r="F42" s="115">
        <v>3804</v>
      </c>
      <c r="G42" s="114">
        <v>4270</v>
      </c>
      <c r="H42" s="114">
        <v>4379</v>
      </c>
      <c r="I42" s="114">
        <v>3296</v>
      </c>
      <c r="J42" s="140">
        <v>3786</v>
      </c>
      <c r="K42" s="114">
        <v>18</v>
      </c>
      <c r="L42" s="116">
        <v>0.47543581616481773</v>
      </c>
    </row>
    <row r="43" spans="1:12" s="110" customFormat="1" ht="15" customHeight="1" x14ac:dyDescent="0.2">
      <c r="A43" s="123"/>
      <c r="B43" s="124"/>
      <c r="C43" s="260" t="s">
        <v>107</v>
      </c>
      <c r="D43" s="261"/>
      <c r="E43" s="125">
        <v>41.404805914972272</v>
      </c>
      <c r="F43" s="143">
        <v>2688</v>
      </c>
      <c r="G43" s="144">
        <v>2898</v>
      </c>
      <c r="H43" s="144">
        <v>2911</v>
      </c>
      <c r="I43" s="144">
        <v>2308</v>
      </c>
      <c r="J43" s="145">
        <v>2637</v>
      </c>
      <c r="K43" s="144">
        <v>51</v>
      </c>
      <c r="L43" s="146">
        <v>1.9340159271899886</v>
      </c>
    </row>
    <row r="44" spans="1:12" s="110" customFormat="1" ht="45.75" customHeight="1" x14ac:dyDescent="0.2">
      <c r="A44" s="606" t="s">
        <v>191</v>
      </c>
      <c r="B44" s="607"/>
      <c r="C44" s="607"/>
      <c r="D44" s="608"/>
      <c r="E44" s="113">
        <v>0.95632724457316554</v>
      </c>
      <c r="F44" s="115">
        <v>1334</v>
      </c>
      <c r="G44" s="114">
        <v>1346</v>
      </c>
      <c r="H44" s="114">
        <v>1343</v>
      </c>
      <c r="I44" s="114">
        <v>1298</v>
      </c>
      <c r="J44" s="140">
        <v>1315</v>
      </c>
      <c r="K44" s="114">
        <v>19</v>
      </c>
      <c r="L44" s="116">
        <v>1.4448669201520912</v>
      </c>
    </row>
    <row r="45" spans="1:12" s="110" customFormat="1" ht="15" customHeight="1" x14ac:dyDescent="0.2">
      <c r="A45" s="120"/>
      <c r="B45" s="119"/>
      <c r="C45" s="258" t="s">
        <v>106</v>
      </c>
      <c r="E45" s="113">
        <v>61.844077961019494</v>
      </c>
      <c r="F45" s="115">
        <v>825</v>
      </c>
      <c r="G45" s="114">
        <v>826</v>
      </c>
      <c r="H45" s="114">
        <v>826</v>
      </c>
      <c r="I45" s="114">
        <v>811</v>
      </c>
      <c r="J45" s="140">
        <v>823</v>
      </c>
      <c r="K45" s="114">
        <v>2</v>
      </c>
      <c r="L45" s="116">
        <v>0.24301336573511542</v>
      </c>
    </row>
    <row r="46" spans="1:12" s="110" customFormat="1" ht="15" customHeight="1" x14ac:dyDescent="0.2">
      <c r="A46" s="123"/>
      <c r="B46" s="124"/>
      <c r="C46" s="260" t="s">
        <v>107</v>
      </c>
      <c r="D46" s="261"/>
      <c r="E46" s="125">
        <v>38.155922038980506</v>
      </c>
      <c r="F46" s="143">
        <v>509</v>
      </c>
      <c r="G46" s="144">
        <v>520</v>
      </c>
      <c r="H46" s="144">
        <v>517</v>
      </c>
      <c r="I46" s="144">
        <v>487</v>
      </c>
      <c r="J46" s="145">
        <v>492</v>
      </c>
      <c r="K46" s="144">
        <v>17</v>
      </c>
      <c r="L46" s="146">
        <v>3.4552845528455283</v>
      </c>
    </row>
    <row r="47" spans="1:12" s="110" customFormat="1" ht="39" customHeight="1" x14ac:dyDescent="0.2">
      <c r="A47" s="606" t="s">
        <v>519</v>
      </c>
      <c r="B47" s="610"/>
      <c r="C47" s="610"/>
      <c r="D47" s="611"/>
      <c r="E47" s="113">
        <v>0.15628136380580965</v>
      </c>
      <c r="F47" s="115">
        <v>218</v>
      </c>
      <c r="G47" s="114">
        <v>238</v>
      </c>
      <c r="H47" s="114">
        <v>217</v>
      </c>
      <c r="I47" s="114">
        <v>215</v>
      </c>
      <c r="J47" s="140">
        <v>242</v>
      </c>
      <c r="K47" s="114">
        <v>-24</v>
      </c>
      <c r="L47" s="116">
        <v>-9.9173553719008272</v>
      </c>
    </row>
    <row r="48" spans="1:12" s="110" customFormat="1" ht="15" customHeight="1" x14ac:dyDescent="0.2">
      <c r="A48" s="120"/>
      <c r="B48" s="119"/>
      <c r="C48" s="258" t="s">
        <v>106</v>
      </c>
      <c r="E48" s="113">
        <v>42.660550458715598</v>
      </c>
      <c r="F48" s="115">
        <v>93</v>
      </c>
      <c r="G48" s="114">
        <v>99</v>
      </c>
      <c r="H48" s="114">
        <v>87</v>
      </c>
      <c r="I48" s="114">
        <v>98</v>
      </c>
      <c r="J48" s="140">
        <v>108</v>
      </c>
      <c r="K48" s="114">
        <v>-15</v>
      </c>
      <c r="L48" s="116">
        <v>-13.888888888888889</v>
      </c>
    </row>
    <row r="49" spans="1:12" s="110" customFormat="1" ht="15" customHeight="1" x14ac:dyDescent="0.2">
      <c r="A49" s="123"/>
      <c r="B49" s="124"/>
      <c r="C49" s="260" t="s">
        <v>107</v>
      </c>
      <c r="D49" s="261"/>
      <c r="E49" s="125">
        <v>57.339449541284402</v>
      </c>
      <c r="F49" s="143">
        <v>125</v>
      </c>
      <c r="G49" s="144">
        <v>139</v>
      </c>
      <c r="H49" s="144">
        <v>130</v>
      </c>
      <c r="I49" s="144">
        <v>117</v>
      </c>
      <c r="J49" s="145">
        <v>134</v>
      </c>
      <c r="K49" s="144">
        <v>-9</v>
      </c>
      <c r="L49" s="146">
        <v>-6.7164179104477615</v>
      </c>
    </row>
    <row r="50" spans="1:12" s="110" customFormat="1" ht="24.95" customHeight="1" x14ac:dyDescent="0.2">
      <c r="A50" s="612" t="s">
        <v>192</v>
      </c>
      <c r="B50" s="613"/>
      <c r="C50" s="613"/>
      <c r="D50" s="614"/>
      <c r="E50" s="262">
        <v>14.723424999283113</v>
      </c>
      <c r="F50" s="263">
        <v>20538</v>
      </c>
      <c r="G50" s="264">
        <v>21018</v>
      </c>
      <c r="H50" s="264">
        <v>21218</v>
      </c>
      <c r="I50" s="264">
        <v>19912</v>
      </c>
      <c r="J50" s="265">
        <v>19995</v>
      </c>
      <c r="K50" s="263">
        <v>543</v>
      </c>
      <c r="L50" s="266">
        <v>2.7156789197299327</v>
      </c>
    </row>
    <row r="51" spans="1:12" s="110" customFormat="1" ht="15" customHeight="1" x14ac:dyDescent="0.2">
      <c r="A51" s="120"/>
      <c r="B51" s="119"/>
      <c r="C51" s="258" t="s">
        <v>106</v>
      </c>
      <c r="E51" s="113">
        <v>59.333917616126207</v>
      </c>
      <c r="F51" s="115">
        <v>12186</v>
      </c>
      <c r="G51" s="114">
        <v>12430</v>
      </c>
      <c r="H51" s="114">
        <v>12696</v>
      </c>
      <c r="I51" s="114">
        <v>11904</v>
      </c>
      <c r="J51" s="140">
        <v>11892</v>
      </c>
      <c r="K51" s="114">
        <v>294</v>
      </c>
      <c r="L51" s="116">
        <v>2.4722502522704337</v>
      </c>
    </row>
    <row r="52" spans="1:12" s="110" customFormat="1" ht="15" customHeight="1" x14ac:dyDescent="0.2">
      <c r="A52" s="120"/>
      <c r="B52" s="119"/>
      <c r="C52" s="258" t="s">
        <v>107</v>
      </c>
      <c r="E52" s="113">
        <v>40.666082383873793</v>
      </c>
      <c r="F52" s="115">
        <v>8352</v>
      </c>
      <c r="G52" s="114">
        <v>8588</v>
      </c>
      <c r="H52" s="114">
        <v>8522</v>
      </c>
      <c r="I52" s="114">
        <v>8008</v>
      </c>
      <c r="J52" s="140">
        <v>8103</v>
      </c>
      <c r="K52" s="114">
        <v>249</v>
      </c>
      <c r="L52" s="116">
        <v>3.0729359496482784</v>
      </c>
    </row>
    <row r="53" spans="1:12" s="110" customFormat="1" ht="15" customHeight="1" x14ac:dyDescent="0.2">
      <c r="A53" s="120"/>
      <c r="B53" s="119"/>
      <c r="C53" s="258" t="s">
        <v>187</v>
      </c>
      <c r="D53" s="110" t="s">
        <v>193</v>
      </c>
      <c r="E53" s="113">
        <v>22.548446781575617</v>
      </c>
      <c r="F53" s="115">
        <v>4631</v>
      </c>
      <c r="G53" s="114">
        <v>5301</v>
      </c>
      <c r="H53" s="114">
        <v>5385</v>
      </c>
      <c r="I53" s="114">
        <v>4124</v>
      </c>
      <c r="J53" s="140">
        <v>4508</v>
      </c>
      <c r="K53" s="114">
        <v>123</v>
      </c>
      <c r="L53" s="116">
        <v>2.7284826974267968</v>
      </c>
    </row>
    <row r="54" spans="1:12" s="110" customFormat="1" ht="15" customHeight="1" x14ac:dyDescent="0.2">
      <c r="A54" s="120"/>
      <c r="B54" s="119"/>
      <c r="D54" s="267" t="s">
        <v>194</v>
      </c>
      <c r="E54" s="113">
        <v>60.591664867199306</v>
      </c>
      <c r="F54" s="115">
        <v>2806</v>
      </c>
      <c r="G54" s="114">
        <v>3223</v>
      </c>
      <c r="H54" s="114">
        <v>3340</v>
      </c>
      <c r="I54" s="114">
        <v>2545</v>
      </c>
      <c r="J54" s="140">
        <v>2766</v>
      </c>
      <c r="K54" s="114">
        <v>40</v>
      </c>
      <c r="L54" s="116">
        <v>1.4461315979754157</v>
      </c>
    </row>
    <row r="55" spans="1:12" s="110" customFormat="1" ht="15" customHeight="1" x14ac:dyDescent="0.2">
      <c r="A55" s="120"/>
      <c r="B55" s="119"/>
      <c r="D55" s="267" t="s">
        <v>195</v>
      </c>
      <c r="E55" s="113">
        <v>39.408335132800694</v>
      </c>
      <c r="F55" s="115">
        <v>1825</v>
      </c>
      <c r="G55" s="114">
        <v>2078</v>
      </c>
      <c r="H55" s="114">
        <v>2045</v>
      </c>
      <c r="I55" s="114">
        <v>1579</v>
      </c>
      <c r="J55" s="140">
        <v>1742</v>
      </c>
      <c r="K55" s="114">
        <v>83</v>
      </c>
      <c r="L55" s="116">
        <v>4.7646383467278985</v>
      </c>
    </row>
    <row r="56" spans="1:12" s="110" customFormat="1" ht="15" customHeight="1" x14ac:dyDescent="0.2">
      <c r="A56" s="120"/>
      <c r="B56" s="119" t="s">
        <v>196</v>
      </c>
      <c r="C56" s="258"/>
      <c r="E56" s="113">
        <v>61.855877039543486</v>
      </c>
      <c r="F56" s="115">
        <v>86284</v>
      </c>
      <c r="G56" s="114">
        <v>86267</v>
      </c>
      <c r="H56" s="114">
        <v>86996</v>
      </c>
      <c r="I56" s="114">
        <v>86255</v>
      </c>
      <c r="J56" s="140">
        <v>86014</v>
      </c>
      <c r="K56" s="114">
        <v>270</v>
      </c>
      <c r="L56" s="116">
        <v>0.31390238798335157</v>
      </c>
    </row>
    <row r="57" spans="1:12" s="110" customFormat="1" ht="15" customHeight="1" x14ac:dyDescent="0.2">
      <c r="A57" s="120"/>
      <c r="B57" s="119"/>
      <c r="C57" s="258" t="s">
        <v>106</v>
      </c>
      <c r="E57" s="113">
        <v>52.687636178202219</v>
      </c>
      <c r="F57" s="115">
        <v>45461</v>
      </c>
      <c r="G57" s="114">
        <v>45493</v>
      </c>
      <c r="H57" s="114">
        <v>46195</v>
      </c>
      <c r="I57" s="114">
        <v>45862</v>
      </c>
      <c r="J57" s="140">
        <v>45752</v>
      </c>
      <c r="K57" s="114">
        <v>-291</v>
      </c>
      <c r="L57" s="116">
        <v>-0.6360377688407064</v>
      </c>
    </row>
    <row r="58" spans="1:12" s="110" customFormat="1" ht="15" customHeight="1" x14ac:dyDescent="0.2">
      <c r="A58" s="120"/>
      <c r="B58" s="119"/>
      <c r="C58" s="258" t="s">
        <v>107</v>
      </c>
      <c r="E58" s="113">
        <v>47.312363821797781</v>
      </c>
      <c r="F58" s="115">
        <v>40823</v>
      </c>
      <c r="G58" s="114">
        <v>40774</v>
      </c>
      <c r="H58" s="114">
        <v>40801</v>
      </c>
      <c r="I58" s="114">
        <v>40393</v>
      </c>
      <c r="J58" s="140">
        <v>40262</v>
      </c>
      <c r="K58" s="114">
        <v>561</v>
      </c>
      <c r="L58" s="116">
        <v>1.3933734042024737</v>
      </c>
    </row>
    <row r="59" spans="1:12" s="110" customFormat="1" ht="15" customHeight="1" x14ac:dyDescent="0.2">
      <c r="A59" s="120"/>
      <c r="B59" s="119"/>
      <c r="C59" s="258" t="s">
        <v>105</v>
      </c>
      <c r="D59" s="110" t="s">
        <v>197</v>
      </c>
      <c r="E59" s="113">
        <v>92.703166288071955</v>
      </c>
      <c r="F59" s="115">
        <v>79988</v>
      </c>
      <c r="G59" s="114">
        <v>79947</v>
      </c>
      <c r="H59" s="114">
        <v>80615</v>
      </c>
      <c r="I59" s="114">
        <v>79937</v>
      </c>
      <c r="J59" s="140">
        <v>79720</v>
      </c>
      <c r="K59" s="114">
        <v>268</v>
      </c>
      <c r="L59" s="116">
        <v>0.33617661816357253</v>
      </c>
    </row>
    <row r="60" spans="1:12" s="110" customFormat="1" ht="15" customHeight="1" x14ac:dyDescent="0.2">
      <c r="A60" s="120"/>
      <c r="B60" s="119"/>
      <c r="C60" s="258"/>
      <c r="D60" s="267" t="s">
        <v>198</v>
      </c>
      <c r="E60" s="113">
        <v>50.882632394859229</v>
      </c>
      <c r="F60" s="115">
        <v>40700</v>
      </c>
      <c r="G60" s="114">
        <v>40716</v>
      </c>
      <c r="H60" s="114">
        <v>41355</v>
      </c>
      <c r="I60" s="114">
        <v>41069</v>
      </c>
      <c r="J60" s="140">
        <v>40966</v>
      </c>
      <c r="K60" s="114">
        <v>-266</v>
      </c>
      <c r="L60" s="116">
        <v>-0.64931894741981155</v>
      </c>
    </row>
    <row r="61" spans="1:12" s="110" customFormat="1" ht="15" customHeight="1" x14ac:dyDescent="0.2">
      <c r="A61" s="120"/>
      <c r="B61" s="119"/>
      <c r="C61" s="258"/>
      <c r="D61" s="267" t="s">
        <v>199</v>
      </c>
      <c r="E61" s="113">
        <v>49.117367605140771</v>
      </c>
      <c r="F61" s="115">
        <v>39288</v>
      </c>
      <c r="G61" s="114">
        <v>39231</v>
      </c>
      <c r="H61" s="114">
        <v>39260</v>
      </c>
      <c r="I61" s="114">
        <v>38868</v>
      </c>
      <c r="J61" s="140">
        <v>38754</v>
      </c>
      <c r="K61" s="114">
        <v>534</v>
      </c>
      <c r="L61" s="116">
        <v>1.3779222789905559</v>
      </c>
    </row>
    <row r="62" spans="1:12" s="110" customFormat="1" ht="15" customHeight="1" x14ac:dyDescent="0.2">
      <c r="A62" s="120"/>
      <c r="B62" s="119"/>
      <c r="C62" s="258"/>
      <c r="D62" s="258" t="s">
        <v>200</v>
      </c>
      <c r="E62" s="113">
        <v>7.296833711928052</v>
      </c>
      <c r="F62" s="115">
        <v>6296</v>
      </c>
      <c r="G62" s="114">
        <v>6320</v>
      </c>
      <c r="H62" s="114">
        <v>6381</v>
      </c>
      <c r="I62" s="114">
        <v>6318</v>
      </c>
      <c r="J62" s="140">
        <v>6294</v>
      </c>
      <c r="K62" s="114">
        <v>2</v>
      </c>
      <c r="L62" s="116">
        <v>3.1776294884016523E-2</v>
      </c>
    </row>
    <row r="63" spans="1:12" s="110" customFormat="1" ht="15" customHeight="1" x14ac:dyDescent="0.2">
      <c r="A63" s="120"/>
      <c r="B63" s="119"/>
      <c r="C63" s="258"/>
      <c r="D63" s="267" t="s">
        <v>198</v>
      </c>
      <c r="E63" s="113">
        <v>75.619440914866587</v>
      </c>
      <c r="F63" s="115">
        <v>4761</v>
      </c>
      <c r="G63" s="114">
        <v>4777</v>
      </c>
      <c r="H63" s="114">
        <v>4840</v>
      </c>
      <c r="I63" s="114">
        <v>4793</v>
      </c>
      <c r="J63" s="140">
        <v>4786</v>
      </c>
      <c r="K63" s="114">
        <v>-25</v>
      </c>
      <c r="L63" s="116">
        <v>-0.52235687421646471</v>
      </c>
    </row>
    <row r="64" spans="1:12" s="110" customFormat="1" ht="15" customHeight="1" x14ac:dyDescent="0.2">
      <c r="A64" s="120"/>
      <c r="B64" s="119"/>
      <c r="C64" s="258"/>
      <c r="D64" s="267" t="s">
        <v>199</v>
      </c>
      <c r="E64" s="113">
        <v>24.380559085133417</v>
      </c>
      <c r="F64" s="115">
        <v>1535</v>
      </c>
      <c r="G64" s="114">
        <v>1543</v>
      </c>
      <c r="H64" s="114">
        <v>1541</v>
      </c>
      <c r="I64" s="114">
        <v>1525</v>
      </c>
      <c r="J64" s="140">
        <v>1508</v>
      </c>
      <c r="K64" s="114">
        <v>27</v>
      </c>
      <c r="L64" s="116">
        <v>1.790450928381963</v>
      </c>
    </row>
    <row r="65" spans="1:12" s="110" customFormat="1" ht="15" customHeight="1" x14ac:dyDescent="0.2">
      <c r="A65" s="120"/>
      <c r="B65" s="119" t="s">
        <v>201</v>
      </c>
      <c r="C65" s="258"/>
      <c r="E65" s="113">
        <v>12.106070599030769</v>
      </c>
      <c r="F65" s="115">
        <v>16887</v>
      </c>
      <c r="G65" s="114">
        <v>16801</v>
      </c>
      <c r="H65" s="114">
        <v>16778</v>
      </c>
      <c r="I65" s="114">
        <v>16522</v>
      </c>
      <c r="J65" s="140">
        <v>16284</v>
      </c>
      <c r="K65" s="114">
        <v>603</v>
      </c>
      <c r="L65" s="116">
        <v>3.703021370670597</v>
      </c>
    </row>
    <row r="66" spans="1:12" s="110" customFormat="1" ht="15" customHeight="1" x14ac:dyDescent="0.2">
      <c r="A66" s="120"/>
      <c r="B66" s="119"/>
      <c r="C66" s="258" t="s">
        <v>106</v>
      </c>
      <c r="E66" s="113">
        <v>55.373956297743824</v>
      </c>
      <c r="F66" s="115">
        <v>9351</v>
      </c>
      <c r="G66" s="114">
        <v>9396</v>
      </c>
      <c r="H66" s="114">
        <v>9454</v>
      </c>
      <c r="I66" s="114">
        <v>9335</v>
      </c>
      <c r="J66" s="140">
        <v>9247</v>
      </c>
      <c r="K66" s="114">
        <v>104</v>
      </c>
      <c r="L66" s="116">
        <v>1.1246890883529794</v>
      </c>
    </row>
    <row r="67" spans="1:12" s="110" customFormat="1" ht="15" customHeight="1" x14ac:dyDescent="0.2">
      <c r="A67" s="120"/>
      <c r="B67" s="119"/>
      <c r="C67" s="258" t="s">
        <v>107</v>
      </c>
      <c r="E67" s="113">
        <v>44.626043702256176</v>
      </c>
      <c r="F67" s="115">
        <v>7536</v>
      </c>
      <c r="G67" s="114">
        <v>7405</v>
      </c>
      <c r="H67" s="114">
        <v>7324</v>
      </c>
      <c r="I67" s="114">
        <v>7187</v>
      </c>
      <c r="J67" s="140">
        <v>7037</v>
      </c>
      <c r="K67" s="114">
        <v>499</v>
      </c>
      <c r="L67" s="116">
        <v>7.0910899531050164</v>
      </c>
    </row>
    <row r="68" spans="1:12" s="110" customFormat="1" ht="15" customHeight="1" x14ac:dyDescent="0.2">
      <c r="A68" s="120"/>
      <c r="B68" s="119"/>
      <c r="C68" s="258" t="s">
        <v>105</v>
      </c>
      <c r="D68" s="110" t="s">
        <v>202</v>
      </c>
      <c r="E68" s="113">
        <v>18.428376857938058</v>
      </c>
      <c r="F68" s="115">
        <v>3112</v>
      </c>
      <c r="G68" s="114">
        <v>3039</v>
      </c>
      <c r="H68" s="114">
        <v>2992</v>
      </c>
      <c r="I68" s="114">
        <v>2869</v>
      </c>
      <c r="J68" s="140">
        <v>2731</v>
      </c>
      <c r="K68" s="114">
        <v>381</v>
      </c>
      <c r="L68" s="116">
        <v>13.950933723910655</v>
      </c>
    </row>
    <row r="69" spans="1:12" s="110" customFormat="1" ht="15" customHeight="1" x14ac:dyDescent="0.2">
      <c r="A69" s="120"/>
      <c r="B69" s="119"/>
      <c r="C69" s="258"/>
      <c r="D69" s="267" t="s">
        <v>198</v>
      </c>
      <c r="E69" s="113">
        <v>50.064267352185091</v>
      </c>
      <c r="F69" s="115">
        <v>1558</v>
      </c>
      <c r="G69" s="114">
        <v>1543</v>
      </c>
      <c r="H69" s="114">
        <v>1534</v>
      </c>
      <c r="I69" s="114">
        <v>1466</v>
      </c>
      <c r="J69" s="140">
        <v>1390</v>
      </c>
      <c r="K69" s="114">
        <v>168</v>
      </c>
      <c r="L69" s="116">
        <v>12.086330935251798</v>
      </c>
    </row>
    <row r="70" spans="1:12" s="110" customFormat="1" ht="15" customHeight="1" x14ac:dyDescent="0.2">
      <c r="A70" s="120"/>
      <c r="B70" s="119"/>
      <c r="C70" s="258"/>
      <c r="D70" s="267" t="s">
        <v>199</v>
      </c>
      <c r="E70" s="113">
        <v>49.935732647814909</v>
      </c>
      <c r="F70" s="115">
        <v>1554</v>
      </c>
      <c r="G70" s="114">
        <v>1496</v>
      </c>
      <c r="H70" s="114">
        <v>1458</v>
      </c>
      <c r="I70" s="114">
        <v>1403</v>
      </c>
      <c r="J70" s="140">
        <v>1341</v>
      </c>
      <c r="K70" s="114">
        <v>213</v>
      </c>
      <c r="L70" s="116">
        <v>15.883668903803132</v>
      </c>
    </row>
    <row r="71" spans="1:12" s="110" customFormat="1" ht="15" customHeight="1" x14ac:dyDescent="0.2">
      <c r="A71" s="120"/>
      <c r="B71" s="119"/>
      <c r="C71" s="258"/>
      <c r="D71" s="110" t="s">
        <v>203</v>
      </c>
      <c r="E71" s="113">
        <v>72.659442174453716</v>
      </c>
      <c r="F71" s="115">
        <v>12270</v>
      </c>
      <c r="G71" s="114">
        <v>12268</v>
      </c>
      <c r="H71" s="114">
        <v>12285</v>
      </c>
      <c r="I71" s="114">
        <v>12178</v>
      </c>
      <c r="J71" s="140">
        <v>12068</v>
      </c>
      <c r="K71" s="114">
        <v>202</v>
      </c>
      <c r="L71" s="116">
        <v>1.6738481935697713</v>
      </c>
    </row>
    <row r="72" spans="1:12" s="110" customFormat="1" ht="15" customHeight="1" x14ac:dyDescent="0.2">
      <c r="A72" s="120"/>
      <c r="B72" s="119"/>
      <c r="C72" s="258"/>
      <c r="D72" s="267" t="s">
        <v>198</v>
      </c>
      <c r="E72" s="113">
        <v>55.566422167889158</v>
      </c>
      <c r="F72" s="115">
        <v>6818</v>
      </c>
      <c r="G72" s="114">
        <v>6877</v>
      </c>
      <c r="H72" s="114">
        <v>6941</v>
      </c>
      <c r="I72" s="114">
        <v>6899</v>
      </c>
      <c r="J72" s="140">
        <v>6883</v>
      </c>
      <c r="K72" s="114">
        <v>-65</v>
      </c>
      <c r="L72" s="116">
        <v>-0.94435565886967887</v>
      </c>
    </row>
    <row r="73" spans="1:12" s="110" customFormat="1" ht="15" customHeight="1" x14ac:dyDescent="0.2">
      <c r="A73" s="120"/>
      <c r="B73" s="119"/>
      <c r="C73" s="258"/>
      <c r="D73" s="267" t="s">
        <v>199</v>
      </c>
      <c r="E73" s="113">
        <v>44.433577832110842</v>
      </c>
      <c r="F73" s="115">
        <v>5452</v>
      </c>
      <c r="G73" s="114">
        <v>5391</v>
      </c>
      <c r="H73" s="114">
        <v>5344</v>
      </c>
      <c r="I73" s="114">
        <v>5279</v>
      </c>
      <c r="J73" s="140">
        <v>5185</v>
      </c>
      <c r="K73" s="114">
        <v>267</v>
      </c>
      <c r="L73" s="116">
        <v>5.1494696239151398</v>
      </c>
    </row>
    <row r="74" spans="1:12" s="110" customFormat="1" ht="15" customHeight="1" x14ac:dyDescent="0.2">
      <c r="A74" s="120"/>
      <c r="B74" s="119"/>
      <c r="C74" s="258"/>
      <c r="D74" s="110" t="s">
        <v>204</v>
      </c>
      <c r="E74" s="113">
        <v>8.9121809676082187</v>
      </c>
      <c r="F74" s="115">
        <v>1505</v>
      </c>
      <c r="G74" s="114">
        <v>1494</v>
      </c>
      <c r="H74" s="114">
        <v>1501</v>
      </c>
      <c r="I74" s="114">
        <v>1475</v>
      </c>
      <c r="J74" s="140">
        <v>1485</v>
      </c>
      <c r="K74" s="114">
        <v>20</v>
      </c>
      <c r="L74" s="116">
        <v>1.3468013468013469</v>
      </c>
    </row>
    <row r="75" spans="1:12" s="110" customFormat="1" ht="15" customHeight="1" x14ac:dyDescent="0.2">
      <c r="A75" s="120"/>
      <c r="B75" s="119"/>
      <c r="C75" s="258"/>
      <c r="D75" s="267" t="s">
        <v>198</v>
      </c>
      <c r="E75" s="113">
        <v>64.784053156146186</v>
      </c>
      <c r="F75" s="115">
        <v>975</v>
      </c>
      <c r="G75" s="114">
        <v>976</v>
      </c>
      <c r="H75" s="114">
        <v>979</v>
      </c>
      <c r="I75" s="114">
        <v>970</v>
      </c>
      <c r="J75" s="140">
        <v>974</v>
      </c>
      <c r="K75" s="114">
        <v>1</v>
      </c>
      <c r="L75" s="116">
        <v>0.10266940451745379</v>
      </c>
    </row>
    <row r="76" spans="1:12" s="110" customFormat="1" ht="15" customHeight="1" x14ac:dyDescent="0.2">
      <c r="A76" s="120"/>
      <c r="B76" s="119"/>
      <c r="C76" s="258"/>
      <c r="D76" s="267" t="s">
        <v>199</v>
      </c>
      <c r="E76" s="113">
        <v>35.215946843853821</v>
      </c>
      <c r="F76" s="115">
        <v>530</v>
      </c>
      <c r="G76" s="114">
        <v>518</v>
      </c>
      <c r="H76" s="114">
        <v>522</v>
      </c>
      <c r="I76" s="114">
        <v>505</v>
      </c>
      <c r="J76" s="140">
        <v>511</v>
      </c>
      <c r="K76" s="114">
        <v>19</v>
      </c>
      <c r="L76" s="116">
        <v>3.7181996086105675</v>
      </c>
    </row>
    <row r="77" spans="1:12" s="110" customFormat="1" ht="15" customHeight="1" x14ac:dyDescent="0.2">
      <c r="A77" s="533"/>
      <c r="B77" s="119" t="s">
        <v>205</v>
      </c>
      <c r="C77" s="268"/>
      <c r="D77" s="182"/>
      <c r="E77" s="113">
        <v>11.314627362142632</v>
      </c>
      <c r="F77" s="115">
        <v>15783</v>
      </c>
      <c r="G77" s="114">
        <v>15579</v>
      </c>
      <c r="H77" s="114">
        <v>16034</v>
      </c>
      <c r="I77" s="114">
        <v>15971</v>
      </c>
      <c r="J77" s="140">
        <v>16014</v>
      </c>
      <c r="K77" s="114">
        <v>-231</v>
      </c>
      <c r="L77" s="116">
        <v>-1.4424878231547396</v>
      </c>
    </row>
    <row r="78" spans="1:12" s="110" customFormat="1" ht="15" customHeight="1" x14ac:dyDescent="0.2">
      <c r="A78" s="120"/>
      <c r="B78" s="119"/>
      <c r="C78" s="268" t="s">
        <v>106</v>
      </c>
      <c r="D78" s="182"/>
      <c r="E78" s="113">
        <v>63.720458721409109</v>
      </c>
      <c r="F78" s="115">
        <v>10057</v>
      </c>
      <c r="G78" s="114">
        <v>9826</v>
      </c>
      <c r="H78" s="114">
        <v>10195</v>
      </c>
      <c r="I78" s="114">
        <v>10158</v>
      </c>
      <c r="J78" s="140">
        <v>10176</v>
      </c>
      <c r="K78" s="114">
        <v>-119</v>
      </c>
      <c r="L78" s="116">
        <v>-1.1694182389937107</v>
      </c>
    </row>
    <row r="79" spans="1:12" s="110" customFormat="1" ht="15" customHeight="1" x14ac:dyDescent="0.2">
      <c r="A79" s="123"/>
      <c r="B79" s="124"/>
      <c r="C79" s="260" t="s">
        <v>107</v>
      </c>
      <c r="D79" s="261"/>
      <c r="E79" s="125">
        <v>36.279541278590891</v>
      </c>
      <c r="F79" s="143">
        <v>5726</v>
      </c>
      <c r="G79" s="144">
        <v>5753</v>
      </c>
      <c r="H79" s="144">
        <v>5839</v>
      </c>
      <c r="I79" s="144">
        <v>5813</v>
      </c>
      <c r="J79" s="145">
        <v>5838</v>
      </c>
      <c r="K79" s="144">
        <v>-112</v>
      </c>
      <c r="L79" s="146">
        <v>-1.9184652278177459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139492</v>
      </c>
      <c r="E11" s="114">
        <v>139665</v>
      </c>
      <c r="F11" s="114">
        <v>141026</v>
      </c>
      <c r="G11" s="114">
        <v>138660</v>
      </c>
      <c r="H11" s="140">
        <v>138307</v>
      </c>
      <c r="I11" s="115">
        <v>1185</v>
      </c>
      <c r="J11" s="116">
        <v>0.85678960573217555</v>
      </c>
    </row>
    <row r="12" spans="1:15" s="110" customFormat="1" ht="24.95" customHeight="1" x14ac:dyDescent="0.2">
      <c r="A12" s="193" t="s">
        <v>132</v>
      </c>
      <c r="B12" s="194" t="s">
        <v>133</v>
      </c>
      <c r="C12" s="113">
        <v>0.3878358615547845</v>
      </c>
      <c r="D12" s="115">
        <v>541</v>
      </c>
      <c r="E12" s="114">
        <v>517</v>
      </c>
      <c r="F12" s="114">
        <v>564</v>
      </c>
      <c r="G12" s="114">
        <v>566</v>
      </c>
      <c r="H12" s="140">
        <v>527</v>
      </c>
      <c r="I12" s="115">
        <v>14</v>
      </c>
      <c r="J12" s="116">
        <v>2.6565464895635675</v>
      </c>
    </row>
    <row r="13" spans="1:15" s="110" customFormat="1" ht="24.95" customHeight="1" x14ac:dyDescent="0.2">
      <c r="A13" s="193" t="s">
        <v>134</v>
      </c>
      <c r="B13" s="199" t="s">
        <v>214</v>
      </c>
      <c r="C13" s="113">
        <v>1.5391563673902446</v>
      </c>
      <c r="D13" s="115">
        <v>2147</v>
      </c>
      <c r="E13" s="114">
        <v>2124</v>
      </c>
      <c r="F13" s="114">
        <v>2156</v>
      </c>
      <c r="G13" s="114">
        <v>2117</v>
      </c>
      <c r="H13" s="140">
        <v>2124</v>
      </c>
      <c r="I13" s="115">
        <v>23</v>
      </c>
      <c r="J13" s="116">
        <v>1.0828625235404896</v>
      </c>
    </row>
    <row r="14" spans="1:15" s="287" customFormat="1" ht="24" customHeight="1" x14ac:dyDescent="0.2">
      <c r="A14" s="193" t="s">
        <v>215</v>
      </c>
      <c r="B14" s="199" t="s">
        <v>137</v>
      </c>
      <c r="C14" s="113">
        <v>24.123964098299545</v>
      </c>
      <c r="D14" s="115">
        <v>33651</v>
      </c>
      <c r="E14" s="114">
        <v>33958</v>
      </c>
      <c r="F14" s="114">
        <v>34433</v>
      </c>
      <c r="G14" s="114">
        <v>34257</v>
      </c>
      <c r="H14" s="140">
        <v>34334</v>
      </c>
      <c r="I14" s="115">
        <v>-683</v>
      </c>
      <c r="J14" s="116">
        <v>-1.9892817615191938</v>
      </c>
      <c r="K14" s="110"/>
      <c r="L14" s="110"/>
      <c r="M14" s="110"/>
      <c r="N14" s="110"/>
      <c r="O14" s="110"/>
    </row>
    <row r="15" spans="1:15" s="110" customFormat="1" ht="24.75" customHeight="1" x14ac:dyDescent="0.2">
      <c r="A15" s="193" t="s">
        <v>216</v>
      </c>
      <c r="B15" s="199" t="s">
        <v>217</v>
      </c>
      <c r="C15" s="113">
        <v>2.3133943165199438</v>
      </c>
      <c r="D15" s="115">
        <v>3227</v>
      </c>
      <c r="E15" s="114">
        <v>3292</v>
      </c>
      <c r="F15" s="114">
        <v>3157</v>
      </c>
      <c r="G15" s="114">
        <v>3134</v>
      </c>
      <c r="H15" s="140">
        <v>3084</v>
      </c>
      <c r="I15" s="115">
        <v>143</v>
      </c>
      <c r="J15" s="116">
        <v>4.6368352788586256</v>
      </c>
    </row>
    <row r="16" spans="1:15" s="287" customFormat="1" ht="24.95" customHeight="1" x14ac:dyDescent="0.2">
      <c r="A16" s="193" t="s">
        <v>218</v>
      </c>
      <c r="B16" s="199" t="s">
        <v>141</v>
      </c>
      <c r="C16" s="113">
        <v>13.16706334413443</v>
      </c>
      <c r="D16" s="115">
        <v>18367</v>
      </c>
      <c r="E16" s="114">
        <v>18608</v>
      </c>
      <c r="F16" s="114">
        <v>18930</v>
      </c>
      <c r="G16" s="114">
        <v>18851</v>
      </c>
      <c r="H16" s="140">
        <v>18790</v>
      </c>
      <c r="I16" s="115">
        <v>-423</v>
      </c>
      <c r="J16" s="116">
        <v>-2.2511974454497072</v>
      </c>
      <c r="K16" s="110"/>
      <c r="L16" s="110"/>
      <c r="M16" s="110"/>
      <c r="N16" s="110"/>
      <c r="O16" s="110"/>
    </row>
    <row r="17" spans="1:15" s="110" customFormat="1" ht="24.95" customHeight="1" x14ac:dyDescent="0.2">
      <c r="A17" s="193" t="s">
        <v>219</v>
      </c>
      <c r="B17" s="199" t="s">
        <v>220</v>
      </c>
      <c r="C17" s="113">
        <v>8.6435064376451702</v>
      </c>
      <c r="D17" s="115">
        <v>12057</v>
      </c>
      <c r="E17" s="114">
        <v>12058</v>
      </c>
      <c r="F17" s="114">
        <v>12346</v>
      </c>
      <c r="G17" s="114">
        <v>12272</v>
      </c>
      <c r="H17" s="140">
        <v>12460</v>
      </c>
      <c r="I17" s="115">
        <v>-403</v>
      </c>
      <c r="J17" s="116">
        <v>-3.234349919743178</v>
      </c>
    </row>
    <row r="18" spans="1:15" s="287" customFormat="1" ht="24.95" customHeight="1" x14ac:dyDescent="0.2">
      <c r="A18" s="201" t="s">
        <v>144</v>
      </c>
      <c r="B18" s="202" t="s">
        <v>145</v>
      </c>
      <c r="C18" s="113">
        <v>7.2685171909500186</v>
      </c>
      <c r="D18" s="115">
        <v>10139</v>
      </c>
      <c r="E18" s="114">
        <v>9846</v>
      </c>
      <c r="F18" s="114">
        <v>10051</v>
      </c>
      <c r="G18" s="114">
        <v>9752</v>
      </c>
      <c r="H18" s="140">
        <v>9683</v>
      </c>
      <c r="I18" s="115">
        <v>456</v>
      </c>
      <c r="J18" s="116">
        <v>4.7092843127130024</v>
      </c>
      <c r="K18" s="110"/>
      <c r="L18" s="110"/>
      <c r="M18" s="110"/>
      <c r="N18" s="110"/>
      <c r="O18" s="110"/>
    </row>
    <row r="19" spans="1:15" s="110" customFormat="1" ht="24.95" customHeight="1" x14ac:dyDescent="0.2">
      <c r="A19" s="193" t="s">
        <v>146</v>
      </c>
      <c r="B19" s="199" t="s">
        <v>147</v>
      </c>
      <c r="C19" s="113">
        <v>15.719897915292634</v>
      </c>
      <c r="D19" s="115">
        <v>21928</v>
      </c>
      <c r="E19" s="114">
        <v>22176</v>
      </c>
      <c r="F19" s="114">
        <v>22259</v>
      </c>
      <c r="G19" s="114">
        <v>21814</v>
      </c>
      <c r="H19" s="140">
        <v>21387</v>
      </c>
      <c r="I19" s="115">
        <v>541</v>
      </c>
      <c r="J19" s="116">
        <v>2.5295740403048579</v>
      </c>
    </row>
    <row r="20" spans="1:15" s="287" customFormat="1" ht="24.95" customHeight="1" x14ac:dyDescent="0.2">
      <c r="A20" s="193" t="s">
        <v>148</v>
      </c>
      <c r="B20" s="199" t="s">
        <v>149</v>
      </c>
      <c r="C20" s="113">
        <v>4.9379175866716372</v>
      </c>
      <c r="D20" s="115">
        <v>6888</v>
      </c>
      <c r="E20" s="114">
        <v>6671</v>
      </c>
      <c r="F20" s="114">
        <v>6728</v>
      </c>
      <c r="G20" s="114">
        <v>6704</v>
      </c>
      <c r="H20" s="140">
        <v>6589</v>
      </c>
      <c r="I20" s="115">
        <v>299</v>
      </c>
      <c r="J20" s="116">
        <v>4.5378661405372593</v>
      </c>
      <c r="K20" s="110"/>
      <c r="L20" s="110"/>
      <c r="M20" s="110"/>
      <c r="N20" s="110"/>
      <c r="O20" s="110"/>
    </row>
    <row r="21" spans="1:15" s="110" customFormat="1" ht="24.95" customHeight="1" x14ac:dyDescent="0.2">
      <c r="A21" s="201" t="s">
        <v>150</v>
      </c>
      <c r="B21" s="202" t="s">
        <v>151</v>
      </c>
      <c r="C21" s="113">
        <v>2.9937200699681701</v>
      </c>
      <c r="D21" s="115">
        <v>4176</v>
      </c>
      <c r="E21" s="114">
        <v>4524</v>
      </c>
      <c r="F21" s="114">
        <v>4617</v>
      </c>
      <c r="G21" s="114">
        <v>4588</v>
      </c>
      <c r="H21" s="140">
        <v>4525</v>
      </c>
      <c r="I21" s="115">
        <v>-349</v>
      </c>
      <c r="J21" s="116">
        <v>-7.7127071823204423</v>
      </c>
    </row>
    <row r="22" spans="1:15" s="110" customFormat="1" ht="24.95" customHeight="1" x14ac:dyDescent="0.2">
      <c r="A22" s="201" t="s">
        <v>152</v>
      </c>
      <c r="B22" s="199" t="s">
        <v>153</v>
      </c>
      <c r="C22" s="113">
        <v>1.174977776503312</v>
      </c>
      <c r="D22" s="115">
        <v>1639</v>
      </c>
      <c r="E22" s="114">
        <v>1639</v>
      </c>
      <c r="F22" s="114">
        <v>1654</v>
      </c>
      <c r="G22" s="114">
        <v>1672</v>
      </c>
      <c r="H22" s="140">
        <v>1677</v>
      </c>
      <c r="I22" s="115">
        <v>-38</v>
      </c>
      <c r="J22" s="116">
        <v>-2.2659511031604054</v>
      </c>
    </row>
    <row r="23" spans="1:15" s="110" customFormat="1" ht="24.95" customHeight="1" x14ac:dyDescent="0.2">
      <c r="A23" s="193" t="s">
        <v>154</v>
      </c>
      <c r="B23" s="199" t="s">
        <v>155</v>
      </c>
      <c r="C23" s="113">
        <v>1.905485619246982</v>
      </c>
      <c r="D23" s="115">
        <v>2658</v>
      </c>
      <c r="E23" s="114">
        <v>2697</v>
      </c>
      <c r="F23" s="114">
        <v>2743</v>
      </c>
      <c r="G23" s="114">
        <v>2727</v>
      </c>
      <c r="H23" s="140">
        <v>2721</v>
      </c>
      <c r="I23" s="115">
        <v>-63</v>
      </c>
      <c r="J23" s="116">
        <v>-2.3153252480705624</v>
      </c>
    </row>
    <row r="24" spans="1:15" s="110" customFormat="1" ht="24.95" customHeight="1" x14ac:dyDescent="0.2">
      <c r="A24" s="193" t="s">
        <v>156</v>
      </c>
      <c r="B24" s="199" t="s">
        <v>221</v>
      </c>
      <c r="C24" s="113">
        <v>5.9458606945201158</v>
      </c>
      <c r="D24" s="115">
        <v>8294</v>
      </c>
      <c r="E24" s="114">
        <v>8512</v>
      </c>
      <c r="F24" s="114">
        <v>8579</v>
      </c>
      <c r="G24" s="114">
        <v>8349</v>
      </c>
      <c r="H24" s="140">
        <v>8424</v>
      </c>
      <c r="I24" s="115">
        <v>-130</v>
      </c>
      <c r="J24" s="116">
        <v>-1.5432098765432098</v>
      </c>
    </row>
    <row r="25" spans="1:15" s="110" customFormat="1" ht="24.95" customHeight="1" x14ac:dyDescent="0.2">
      <c r="A25" s="193" t="s">
        <v>222</v>
      </c>
      <c r="B25" s="204" t="s">
        <v>159</v>
      </c>
      <c r="C25" s="113">
        <v>7.5194276374272357</v>
      </c>
      <c r="D25" s="115">
        <v>10489</v>
      </c>
      <c r="E25" s="114">
        <v>10412</v>
      </c>
      <c r="F25" s="114">
        <v>10554</v>
      </c>
      <c r="G25" s="114">
        <v>10223</v>
      </c>
      <c r="H25" s="140">
        <v>10314</v>
      </c>
      <c r="I25" s="115">
        <v>175</v>
      </c>
      <c r="J25" s="116">
        <v>1.6967229009113827</v>
      </c>
    </row>
    <row r="26" spans="1:15" s="110" customFormat="1" ht="24.95" customHeight="1" x14ac:dyDescent="0.2">
      <c r="A26" s="201">
        <v>782.78300000000002</v>
      </c>
      <c r="B26" s="203" t="s">
        <v>160</v>
      </c>
      <c r="C26" s="113">
        <v>2.1363232300060218</v>
      </c>
      <c r="D26" s="115">
        <v>2980</v>
      </c>
      <c r="E26" s="114">
        <v>3004</v>
      </c>
      <c r="F26" s="114">
        <v>3387</v>
      </c>
      <c r="G26" s="114">
        <v>3395</v>
      </c>
      <c r="H26" s="140">
        <v>3430</v>
      </c>
      <c r="I26" s="115">
        <v>-450</v>
      </c>
      <c r="J26" s="116">
        <v>-13.119533527696793</v>
      </c>
    </row>
    <row r="27" spans="1:15" s="110" customFormat="1" ht="24.95" customHeight="1" x14ac:dyDescent="0.2">
      <c r="A27" s="193" t="s">
        <v>161</v>
      </c>
      <c r="B27" s="199" t="s">
        <v>223</v>
      </c>
      <c r="C27" s="113">
        <v>5.1537005706420436</v>
      </c>
      <c r="D27" s="115">
        <v>7189</v>
      </c>
      <c r="E27" s="114">
        <v>7183</v>
      </c>
      <c r="F27" s="114">
        <v>7164</v>
      </c>
      <c r="G27" s="114">
        <v>7005</v>
      </c>
      <c r="H27" s="140">
        <v>6963</v>
      </c>
      <c r="I27" s="115">
        <v>226</v>
      </c>
      <c r="J27" s="116">
        <v>3.2457274163435299</v>
      </c>
    </row>
    <row r="28" spans="1:15" s="110" customFormat="1" ht="24.95" customHeight="1" x14ac:dyDescent="0.2">
      <c r="A28" s="193" t="s">
        <v>163</v>
      </c>
      <c r="B28" s="199" t="s">
        <v>164</v>
      </c>
      <c r="C28" s="113">
        <v>2.4825796461445817</v>
      </c>
      <c r="D28" s="115">
        <v>3463</v>
      </c>
      <c r="E28" s="114">
        <v>3437</v>
      </c>
      <c r="F28" s="114">
        <v>3422</v>
      </c>
      <c r="G28" s="114">
        <v>3210</v>
      </c>
      <c r="H28" s="140">
        <v>3362</v>
      </c>
      <c r="I28" s="115">
        <v>101</v>
      </c>
      <c r="J28" s="116">
        <v>3.0041641879833434</v>
      </c>
    </row>
    <row r="29" spans="1:15" s="110" customFormat="1" ht="24.95" customHeight="1" x14ac:dyDescent="0.2">
      <c r="A29" s="193">
        <v>86</v>
      </c>
      <c r="B29" s="199" t="s">
        <v>165</v>
      </c>
      <c r="C29" s="113">
        <v>7.3889542052590826</v>
      </c>
      <c r="D29" s="115">
        <v>10307</v>
      </c>
      <c r="E29" s="114">
        <v>9820</v>
      </c>
      <c r="F29" s="114">
        <v>9709</v>
      </c>
      <c r="G29" s="114">
        <v>9568</v>
      </c>
      <c r="H29" s="140">
        <v>9518</v>
      </c>
      <c r="I29" s="115">
        <v>789</v>
      </c>
      <c r="J29" s="116">
        <v>8.2895566295440215</v>
      </c>
    </row>
    <row r="30" spans="1:15" s="110" customFormat="1" ht="24.95" customHeight="1" x14ac:dyDescent="0.2">
      <c r="A30" s="193">
        <v>87.88</v>
      </c>
      <c r="B30" s="204" t="s">
        <v>166</v>
      </c>
      <c r="C30" s="113">
        <v>6.5272560433573252</v>
      </c>
      <c r="D30" s="115">
        <v>9105</v>
      </c>
      <c r="E30" s="114">
        <v>9237</v>
      </c>
      <c r="F30" s="114">
        <v>9085</v>
      </c>
      <c r="G30" s="114">
        <v>8861</v>
      </c>
      <c r="H30" s="140">
        <v>8842</v>
      </c>
      <c r="I30" s="115">
        <v>263</v>
      </c>
      <c r="J30" s="116">
        <v>2.9744401719068083</v>
      </c>
    </row>
    <row r="31" spans="1:15" s="110" customFormat="1" ht="24.95" customHeight="1" x14ac:dyDescent="0.2">
      <c r="A31" s="193" t="s">
        <v>167</v>
      </c>
      <c r="B31" s="199" t="s">
        <v>168</v>
      </c>
      <c r="C31" s="113">
        <v>2.7929917127863964</v>
      </c>
      <c r="D31" s="115">
        <v>3896</v>
      </c>
      <c r="E31" s="114">
        <v>3906</v>
      </c>
      <c r="F31" s="114">
        <v>3920</v>
      </c>
      <c r="G31" s="114">
        <v>3851</v>
      </c>
      <c r="H31" s="140">
        <v>3885</v>
      </c>
      <c r="I31" s="115">
        <v>11</v>
      </c>
      <c r="J31" s="116">
        <v>0.28314028314028317</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0.3878358615547845</v>
      </c>
      <c r="D34" s="115">
        <v>541</v>
      </c>
      <c r="E34" s="114">
        <v>517</v>
      </c>
      <c r="F34" s="114">
        <v>564</v>
      </c>
      <c r="G34" s="114">
        <v>566</v>
      </c>
      <c r="H34" s="140">
        <v>527</v>
      </c>
      <c r="I34" s="115">
        <v>14</v>
      </c>
      <c r="J34" s="116">
        <v>2.6565464895635675</v>
      </c>
    </row>
    <row r="35" spans="1:10" s="110" customFormat="1" ht="24.95" customHeight="1" x14ac:dyDescent="0.2">
      <c r="A35" s="292" t="s">
        <v>171</v>
      </c>
      <c r="B35" s="293" t="s">
        <v>172</v>
      </c>
      <c r="C35" s="113">
        <v>32.931637656639808</v>
      </c>
      <c r="D35" s="115">
        <v>45937</v>
      </c>
      <c r="E35" s="114">
        <v>45928</v>
      </c>
      <c r="F35" s="114">
        <v>46640</v>
      </c>
      <c r="G35" s="114">
        <v>46126</v>
      </c>
      <c r="H35" s="140">
        <v>46141</v>
      </c>
      <c r="I35" s="115">
        <v>-204</v>
      </c>
      <c r="J35" s="116">
        <v>-0.44212305758436099</v>
      </c>
    </row>
    <row r="36" spans="1:10" s="110" customFormat="1" ht="24.95" customHeight="1" x14ac:dyDescent="0.2">
      <c r="A36" s="294" t="s">
        <v>173</v>
      </c>
      <c r="B36" s="295" t="s">
        <v>174</v>
      </c>
      <c r="C36" s="125">
        <v>66.679092707825532</v>
      </c>
      <c r="D36" s="143">
        <v>93012</v>
      </c>
      <c r="E36" s="144">
        <v>93218</v>
      </c>
      <c r="F36" s="144">
        <v>93821</v>
      </c>
      <c r="G36" s="144">
        <v>91967</v>
      </c>
      <c r="H36" s="145">
        <v>91637</v>
      </c>
      <c r="I36" s="143">
        <v>1375</v>
      </c>
      <c r="J36" s="146">
        <v>1.5004856117070615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2020-09-28T08:04:48Z</dcterms:created>
  <dcterms:modified xsi:type="dcterms:W3CDTF">2020-09-28T10:33:35Z</dcterms:modified>
</cp:coreProperties>
</file>