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I44" i="24"/>
  <c r="D44" i="24"/>
  <c r="C44" i="24"/>
  <c r="M44" i="24" s="1"/>
  <c r="B44" i="24"/>
  <c r="K44" i="24" s="1"/>
  <c r="M43" i="24"/>
  <c r="L43" i="24"/>
  <c r="H43" i="24"/>
  <c r="G43" i="24"/>
  <c r="F43" i="24"/>
  <c r="E43" i="24"/>
  <c r="D43" i="24"/>
  <c r="C43" i="24"/>
  <c r="I43" i="24" s="1"/>
  <c r="B43" i="24"/>
  <c r="K43" i="24" s="1"/>
  <c r="L42" i="24"/>
  <c r="I42" i="24"/>
  <c r="D42" i="24"/>
  <c r="C42" i="24"/>
  <c r="M42" i="24" s="1"/>
  <c r="B42" i="24"/>
  <c r="K42" i="24" s="1"/>
  <c r="M41" i="24"/>
  <c r="L41" i="24"/>
  <c r="H41" i="24"/>
  <c r="G41" i="24"/>
  <c r="F41" i="24"/>
  <c r="E41" i="24"/>
  <c r="D41" i="24"/>
  <c r="C41" i="24"/>
  <c r="I41" i="24" s="1"/>
  <c r="B41" i="24"/>
  <c r="K41" i="24" s="1"/>
  <c r="L40" i="24"/>
  <c r="I40" i="24"/>
  <c r="D40" i="24"/>
  <c r="C40" i="24"/>
  <c r="M40" i="24" s="1"/>
  <c r="B40" i="24"/>
  <c r="K40" i="24" s="1"/>
  <c r="M36" i="24"/>
  <c r="L36" i="24"/>
  <c r="K36" i="24"/>
  <c r="J36" i="24"/>
  <c r="I36" i="24"/>
  <c r="H36" i="24"/>
  <c r="G36" i="24"/>
  <c r="F36" i="24"/>
  <c r="E36" i="24"/>
  <c r="D36" i="24"/>
  <c r="L57" i="15"/>
  <c r="K57" i="15"/>
  <c r="C38" i="24"/>
  <c r="I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17" i="24" l="1"/>
  <c r="J17" i="24"/>
  <c r="H17" i="24"/>
  <c r="K17" i="24"/>
  <c r="F17" i="24"/>
  <c r="K8" i="24"/>
  <c r="H8" i="24"/>
  <c r="F8" i="24"/>
  <c r="D8" i="24"/>
  <c r="J8" i="24"/>
  <c r="D25" i="24"/>
  <c r="J25" i="24"/>
  <c r="H25" i="24"/>
  <c r="K25" i="24"/>
  <c r="F25" i="24"/>
  <c r="K18" i="24"/>
  <c r="H18" i="24"/>
  <c r="F18" i="24"/>
  <c r="D18" i="24"/>
  <c r="J18" i="24"/>
  <c r="D21" i="24"/>
  <c r="J21" i="24"/>
  <c r="H21" i="24"/>
  <c r="K21" i="24"/>
  <c r="F21" i="24"/>
  <c r="K24" i="24"/>
  <c r="H24" i="24"/>
  <c r="F24" i="24"/>
  <c r="D24" i="24"/>
  <c r="J24" i="24"/>
  <c r="K30" i="24"/>
  <c r="H30" i="24"/>
  <c r="F30" i="24"/>
  <c r="D30" i="24"/>
  <c r="J30" i="24"/>
  <c r="D33" i="24"/>
  <c r="J33" i="24"/>
  <c r="H33" i="24"/>
  <c r="K33" i="24"/>
  <c r="F33" i="24"/>
  <c r="I16" i="24"/>
  <c r="M16" i="24"/>
  <c r="E16" i="24"/>
  <c r="L16" i="24"/>
  <c r="G16" i="24"/>
  <c r="I22" i="24"/>
  <c r="M22" i="24"/>
  <c r="E22" i="24"/>
  <c r="L22" i="24"/>
  <c r="G22" i="24"/>
  <c r="G25" i="24"/>
  <c r="M25" i="24"/>
  <c r="E25" i="24"/>
  <c r="L25" i="24"/>
  <c r="I25" i="24"/>
  <c r="I28" i="24"/>
  <c r="M28" i="24"/>
  <c r="E28" i="24"/>
  <c r="L28" i="24"/>
  <c r="G28" i="24"/>
  <c r="G31" i="24"/>
  <c r="M31" i="24"/>
  <c r="E31" i="24"/>
  <c r="L31" i="24"/>
  <c r="I31" i="24"/>
  <c r="D15" i="24"/>
  <c r="J15" i="24"/>
  <c r="H15" i="24"/>
  <c r="K15" i="24"/>
  <c r="F15" i="24"/>
  <c r="G7" i="24"/>
  <c r="M7" i="24"/>
  <c r="E7" i="24"/>
  <c r="L7" i="24"/>
  <c r="I7" i="24"/>
  <c r="G19" i="24"/>
  <c r="M19" i="24"/>
  <c r="E19" i="24"/>
  <c r="L19" i="24"/>
  <c r="I19" i="24"/>
  <c r="K28" i="24"/>
  <c r="H28" i="24"/>
  <c r="F28" i="24"/>
  <c r="D28" i="24"/>
  <c r="J28" i="24"/>
  <c r="K34" i="24"/>
  <c r="H34" i="24"/>
  <c r="F34" i="24"/>
  <c r="D34" i="24"/>
  <c r="J34" i="24"/>
  <c r="D38" i="24"/>
  <c r="K38" i="24"/>
  <c r="J38" i="24"/>
  <c r="H38" i="24"/>
  <c r="F38" i="24"/>
  <c r="I32" i="24"/>
  <c r="M32" i="24"/>
  <c r="E32" i="24"/>
  <c r="L32" i="24"/>
  <c r="G32" i="24"/>
  <c r="C45" i="24"/>
  <c r="C39" i="24"/>
  <c r="D7" i="24"/>
  <c r="J7" i="24"/>
  <c r="H7" i="24"/>
  <c r="K7" i="24"/>
  <c r="F7" i="24"/>
  <c r="K16" i="24"/>
  <c r="H16" i="24"/>
  <c r="F16" i="24"/>
  <c r="D16" i="24"/>
  <c r="J16" i="24"/>
  <c r="K22" i="24"/>
  <c r="H22" i="24"/>
  <c r="F22" i="24"/>
  <c r="D22" i="24"/>
  <c r="J22" i="24"/>
  <c r="D31" i="24"/>
  <c r="J31" i="24"/>
  <c r="H31" i="24"/>
  <c r="K31" i="24"/>
  <c r="F31" i="24"/>
  <c r="C14" i="24"/>
  <c r="C6" i="24"/>
  <c r="G17" i="24"/>
  <c r="M17" i="24"/>
  <c r="E17" i="24"/>
  <c r="L17" i="24"/>
  <c r="I17" i="24"/>
  <c r="I20" i="24"/>
  <c r="M20" i="24"/>
  <c r="E20" i="24"/>
  <c r="L20" i="24"/>
  <c r="G20" i="24"/>
  <c r="G23" i="24"/>
  <c r="M23" i="24"/>
  <c r="E23" i="24"/>
  <c r="L23" i="24"/>
  <c r="I23" i="24"/>
  <c r="G29" i="24"/>
  <c r="M29" i="24"/>
  <c r="E29" i="24"/>
  <c r="L29" i="24"/>
  <c r="I29" i="24"/>
  <c r="G35" i="24"/>
  <c r="M35" i="24"/>
  <c r="E35" i="24"/>
  <c r="L35" i="24"/>
  <c r="I35" i="24"/>
  <c r="G9" i="24"/>
  <c r="M9" i="24"/>
  <c r="E9" i="24"/>
  <c r="L9" i="24"/>
  <c r="I9" i="24"/>
  <c r="K20" i="24"/>
  <c r="H20" i="24"/>
  <c r="F20" i="24"/>
  <c r="D20" i="24"/>
  <c r="J20" i="24"/>
  <c r="K26" i="24"/>
  <c r="H26" i="24"/>
  <c r="F26" i="24"/>
  <c r="D26" i="24"/>
  <c r="J26" i="24"/>
  <c r="D29" i="24"/>
  <c r="J29" i="24"/>
  <c r="H29" i="24"/>
  <c r="K29" i="24"/>
  <c r="F29" i="24"/>
  <c r="K32" i="24"/>
  <c r="H32" i="24"/>
  <c r="F32" i="24"/>
  <c r="D32" i="24"/>
  <c r="J32" i="24"/>
  <c r="B45" i="24"/>
  <c r="B39" i="24"/>
  <c r="I24" i="24"/>
  <c r="M24" i="24"/>
  <c r="E24" i="24"/>
  <c r="L24" i="24"/>
  <c r="G24" i="24"/>
  <c r="I30" i="24"/>
  <c r="M30" i="24"/>
  <c r="E30" i="24"/>
  <c r="L30" i="24"/>
  <c r="G30" i="24"/>
  <c r="G33" i="24"/>
  <c r="M33" i="24"/>
  <c r="E33" i="24"/>
  <c r="L33" i="24"/>
  <c r="I33" i="24"/>
  <c r="I37" i="24"/>
  <c r="G37" i="24"/>
  <c r="L37" i="24"/>
  <c r="M37" i="24"/>
  <c r="E37" i="24"/>
  <c r="D9" i="24"/>
  <c r="J9" i="24"/>
  <c r="H9" i="24"/>
  <c r="K9" i="24"/>
  <c r="F9" i="24"/>
  <c r="B6" i="24"/>
  <c r="B14" i="24"/>
  <c r="D23" i="24"/>
  <c r="J23" i="24"/>
  <c r="H23" i="24"/>
  <c r="K23" i="24"/>
  <c r="F23" i="24"/>
  <c r="G15" i="24"/>
  <c r="M15" i="24"/>
  <c r="E15" i="24"/>
  <c r="L15" i="24"/>
  <c r="I15" i="24"/>
  <c r="G21" i="24"/>
  <c r="M21" i="24"/>
  <c r="E21" i="24"/>
  <c r="L21" i="24"/>
  <c r="I21" i="24"/>
  <c r="G27" i="24"/>
  <c r="M27" i="24"/>
  <c r="E27" i="24"/>
  <c r="L27" i="24"/>
  <c r="I27" i="24"/>
  <c r="H37" i="24"/>
  <c r="F37" i="24"/>
  <c r="D37" i="24"/>
  <c r="K37" i="24"/>
  <c r="J37" i="24"/>
  <c r="D19" i="24"/>
  <c r="J19" i="24"/>
  <c r="H19" i="24"/>
  <c r="D27" i="24"/>
  <c r="J27" i="24"/>
  <c r="H27" i="24"/>
  <c r="D35" i="24"/>
  <c r="J35" i="24"/>
  <c r="H35" i="24"/>
  <c r="I8" i="24"/>
  <c r="M8" i="24"/>
  <c r="E8" i="24"/>
  <c r="L8" i="24"/>
  <c r="I18" i="24"/>
  <c r="M18" i="24"/>
  <c r="E18" i="24"/>
  <c r="L18" i="24"/>
  <c r="I26" i="24"/>
  <c r="M26" i="24"/>
  <c r="E26" i="24"/>
  <c r="L26" i="24"/>
  <c r="I34" i="24"/>
  <c r="M34" i="24"/>
  <c r="E34" i="24"/>
  <c r="L34" i="24"/>
  <c r="F19" i="24"/>
  <c r="F27" i="24"/>
  <c r="F35" i="24"/>
  <c r="M38" i="24"/>
  <c r="E38" i="24"/>
  <c r="L38" i="24"/>
  <c r="G38" i="24"/>
  <c r="K19" i="24"/>
  <c r="K27" i="24"/>
  <c r="K35"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8" i="24"/>
  <c r="G18" i="24"/>
  <c r="G26" i="24"/>
  <c r="G3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J41" i="24"/>
  <c r="F42" i="24"/>
  <c r="J43" i="24"/>
  <c r="F44" i="24"/>
  <c r="G40" i="24"/>
  <c r="G42" i="24"/>
  <c r="G44" i="24"/>
  <c r="H40" i="24"/>
  <c r="H42" i="24"/>
  <c r="H44" i="24"/>
  <c r="J40" i="24"/>
  <c r="J42" i="24"/>
  <c r="J44" i="24"/>
  <c r="E40" i="24"/>
  <c r="E42" i="24"/>
  <c r="E44" i="24"/>
  <c r="H39" i="24" l="1"/>
  <c r="F39" i="24"/>
  <c r="D39" i="24"/>
  <c r="K39" i="24"/>
  <c r="J39" i="24"/>
  <c r="H45" i="24"/>
  <c r="F45" i="24"/>
  <c r="D45" i="24"/>
  <c r="K45" i="24"/>
  <c r="J45" i="24"/>
  <c r="I39" i="24"/>
  <c r="G39" i="24"/>
  <c r="L39" i="24"/>
  <c r="M39" i="24"/>
  <c r="E39" i="24"/>
  <c r="J79" i="24"/>
  <c r="I45" i="24"/>
  <c r="G45" i="24"/>
  <c r="M45" i="24"/>
  <c r="E45" i="24"/>
  <c r="L45" i="24"/>
  <c r="K77" i="24"/>
  <c r="I6" i="24"/>
  <c r="M6" i="24"/>
  <c r="E6" i="24"/>
  <c r="L6" i="24"/>
  <c r="G6" i="24"/>
  <c r="I79" i="24"/>
  <c r="K14" i="24"/>
  <c r="H14" i="24"/>
  <c r="F14" i="24"/>
  <c r="D14" i="24"/>
  <c r="J14" i="24"/>
  <c r="I14" i="24"/>
  <c r="M14" i="24"/>
  <c r="E14" i="24"/>
  <c r="L14" i="24"/>
  <c r="G14" i="24"/>
  <c r="K6" i="24"/>
  <c r="H6" i="24"/>
  <c r="F6" i="24"/>
  <c r="D6" i="24"/>
  <c r="J6" i="24"/>
  <c r="K79" i="24" l="1"/>
  <c r="K78" i="24"/>
  <c r="I78" i="24"/>
  <c r="J78" i="24"/>
  <c r="I83" i="24" l="1"/>
  <c r="I82" i="24"/>
  <c r="I81" i="24"/>
</calcChain>
</file>

<file path=xl/sharedStrings.xml><?xml version="1.0" encoding="utf-8"?>
<sst xmlns="http://schemas.openxmlformats.org/spreadsheetml/2006/main" count="1670" uniqueCount="522">
  <si>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</si>
  <si>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</si>
  <si>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</si>
  <si>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</si>
  <si>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</si>
  <si>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</si>
  <si>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</si>
  <si>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</si>
  <si>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</si>
  <si>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</si>
  <si>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</si>
  <si>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</si>
  <si>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</si>
  <si>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Bad Homburg (433)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</si>
  <si>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</si>
  <si>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</si>
  <si>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</si>
  <si>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</si>
  <si>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</si>
  <si>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</si>
  <si>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</si>
  <si>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</si>
  <si>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</si>
  <si>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</si>
  <si>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</si>
  <si>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</si>
  <si>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</si>
  <si>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</si>
  <si>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</si>
  <si>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</si>
  <si>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</si>
  <si>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</si>
  <si>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</si>
  <si>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</si>
  <si>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</si>
  <si>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</si>
  <si>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</si>
  <si>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</si>
  <si>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</si>
  <si>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</si>
  <si>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</si>
  <si>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</si>
  <si>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</si>
  <si>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</si>
  <si>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</si>
  <si>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</si>
  <si>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</si>
  <si>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</si>
  <si>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</si>
  <si>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</si>
  <si>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</si>
  <si>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</si>
  <si>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</si>
  <si>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</si>
  <si>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</si>
  <si>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</si>
  <si>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</si>
  <si>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</si>
  <si>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</si>
  <si>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</si>
  <si>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</si>
  <si>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</si>
  <si>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</si>
  <si>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</si>
  <si>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</si>
  <si>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</si>
  <si>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</si>
  <si>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</si>
  <si>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</si>
  <si>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</si>
  <si>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</si>
  <si>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</si>
  <si>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</si>
  <si>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</si>
  <si>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</si>
  <si>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</si>
  <si>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</si>
  <si>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</si>
  <si>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</si>
  <si>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</si>
  <si>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</si>
  <si>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</si>
  <si>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</si>
  <si>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</si>
  <si>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</si>
  <si>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</si>
  <si>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</si>
  <si>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</si>
  <si>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</si>
  <si>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</si>
  <si>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</si>
  <si>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</si>
  <si>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Bad Homburg (433);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</si>
  <si>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</si>
  <si>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</si>
  <si>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</si>
  <si>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</si>
  <si>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</si>
  <si>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</si>
  <si>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</si>
  <si>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</si>
  <si>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</si>
  <si>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</si>
  <si>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</si>
  <si>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</si>
  <si>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</si>
  <si>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</si>
  <si>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</si>
  <si>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</si>
  <si>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</si>
  <si>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</si>
  <si>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</si>
  <si>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</si>
  <si>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</si>
  <si>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</si>
  <si>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</si>
  <si>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</si>
  <si>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</si>
  <si>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</si>
  <si>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</si>
  <si>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</si>
  <si>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</si>
  <si>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</si>
  <si>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</si>
  <si>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</si>
  <si>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</si>
  <si>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</si>
  <si>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</si>
  <si>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</si>
  <si>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</si>
  <si>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</si>
  <si>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</si>
  <si>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</si>
  <si>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</si>
  <si>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</si>
  <si>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</si>
  <si>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</si>
  <si>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</si>
  <si>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</si>
  <si>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</si>
  <si>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</si>
  <si>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</si>
  <si>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</si>
  <si>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</si>
  <si>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</si>
  <si>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</si>
  <si>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</si>
  <si>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</si>
  <si>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</si>
  <si>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</si>
  <si>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</si>
  <si>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</si>
  <si>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</si>
  <si>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</si>
  <si>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</si>
  <si>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</si>
  <si>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</si>
  <si>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</si>
  <si>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</si>
  <si>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</si>
  <si>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</si>
  <si>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</si>
  <si>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</si>
  <si>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</si>
  <si>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</si>
  <si>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</si>
  <si>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</si>
  <si>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</si>
  <si>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</si>
  <si>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</si>
  <si>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</si>
  <si>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</si>
  <si>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</si>
  <si>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</si>
  <si>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</si>
  <si>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</si>
  <si>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</si>
  <si>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</si>
  <si>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</si>
  <si>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</si>
  <si>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</si>
  <si>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</si>
  <si>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</si>
  <si>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Bad Homburg (433)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</si>
  <si>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</si>
  <si>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</si>
  <si>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</si>
  <si>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</si>
  <si>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</si>
  <si>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</si>
  <si>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</si>
  <si>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</si>
  <si>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</si>
  <si>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</si>
  <si>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</si>
  <si>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</si>
  <si>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</si>
  <si>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</si>
  <si>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</si>
  <si>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</si>
  <si>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</si>
  <si>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</si>
  <si>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</si>
  <si>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</si>
  <si>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</si>
  <si>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</si>
  <si>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</si>
  <si>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</si>
  <si>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</si>
  <si>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</si>
  <si>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</si>
  <si>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</si>
  <si>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</si>
  <si>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</si>
  <si>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</si>
  <si>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</si>
  <si>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</si>
  <si>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</si>
  <si>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</si>
  <si>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</si>
  <si>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</si>
  <si>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</si>
  <si>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</si>
  <si>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</si>
  <si>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</si>
  <si>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</si>
  <si>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</si>
  <si>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</si>
  <si>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</si>
  <si>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</si>
  <si>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</si>
  <si>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</si>
  <si>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</si>
  <si>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</si>
  <si>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</si>
  <si>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</si>
  <si>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</si>
  <si>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</si>
  <si>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</si>
  <si>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</si>
  <si>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</si>
  <si>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</si>
  <si>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</si>
  <si>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</si>
  <si>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</si>
  <si>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</si>
  <si>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</si>
  <si>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</si>
  <si>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</si>
  <si>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</si>
  <si>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</si>
  <si>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</si>
  <si>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</si>
  <si>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</si>
  <si>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</si>
  <si>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</si>
  <si>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</si>
  <si>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</si>
  <si>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</si>
  <si>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</si>
  <si>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</si>
  <si>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</si>
  <si>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</si>
  <si>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</si>
  <si>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</si>
  <si>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</si>
  <si>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</si>
  <si>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</si>
  <si>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</si>
  <si>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</si>
  <si>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</si>
  <si>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</si>
  <si>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</si>
  <si>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</si>
  <si>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</si>
  <si>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</si>
  <si>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</si>
  <si>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</si>
  <si>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</si>
  <si>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</si>
  <si>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</si>
  <si>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</si>
  <si>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</si>
  <si>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</si>
  <si>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</si>
  <si>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</si>
  <si>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</si>
  <si>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</si>
  <si>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</si>
  <si>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</si>
  <si>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</si>
  <si>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</si>
  <si>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</si>
  <si>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</si>
  <si>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</si>
  <si>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</si>
  <si>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</si>
  <si>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</si>
  <si>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</si>
  <si>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</si>
  <si>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</si>
  <si>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</si>
  <si>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</si>
  <si>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</si>
  <si>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</si>
  <si>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</si>
  <si>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</si>
  <si>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</si>
  <si>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</si>
  <si>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</si>
  <si>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</si>
  <si>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</si>
  <si>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</si>
  <si>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</si>
  <si>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</si>
  <si>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</si>
  <si>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</si>
  <si>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</si>
  <si>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</si>
  <si>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</si>
  <si>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</si>
  <si>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</si>
  <si>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</si>
  <si>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</si>
  <si>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</si>
  <si>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</si>
  <si>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</si>
  <si>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Bad Homburg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</si>
  <si>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</si>
  <si>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</si>
  <si>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</si>
  <si>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</si>
  <si>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</si>
  <si>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</si>
  <si>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</si>
  <si>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</si>
  <si>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</si>
  <si>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</si>
  <si>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</si>
  <si>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</si>
  <si>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</si>
  <si>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</si>
  <si>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</si>
  <si>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</si>
  <si>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</si>
  <si>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</si>
  <si>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</si>
  <si>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</si>
  <si>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</si>
  <si>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</si>
  <si>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</si>
  <si>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</si>
  <si>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</si>
  <si>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</si>
  <si>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</si>
  <si>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</si>
  <si>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</si>
  <si>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</si>
  <si>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</si>
  <si>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</si>
  <si>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</si>
  <si>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</si>
  <si>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</si>
  <si>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</si>
  <si>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</si>
  <si>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</si>
  <si>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</si>
  <si>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</si>
  <si>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</si>
  <si>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</si>
  <si>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</si>
  <si>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</si>
  <si>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</si>
  <si>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</si>
  <si>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Bad Homburg (433);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</si>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</sst>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{7CE9BACB-8208-4AC3-B332-1F3DBAEE14D2}</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F998-4A05-8974-5C63E809175D}"/>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{C6DAFB91-7D42-4AD4-B903-62DA26EB3C73}</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F998-4A05-8974-5C63E809175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{EB1821DC-3F64-4994-965F-6E861F6CE158}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998-4A05-8974-5C63E809175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{23A04A68-FDBB-47B4-B517-D2D34067D9B8}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998-4A05-8974-5C63E809175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0.73321057661251388</c:v>
                </c:pt>
                <c:pt idx="1">
                  <c:v>1.1168123612881518</c:v>
                </c:pt>
                <c:pt idx="2">
                  <c:v>1.1186464311118853</c:v>
                </c:pt>
                <c:pt idx="3">
                  <c:v>1.0875687030768</c:v>
                </c:pt>
              </c:numCache>
            </c:numRef>
          </c:val>
          <c:extLst>
            <c:ext xmlns:c16="http://schemas.microsoft.com/office/drawing/2014/chart" uri="{C3380CC4-5D6E-409C-BE32-E72D297353CC}">
              <c16:uniqueId val="{00000004-F998-4A05-8974-5C63E809175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{A3D00A77-CCB8-4276-B318-C005621ECA63}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998-4A05-8974-5C63E809175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{E771CF18-D38A-4A9D-A32E-8F93A118526F}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998-4A05-8974-5C63E809175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{4A5016B3-4CD3-4E87-82A3-FF8920D5A3D6}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998-4A05-8974-5C63E809175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{99B82ADF-6159-4997-BDD9-1D3A769B9965}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998-4A05-8974-5C63E80917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998-4A05-8974-5C63E809175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998-4A05-8974-5C63E809175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{AC5DA44B-FECE-4DE2-B331-AB9B18B55A4E}</c15:txfldGUID>
                      <c15:f>Daten_Diagramme!$E$6</c15:f>
                      <c15:dlblFieldTableCache>
                        <c:ptCount val="1"/>
                        <c:pt idx="0">
                          <c:v>-3.7</c:v>
                        </c:pt>
                      </c15:dlblFieldTableCache>
                    </c15:dlblFTEntry>
                  </c15:dlblFieldTable>
                  <c15:showDataLabelsRange val="0"/>
                </c:ext>
                <c:ext xmlns:c16="http://schemas.microsoft.com/office/drawing/2014/chart" uri="{C3380CC4-5D6E-409C-BE32-E72D297353CC}">
                  <c16:uniqueId val="{00000000-926E-45F3-8B87-7FD64DED5F19}"/>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{264CAE62-D2DF-4AFF-8719-8199403C711E}</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926E-45F3-8B87-7FD64DED5F1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{A6929919-7BF1-4AC3-AD5F-1C2A5AEB8549}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26E-45F3-8B87-7FD64DED5F1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{074361E1-EB1F-4523-80DC-ECD670353DE0}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26E-45F3-8B87-7FD64DED5F1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-3.701841187444237</c:v>
                </c:pt>
                <c:pt idx="1">
                  <c:v>-2.6469525004774508</c:v>
                </c:pt>
                <c:pt idx="2">
                  <c:v>-2.7637010795899166</c:v>
                </c:pt>
                <c:pt idx="3">
                  <c:v>-2.8655893304673015</c:v>
                </c:pt>
              </c:numCache>
            </c:numRef>
          </c:val>
          <c:extLst>
            <c:ext xmlns:c16="http://schemas.microsoft.com/office/drawing/2014/chart" uri="{C3380CC4-5D6E-409C-BE32-E72D297353CC}">
              <c16:uniqueId val="{00000004-926E-45F3-8B87-7FD64DED5F1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{321BB23B-9CF6-40D7-B8CF-03EAF91F6332}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26E-45F3-8B87-7FD64DED5F1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{8307FA8E-138E-4D2F-8B67-9A0817CAB472}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26E-45F3-8B87-7FD64DED5F1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{ED2D11C7-41CD-440F-8065-AF142084F581}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26E-45F3-8B87-7FD64DED5F1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{8F57B94F-6A96-451F-BFDF-FE38FB697941}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26E-45F3-8B87-7FD64DED5F1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26E-45F3-8B87-7FD64DED5F1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26E-45F3-8B87-7FD64DED5F1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{21A68465-1363-4481-BDDF-C44589ACA49A}</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D42B-4B15-ABC3-2AA9056B78EF}"/>
                </c:ext>
              </c:extLst>
            </c:dLbl>
            <c:dLbl>
              <c:idx val="1"/>
              <c:tx>
                <c:strRef>
                  <c:f>Daten_Diagramme!$D$15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{B038FAE0-BC35-47F4-8078-1E19D8FFC7C7}</c15:txfldGUID>
                      <c15:f>Daten_Diagramme!$D$15</c15:f>
                      <c15:dlblFieldTableCache>
                        <c:ptCount val="1"/>
                        <c:pt idx="0">
                          <c:v>4.6</c:v>
                        </c:pt>
                      </c15:dlblFieldTableCache>
                    </c15:dlblFTEntry>
                  </c15:dlblFieldTable>
                  <c15:showDataLabelsRange val="0"/>
                </c:ext>
                <c:ext xmlns:c16="http://schemas.microsoft.com/office/drawing/2014/chart" uri="{C3380CC4-5D6E-409C-BE32-E72D297353CC}">
                  <c16:uniqueId val="{00000001-D42B-4B15-ABC3-2AA9056B78EF}"/>
                </c:ext>
              </c:extLst>
            </c:dLbl>
            <c:dLbl>
              <c:idx val="2"/>
              <c:tx>
                <c:strRef>
                  <c:f>Daten_Diagramme!$D$16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{8F3EE2A2-7863-4D50-AE1B-E3305996655B}</c15:txfldGUID>
                      <c15:f>Daten_Diagramme!$D$16</c15:f>
                      <c15:dlblFieldTableCache>
                        <c:ptCount val="1"/>
                        <c:pt idx="0">
                          <c:v>-0.3</c:v>
                        </c:pt>
                      </c15:dlblFieldTableCache>
                    </c15:dlblFTEntry>
                  </c15:dlblFieldTable>
                  <c15:showDataLabelsRange val="0"/>
                </c:ext>
                <c:ext xmlns:c16="http://schemas.microsoft.com/office/drawing/2014/chart" uri="{C3380CC4-5D6E-409C-BE32-E72D297353CC}">
                  <c16:uniqueId val="{00000002-D42B-4B15-ABC3-2AA9056B78EF}"/>
                </c:ext>
              </c:extLst>
            </c:dLbl>
            <c:dLbl>
              <c:idx val="3"/>
              <c:tx>
                <c:strRef>
                  <c:f>Daten_Diagramme!$D$17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{5DCAC52C-F4EB-4454-B541-B8EECED1D9B3}</c15:txfldGUID>
                      <c15:f>Daten_Diagramme!$D$17</c15:f>
                      <c15:dlblFieldTableCache>
                        <c:ptCount val="1"/>
                        <c:pt idx="0">
                          <c:v>-4.2</c:v>
                        </c:pt>
                      </c15:dlblFieldTableCache>
                    </c15:dlblFTEntry>
                  </c15:dlblFieldTable>
                  <c15:showDataLabelsRange val="0"/>
                </c:ext>
                <c:ext xmlns:c16="http://schemas.microsoft.com/office/drawing/2014/chart" uri="{C3380CC4-5D6E-409C-BE32-E72D297353CC}">
                  <c16:uniqueId val="{00000003-D42B-4B15-ABC3-2AA9056B78EF}"/>
                </c:ext>
              </c:extLst>
            </c:dLbl>
            <c:dLbl>
              <c:idx val="4"/>
              <c:tx>
                <c:strRef>
                  <c:f>Daten_Diagramme!$D$18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{26910EC3-B76D-4F6B-B0B0-F570F44672F3}</c15:txfldGUID>
                      <c15:f>Daten_Diagramme!$D$18</c15:f>
                      <c15:dlblFieldTableCache>
                        <c:ptCount val="1"/>
                        <c:pt idx="0">
                          <c:v>3.0</c:v>
                        </c:pt>
                      </c15:dlblFieldTableCache>
                    </c15:dlblFTEntry>
                  </c15:dlblFieldTable>
                  <c15:showDataLabelsRange val="0"/>
                </c:ext>
                <c:ext xmlns:c16="http://schemas.microsoft.com/office/drawing/2014/chart" uri="{C3380CC4-5D6E-409C-BE32-E72D297353CC}">
                  <c16:uniqueId val="{00000004-D42B-4B15-ABC3-2AA9056B78EF}"/>
                </c:ext>
              </c:extLst>
            </c:dLbl>
            <c:dLbl>
              <c:idx val="5"/>
              <c:tx>
                <c:strRef>
                  <c:f>Daten_Diagramme!$D$19</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{D49677D3-0853-4DF6-B16D-6E7126169BA7}</c15:txfldGUID>
                      <c15:f>Daten_Diagramme!$D$19</c15:f>
                      <c15:dlblFieldTableCache>
                        <c:ptCount val="1"/>
                        <c:pt idx="0">
                          <c:v>-6.6</c:v>
                        </c:pt>
                      </c15:dlblFieldTableCache>
                    </c15:dlblFTEntry>
                  </c15:dlblFieldTable>
                  <c15:showDataLabelsRange val="0"/>
                </c:ext>
                <c:ext xmlns:c16="http://schemas.microsoft.com/office/drawing/2014/chart" uri="{C3380CC4-5D6E-409C-BE32-E72D297353CC}">
                  <c16:uniqueId val="{00000005-D42B-4B15-ABC3-2AA9056B78EF}"/>
                </c:ext>
              </c:extLst>
            </c:dLbl>
            <c:dLbl>
              <c:idx val="6"/>
              <c:tx>
                <c:strRef>
                  <c:f>Daten_Diagramme!$D$20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{BCC56C3B-0D0B-4338-AA43-33681A2C6F24}</c15:txfldGUID>
                      <c15:f>Daten_Diagramme!$D$20</c15:f>
                      <c15:dlblFieldTableCache>
                        <c:ptCount val="1"/>
                        <c:pt idx="0">
                          <c:v>-2.1</c:v>
                        </c:pt>
                      </c15:dlblFieldTableCache>
                    </c15:dlblFTEntry>
                  </c15:dlblFieldTable>
                  <c15:showDataLabelsRange val="0"/>
                </c:ext>
                <c:ext xmlns:c16="http://schemas.microsoft.com/office/drawing/2014/chart" uri="{C3380CC4-5D6E-409C-BE32-E72D297353CC}">
                  <c16:uniqueId val="{00000006-D42B-4B15-ABC3-2AA9056B78EF}"/>
                </c:ext>
              </c:extLst>
            </c:dLbl>
            <c:dLbl>
              <c:idx val="7"/>
              <c:tx>
                <c:strRef>
                  <c:f>Daten_Diagramme!$D$21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{84D2A6A7-98E6-4B36-8EC2-6CDA954823A5}</c15:txfldGUID>
                      <c15:f>Daten_Diagramme!$D$21</c15:f>
                      <c15:dlblFieldTableCache>
                        <c:ptCount val="1"/>
                        <c:pt idx="0">
                          <c:v>4.7</c:v>
                        </c:pt>
                      </c15:dlblFieldTableCache>
                    </c15:dlblFTEntry>
                  </c15:dlblFieldTable>
                  <c15:showDataLabelsRange val="0"/>
                </c:ext>
                <c:ext xmlns:c16="http://schemas.microsoft.com/office/drawing/2014/chart" uri="{C3380CC4-5D6E-409C-BE32-E72D297353CC}">
                  <c16:uniqueId val="{00000007-D42B-4B15-ABC3-2AA9056B78EF}"/>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{339392B2-9BE9-46F0-A65A-E49B8EEAEBC1}</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D42B-4B15-ABC3-2AA9056B78EF}"/>
                </c:ext>
              </c:extLst>
            </c:dLbl>
            <c:dLbl>
              <c:idx val="9"/>
              <c:tx>
                <c:strRef>
                  <c:f>Daten_Diagramme!$D$23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{938337B8-9B47-4ADF-94C7-2D4CD9C9916A}</c15:txfldGUID>
                      <c15:f>Daten_Diagramme!$D$23</c15:f>
                      <c15:dlblFieldTableCache>
                        <c:ptCount val="1"/>
                        <c:pt idx="0">
                          <c:v>4.2</c:v>
                        </c:pt>
                      </c15:dlblFieldTableCache>
                    </c15:dlblFTEntry>
                  </c15:dlblFieldTable>
                  <c15:showDataLabelsRange val="0"/>
                </c:ext>
                <c:ext xmlns:c16="http://schemas.microsoft.com/office/drawing/2014/chart" uri="{C3380CC4-5D6E-409C-BE32-E72D297353CC}">
                  <c16:uniqueId val="{00000009-D42B-4B15-ABC3-2AA9056B78EF}"/>
                </c:ext>
              </c:extLst>
            </c:dLbl>
            <c:dLbl>
              <c:idx val="10"/>
              <c:tx>
                <c:strRef>
                  <c:f>Daten_Diagramme!$D$24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{AFC7848E-8D37-450A-A7F0-8B532C5F7C0B}</c15:txfldGUID>
                      <c15:f>Daten_Diagramme!$D$24</c15:f>
                      <c15:dlblFieldTableCache>
                        <c:ptCount val="1"/>
                        <c:pt idx="0">
                          <c:v>0.0</c:v>
                        </c:pt>
                      </c15:dlblFieldTableCache>
                    </c15:dlblFTEntry>
                  </c15:dlblFieldTable>
                  <c15:showDataLabelsRange val="0"/>
                </c:ext>
                <c:ext xmlns:c16="http://schemas.microsoft.com/office/drawing/2014/chart" uri="{C3380CC4-5D6E-409C-BE32-E72D297353CC}">
                  <c16:uniqueId val="{0000000A-D42B-4B15-ABC3-2AA9056B78EF}"/>
                </c:ext>
              </c:extLst>
            </c:dLbl>
            <c:dLbl>
              <c:idx val="11"/>
              <c:tx>
                <c:strRef>
                  <c:f>Daten_Diagramme!$D$25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{80D3FF9C-8FF3-40A7-B601-334034FD69A1}</c15:txfldGUID>
                      <c15:f>Daten_Diagramme!$D$25</c15:f>
                      <c15:dlblFieldTableCache>
                        <c:ptCount val="1"/>
                        <c:pt idx="0">
                          <c:v>2.0</c:v>
                        </c:pt>
                      </c15:dlblFieldTableCache>
                    </c15:dlblFTEntry>
                  </c15:dlblFieldTable>
                  <c15:showDataLabelsRange val="0"/>
                </c:ext>
                <c:ext xmlns:c16="http://schemas.microsoft.com/office/drawing/2014/chart" uri="{C3380CC4-5D6E-409C-BE32-E72D297353CC}">
                  <c16:uniqueId val="{0000000B-D42B-4B15-ABC3-2AA9056B78EF}"/>
                </c:ext>
              </c:extLst>
            </c:dLbl>
            <c:dLbl>
              <c:idx val="12"/>
              <c:tx>
                <c:strRef>
                  <c:f>Daten_Diagramme!$D$26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{EB2BFA49-E51B-4860-B8D5-6F33E07FA342}</c15:txfldGUID>
                      <c15:f>Daten_Diagramme!$D$26</c15:f>
                      <c15:dlblFieldTableCache>
                        <c:ptCount val="1"/>
                        <c:pt idx="0">
                          <c:v>2.0</c:v>
                        </c:pt>
                      </c15:dlblFieldTableCache>
                    </c15:dlblFTEntry>
                  </c15:dlblFieldTable>
                  <c15:showDataLabelsRange val="0"/>
                </c:ext>
                <c:ext xmlns:c16="http://schemas.microsoft.com/office/drawing/2014/chart" uri="{C3380CC4-5D6E-409C-BE32-E72D297353CC}">
                  <c16:uniqueId val="{0000000C-D42B-4B15-ABC3-2AA9056B78EF}"/>
                </c:ext>
              </c:extLst>
            </c:dLbl>
            <c:dLbl>
              <c:idx val="13"/>
              <c:tx>
                <c:strRef>
                  <c:f>Daten_Diagramme!$D$27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{AB9E1687-F577-4E4B-9165-A049B7F415EE}</c15:txfldGUID>
                      <c15:f>Daten_Diagramme!$D$27</c15:f>
                      <c15:dlblFieldTableCache>
                        <c:ptCount val="1"/>
                        <c:pt idx="0">
                          <c:v>3.6</c:v>
                        </c:pt>
                      </c15:dlblFieldTableCache>
                    </c15:dlblFTEntry>
                  </c15:dlblFieldTable>
                  <c15:showDataLabelsRange val="0"/>
                </c:ext>
                <c:ext xmlns:c16="http://schemas.microsoft.com/office/drawing/2014/chart" uri="{C3380CC4-5D6E-409C-BE32-E72D297353CC}">
                  <c16:uniqueId val="{0000000D-D42B-4B15-ABC3-2AA9056B78EF}"/>
                </c:ext>
              </c:extLst>
            </c:dLbl>
            <c:dLbl>
              <c:idx val="14"/>
              <c:tx>
                <c:strRef>
                  <c:f>Daten_Diagramme!$D$28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{E40B66AF-2F47-4873-A8BC-CFB25904DA20}</c15:txfldGUID>
                      <c15:f>Daten_Diagramme!$D$28</c15:f>
                      <c15:dlblFieldTableCache>
                        <c:ptCount val="1"/>
                        <c:pt idx="0">
                          <c:v>-5.9</c:v>
                        </c:pt>
                      </c15:dlblFieldTableCache>
                    </c15:dlblFTEntry>
                  </c15:dlblFieldTable>
                  <c15:showDataLabelsRange val="0"/>
                </c:ext>
                <c:ext xmlns:c16="http://schemas.microsoft.com/office/drawing/2014/chart" uri="{C3380CC4-5D6E-409C-BE32-E72D297353CC}">
                  <c16:uniqueId val="{0000000E-D42B-4B15-ABC3-2AA9056B78EF}"/>
                </c:ext>
              </c:extLst>
            </c:dLbl>
            <c:dLbl>
              <c:idx val="15"/>
              <c:tx>
                <c:strRef>
                  <c:f>Daten_Diagramme!$D$29</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{9A690411-3A1A-4623-9D9F-FAE19537D543}</c15:txfldGUID>
                      <c15:f>Daten_Diagramme!$D$29</c15:f>
                      <c15:dlblFieldTableCache>
                        <c:ptCount val="1"/>
                        <c:pt idx="0">
                          <c:v>-11.9</c:v>
                        </c:pt>
                      </c15:dlblFieldTableCache>
                    </c15:dlblFTEntry>
                  </c15:dlblFieldTable>
                  <c15:showDataLabelsRange val="0"/>
                </c:ext>
                <c:ext xmlns:c16="http://schemas.microsoft.com/office/drawing/2014/chart" uri="{C3380CC4-5D6E-409C-BE32-E72D297353CC}">
                  <c16:uniqueId val="{0000000F-D42B-4B15-ABC3-2AA9056B78EF}"/>
                </c:ext>
              </c:extLst>
            </c:dLbl>
            <c:dLbl>
              <c:idx val="16"/>
              <c:tx>
                <c:strRef>
                  <c:f>Daten_Diagramme!$D$30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{91C7F335-57B7-40E0-8555-E6DF0546AB8E}</c15:txfldGUID>
                      <c15:f>Daten_Diagramme!$D$30</c15:f>
                      <c15:dlblFieldTableCache>
                        <c:ptCount val="1"/>
                        <c:pt idx="0">
                          <c:v>4.0</c:v>
                        </c:pt>
                      </c15:dlblFieldTableCache>
                    </c15:dlblFTEntry>
                  </c15:dlblFieldTable>
                  <c15:showDataLabelsRange val="0"/>
                </c:ext>
                <c:ext xmlns:c16="http://schemas.microsoft.com/office/drawing/2014/chart" uri="{C3380CC4-5D6E-409C-BE32-E72D297353CC}">
                  <c16:uniqueId val="{00000010-D42B-4B15-ABC3-2AA9056B78EF}"/>
                </c:ext>
              </c:extLst>
            </c:dLbl>
            <c:dLbl>
              <c:idx val="17"/>
              <c:tx>
                <c:strRef>
                  <c:f>Daten_Diagramme!$D$31</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{C7C41F6B-922C-43DC-A6AC-ADE4270CF52D}</c15:txfldGUID>
                      <c15:f>Daten_Diagramme!$D$31</c15:f>
                      <c15:dlblFieldTableCache>
                        <c:ptCount val="1"/>
                        <c:pt idx="0">
                          <c:v>6.0</c:v>
                        </c:pt>
                      </c15:dlblFieldTableCache>
                    </c15:dlblFTEntry>
                  </c15:dlblFieldTable>
                  <c15:showDataLabelsRange val="0"/>
                </c:ext>
                <c:ext xmlns:c16="http://schemas.microsoft.com/office/drawing/2014/chart" uri="{C3380CC4-5D6E-409C-BE32-E72D297353CC}">
                  <c16:uniqueId val="{00000011-D42B-4B15-ABC3-2AA9056B78EF}"/>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{65FCFEE7-A8F4-4A52-83DB-78253C3A987F}</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D42B-4B15-ABC3-2AA9056B78EF}"/>
                </c:ext>
              </c:extLst>
            </c:dLbl>
            <c:dLbl>
              <c:idx val="19"/>
              <c:tx>
                <c:strRef>
                  <c:f>Daten_Diagramme!$D$33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{E00A3B7C-983E-47BA-880E-D226573B4F44}</c15:txfldGUID>
                      <c15:f>Daten_Diagramme!$D$33</c15:f>
                      <c15:dlblFieldTableCache>
                        <c:ptCount val="1"/>
                        <c:pt idx="0">
                          <c:v>2.9</c:v>
                        </c:pt>
                      </c15:dlblFieldTableCache>
                    </c15:dlblFTEntry>
                  </c15:dlblFieldTable>
                  <c15:showDataLabelsRange val="0"/>
                </c:ext>
                <c:ext xmlns:c16="http://schemas.microsoft.com/office/drawing/2014/chart" uri="{C3380CC4-5D6E-409C-BE32-E72D297353CC}">
                  <c16:uniqueId val="{00000013-D42B-4B15-ABC3-2AA9056B78EF}"/>
                </c:ext>
              </c:extLst>
            </c:dLbl>
            <c:dLbl>
              <c:idx val="20"/>
              <c:tx>
                <c:strRef>
                  <c:f>Daten_Diagramme!$D$34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{5A4DB4FC-5F35-4D4F-880A-3D367749FB92}</c15:txfldGUID>
                      <c15:f>Daten_Diagramme!$D$34</c15:f>
                      <c15:dlblFieldTableCache>
                        <c:ptCount val="1"/>
                        <c:pt idx="0">
                          <c:v>-0.8</c:v>
                        </c:pt>
                      </c15:dlblFieldTableCache>
                    </c15:dlblFTEntry>
                  </c15:dlblFieldTable>
                  <c15:showDataLabelsRange val="0"/>
                </c:ext>
                <c:ext xmlns:c16="http://schemas.microsoft.com/office/drawing/2014/chart" uri="{C3380CC4-5D6E-409C-BE32-E72D297353CC}">
                  <c16:uniqueId val="{00000014-D42B-4B15-ABC3-2AA9056B78EF}"/>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{C6DE3461-BE15-4158-AED2-CCB97A78CC53}</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D42B-4B15-ABC3-2AA9056B78E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{D77837D1-F6FC-4CB5-99BF-92671B286207}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42B-4B15-ABC3-2AA9056B78EF}"/>
                </c:ext>
              </c:extLst>
            </c:dLbl>
            <c:dLbl>
              <c:idx val="23"/>
              <c:tx>
                <c:strRef>
                  <c:f>Daten_Diagramme!$D$37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{96049470-56A1-4887-B35A-7993557CFE24}</c15:txfldGUID>
                      <c15:f>Daten_Diagramme!$D$37</c15:f>
                      <c15:dlblFieldTableCache>
                        <c:ptCount val="1"/>
                        <c:pt idx="0">
                          <c:v>4.6</c:v>
                        </c:pt>
                      </c15:dlblFieldTableCache>
                    </c15:dlblFTEntry>
                  </c15:dlblFieldTable>
                  <c15:showDataLabelsRange val="0"/>
                </c:ext>
                <c:ext xmlns:c16="http://schemas.microsoft.com/office/drawing/2014/chart" uri="{C3380CC4-5D6E-409C-BE32-E72D297353CC}">
                  <c16:uniqueId val="{00000017-D42B-4B15-ABC3-2AA9056B78EF}"/>
                </c:ext>
              </c:extLst>
            </c:dLbl>
            <c:dLbl>
              <c:idx val="24"/>
              <c:layout>
                <c:manualLayout>
                  <c:x val="4.7769028871392123E-3"/>
                  <c:y val="-4.6876052205785108E-5"/>
                </c:manualLayout>
              </c:layout>
              <c:tx>
                <c:strRef>
                  <c:f>Daten_Diagramme!$D$38</c:f>
                  <c:strCache>
                    <c:ptCount val="1"/>
                    <c:pt idx="0">
                      <c:v>-2.1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{63DA545B-BBEB-4FF5-9B93-E79F0A0F6E02}</c15:txfldGUID>
                      <c15:f>Daten_Diagramme!$D$38</c15:f>
                      <c15:dlblFieldTableCache>
                        <c:ptCount val="1"/>
                        <c:pt idx="0">
                          <c:v>-2.1</c:v>
                        </c:pt>
                      </c15:dlblFieldTableCache>
                    </c15:dlblFTEntry>
                  </c15:dlblFieldTable>
                  <c15:showDataLabelsRange val="0"/>
                </c:ext>
                <c:ext xmlns:c16="http://schemas.microsoft.com/office/drawing/2014/chart" uri="{C3380CC4-5D6E-409C-BE32-E72D297353CC}">
                  <c16:uniqueId val="{00000018-D42B-4B15-ABC3-2AA9056B78EF}"/>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{24E3D537-E767-4181-A569-AFBC61E7F7B3}</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D42B-4B15-ABC3-2AA9056B78E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{E1B14C32-BD3F-4797-B4C3-B3DFC3283C2F}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42B-4B15-ABC3-2AA9056B78E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{B4F324A1-DE91-44C7-BBF6-1625DEC84851}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42B-4B15-ABC3-2AA9056B78E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{F6A13924-F27F-4F82-881F-181AD2D4C026}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42B-4B15-ABC3-2AA9056B78E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{331F297C-E6B3-4AEE-AEAD-E491FF0DED09}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42B-4B15-ABC3-2AA9056B78E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{480B63EE-C6E6-4B32-B8B5-9A895516A340}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42B-4B15-ABC3-2AA9056B78EF}"/>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{EE9CFD83-46B9-4F3D-9D65-8B03D1A71FF8}</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D42B-4B15-ABC3-2AA9056B78E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0.73321057661251388</c:v>
                </c:pt>
                <c:pt idx="1">
                  <c:v>4.6052631578947372</c:v>
                </c:pt>
                <c:pt idx="2">
                  <c:v>-0.29673590504451036</c:v>
                </c:pt>
                <c:pt idx="3">
                  <c:v>-4.2045165124373884</c:v>
                </c:pt>
                <c:pt idx="4">
                  <c:v>3.0341051671039123</c:v>
                </c:pt>
                <c:pt idx="5">
                  <c:v>-6.5679410124543036</c:v>
                </c:pt>
                <c:pt idx="6">
                  <c:v>-2.0919123702849611</c:v>
                </c:pt>
                <c:pt idx="7">
                  <c:v>4.734916421551044</c:v>
                </c:pt>
                <c:pt idx="8">
                  <c:v>0.84226485018213981</c:v>
                </c:pt>
                <c:pt idx="9">
                  <c:v>4.2359503262471057</c:v>
                </c:pt>
                <c:pt idx="10">
                  <c:v>-2.9676525868038383E-2</c:v>
                </c:pt>
                <c:pt idx="11">
                  <c:v>1.9867902418237988</c:v>
                </c:pt>
                <c:pt idx="12">
                  <c:v>2.0456911863783915</c:v>
                </c:pt>
                <c:pt idx="13">
                  <c:v>3.6425692176420394</c:v>
                </c:pt>
                <c:pt idx="14">
                  <c:v>-5.8786563071297993</c:v>
                </c:pt>
                <c:pt idx="15">
                  <c:v>-11.881533101045296</c:v>
                </c:pt>
                <c:pt idx="16">
                  <c:v>3.9530132788559755</c:v>
                </c:pt>
                <c:pt idx="17">
                  <c:v>6.0083837913367493</c:v>
                </c:pt>
                <c:pt idx="18">
                  <c:v>2.8462106464388803</c:v>
                </c:pt>
                <c:pt idx="19">
                  <c:v>2.8890574363924704</c:v>
                </c:pt>
                <c:pt idx="20">
                  <c:v>-0.81093605189990736</c:v>
                </c:pt>
                <c:pt idx="21">
                  <c:v>0</c:v>
                </c:pt>
                <c:pt idx="23">
                  <c:v>4.6052631578947372</c:v>
                </c:pt>
                <c:pt idx="24">
                  <c:v>-2.0659681800543268</c:v>
                </c:pt>
                <c:pt idx="25">
                  <c:v>1.4880749863908547</c:v>
                </c:pt>
              </c:numCache>
            </c:numRef>
          </c:val>
          <c:extLst>
            <c:ext xmlns:c16="http://schemas.microsoft.com/office/drawing/2014/chart" uri="{C3380CC4-5D6E-409C-BE32-E72D297353CC}">
              <c16:uniqueId val="{00000020-D42B-4B15-ABC3-2AA9056B78E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{3F4C5F86-1996-4B22-9F93-F58CB7D39294}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42B-4B15-ABC3-2AA9056B78E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{769AC54F-E0F0-46ED-B558-145834E83861}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42B-4B15-ABC3-2AA9056B78E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{C6EC48EE-2B24-4A27-B9A4-89C418CB355D}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42B-4B15-ABC3-2AA9056B78E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{A1C5620C-9A47-43A5-8D80-BF1BBA5F9E8F}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42B-4B15-ABC3-2AA9056B78E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{A5471360-DAAE-4C46-999D-2E0CD2916434}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42B-4B15-ABC3-2AA9056B78E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{37BFB4D5-C96F-4051-8BDE-529699A15E81}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42B-4B15-ABC3-2AA9056B78E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{09E8A580-B9EB-40AB-BC22-42CB3C2547CF}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42B-4B15-ABC3-2AA9056B78E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{6BB03FC9-A8B2-4901-BA72-54E10E8D705A}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42B-4B15-ABC3-2AA9056B78E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{91027BF4-2B0D-47F8-A168-211D1DDFB269}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42B-4B15-ABC3-2AA9056B78E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{63C56ACE-ECE0-47DA-B05E-EC31BB1A8831}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42B-4B15-ABC3-2AA9056B78E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{D1561524-E459-417E-8F86-A4B7235A8FE6}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42B-4B15-ABC3-2AA9056B78E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{69767109-F691-4FDF-A600-488A6C1CC96A}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42B-4B15-ABC3-2AA9056B78E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{26292ACD-650A-4FB4-995F-79ED63E0C73C}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42B-4B15-ABC3-2AA9056B78E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{445A985A-D34C-4782-8AC8-97B4D8408584}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42B-4B15-ABC3-2AA9056B78E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{852EE0EA-9992-4F6D-A92E-C95B0C4AA6EB}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42B-4B15-ABC3-2AA9056B78E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{76E294BD-B6B7-4496-A538-356D3ABF6BD9}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42B-4B15-ABC3-2AA9056B78E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{720552A6-B930-4A2B-A3E4-47B86BC55C8D}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42B-4B15-ABC3-2AA9056B78E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{498BF738-494B-4A27-8E14-4D2009ADA865}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42B-4B15-ABC3-2AA9056B78E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{7D16E27A-F384-49E2-AB3E-C520F61D5DF8}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42B-4B15-ABC3-2AA9056B78E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{28CAB672-E256-4836-BD10-65D7D8A98286}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42B-4B15-ABC3-2AA9056B78E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{060181B1-BC4F-4BD6-B5FF-DA6828591D47}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42B-4B15-ABC3-2AA9056B78E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{A9D9A677-620D-4C38-892B-23CFD95962F3}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42B-4B15-ABC3-2AA9056B78E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{E82BF212-6C57-4D7C-B46E-3D67E943A896}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42B-4B15-ABC3-2AA9056B78E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{209FD6D0-C9E9-453C-B3E6-B0AF7A855408}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42B-4B15-ABC3-2AA9056B78E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{0FE78EED-84C5-489F-9C44-AF395AF5EF52}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42B-4B15-ABC3-2AA9056B78E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{63DF2F43-993A-483D-B559-99AC099E718F}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42B-4B15-ABC3-2AA9056B78E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{1D007768-EF10-4B27-A4ED-FD1CA1141AB0}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42B-4B15-ABC3-2AA9056B78E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{5E509995-67B9-4167-AD35-DDE57645A170}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42B-4B15-ABC3-2AA9056B78E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{5426F722-9A0E-4FD6-A306-992E90B96F6C}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42B-4B15-ABC3-2AA9056B78E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{F4D7DB34-ABA8-4620-9ED9-1B60D88A8EFB}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42B-4B15-ABC3-2AA9056B78E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{6444DB61-D35B-437F-B22F-BF632B762946}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42B-4B15-ABC3-2AA9056B78E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{5AF645AC-48B2-4B83-9584-A98844D33CBB}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42B-4B15-ABC3-2AA9056B78E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42B-4B15-ABC3-2AA9056B78E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42B-4B15-ABC3-2AA9056B78E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{558CD805-33D7-46F0-B173-5D8E8C753D7A}</c15:txfldGUID>
                      <c15:f>Daten_Diagramme!$E$14</c15:f>
                      <c15:dlblFieldTableCache>
                        <c:ptCount val="1"/>
                        <c:pt idx="0">
                          <c:v>-3.7</c:v>
                        </c:pt>
                      </c15:dlblFieldTableCache>
                    </c15:dlblFTEntry>
                  </c15:dlblFieldTable>
                  <c15:showDataLabelsRange val="0"/>
                </c:ext>
                <c:ext xmlns:c16="http://schemas.microsoft.com/office/drawing/2014/chart" uri="{C3380CC4-5D6E-409C-BE32-E72D297353CC}">
                  <c16:uniqueId val="{00000000-43E2-41E9-B6E3-C77CCA6E30C4}"/>
                </c:ext>
              </c:extLst>
            </c:dLbl>
            <c:dLbl>
              <c:idx val="1"/>
              <c:tx>
                <c:strRef>
                  <c:f>Daten_Diagramme!$E$15</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{E2F8AC1E-D9E8-47AA-9ABC-67BE8E94C922}</c15:txfldGUID>
                      <c15:f>Daten_Diagramme!$E$15</c15:f>
                      <c15:dlblFieldTableCache>
                        <c:ptCount val="1"/>
                        <c:pt idx="0">
                          <c:v>6.6</c:v>
                        </c:pt>
                      </c15:dlblFieldTableCache>
                    </c15:dlblFTEntry>
                  </c15:dlblFieldTable>
                  <c15:showDataLabelsRange val="0"/>
                </c:ext>
                <c:ext xmlns:c16="http://schemas.microsoft.com/office/drawing/2014/chart" uri="{C3380CC4-5D6E-409C-BE32-E72D297353CC}">
                  <c16:uniqueId val="{00000001-43E2-41E9-B6E3-C77CCA6E30C4}"/>
                </c:ext>
              </c:extLst>
            </c:dLbl>
            <c:dLbl>
              <c:idx val="2"/>
              <c:tx>
                <c:strRef>
                  <c:f>Daten_Diagramme!$E$16</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{080402D4-1AC0-4CBC-931F-55480A43BD8C}</c15:txfldGUID>
                      <c15:f>Daten_Diagramme!$E$16</c15:f>
                      <c15:dlblFieldTableCache>
                        <c:ptCount val="1"/>
                        <c:pt idx="0">
                          <c:v>-9.1</c:v>
                        </c:pt>
                      </c15:dlblFieldTableCache>
                    </c15:dlblFTEntry>
                  </c15:dlblFieldTable>
                  <c15:showDataLabelsRange val="0"/>
                </c:ext>
                <c:ext xmlns:c16="http://schemas.microsoft.com/office/drawing/2014/chart" uri="{C3380CC4-5D6E-409C-BE32-E72D297353CC}">
                  <c16:uniqueId val="{00000002-43E2-41E9-B6E3-C77CCA6E30C4}"/>
                </c:ext>
              </c:extLst>
            </c:dLbl>
            <c:dLbl>
              <c:idx val="3"/>
              <c:tx>
                <c:strRef>
                  <c:f>Daten_Diagramme!$E$17</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{2EFB612A-D1DE-4392-9016-55E506375DCD}</c15:txfldGUID>
                      <c15:f>Daten_Diagramme!$E$17</c15:f>
                      <c15:dlblFieldTableCache>
                        <c:ptCount val="1"/>
                        <c:pt idx="0">
                          <c:v>-5.9</c:v>
                        </c:pt>
                      </c15:dlblFieldTableCache>
                    </c15:dlblFTEntry>
                  </c15:dlblFieldTable>
                  <c15:showDataLabelsRange val="0"/>
                </c:ext>
                <c:ext xmlns:c16="http://schemas.microsoft.com/office/drawing/2014/chart" uri="{C3380CC4-5D6E-409C-BE32-E72D297353CC}">
                  <c16:uniqueId val="{00000003-43E2-41E9-B6E3-C77CCA6E30C4}"/>
                </c:ext>
              </c:extLst>
            </c:dLbl>
            <c:dLbl>
              <c:idx val="4"/>
              <c:tx>
                <c:strRef>
                  <c:f>Daten_Diagramme!$E$18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{DCCEA31A-8C02-49D3-8C66-37930094CF0E}</c15:txfldGUID>
                      <c15:f>Daten_Diagramme!$E$18</c15:f>
                      <c15:dlblFieldTableCache>
                        <c:ptCount val="1"/>
                        <c:pt idx="0">
                          <c:v>-4.3</c:v>
                        </c:pt>
                      </c15:dlblFieldTableCache>
                    </c15:dlblFTEntry>
                  </c15:dlblFieldTable>
                  <c15:showDataLabelsRange val="0"/>
                </c:ext>
                <c:ext xmlns:c16="http://schemas.microsoft.com/office/drawing/2014/chart" uri="{C3380CC4-5D6E-409C-BE32-E72D297353CC}">
                  <c16:uniqueId val="{00000004-43E2-41E9-B6E3-C77CCA6E30C4}"/>
                </c:ext>
              </c:extLst>
            </c:dLbl>
            <c:dLbl>
              <c:idx val="5"/>
              <c:tx>
                <c:strRef>
                  <c:f>Daten_Diagramme!$E$19</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{09C997F4-36E2-4D5A-8247-F431E8C08230}</c15:txfldGUID>
                      <c15:f>Daten_Diagramme!$E$19</c15:f>
                      <c15:dlblFieldTableCache>
                        <c:ptCount val="1"/>
                        <c:pt idx="0">
                          <c:v>-7.5</c:v>
                        </c:pt>
                      </c15:dlblFieldTableCache>
                    </c15:dlblFTEntry>
                  </c15:dlblFieldTable>
                  <c15:showDataLabelsRange val="0"/>
                </c:ext>
                <c:ext xmlns:c16="http://schemas.microsoft.com/office/drawing/2014/chart" uri="{C3380CC4-5D6E-409C-BE32-E72D297353CC}">
                  <c16:uniqueId val="{00000005-43E2-41E9-B6E3-C77CCA6E30C4}"/>
                </c:ext>
              </c:extLst>
            </c:dLbl>
            <c:dLbl>
              <c:idx val="6"/>
              <c:tx>
                <c:strRef>
                  <c:f>Daten_Diagramme!$E$20</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{DF579E03-119B-4384-B3A7-B9C32E95FA61}</c15:txfldGUID>
                      <c15:f>Daten_Diagramme!$E$20</c15:f>
                      <c15:dlblFieldTableCache>
                        <c:ptCount val="1"/>
                        <c:pt idx="0">
                          <c:v>-5.3</c:v>
                        </c:pt>
                      </c15:dlblFieldTableCache>
                    </c15:dlblFTEntry>
                  </c15:dlblFieldTable>
                  <c15:showDataLabelsRange val="0"/>
                </c:ext>
                <c:ext xmlns:c16="http://schemas.microsoft.com/office/drawing/2014/chart" uri="{C3380CC4-5D6E-409C-BE32-E72D297353CC}">
                  <c16:uniqueId val="{00000006-43E2-41E9-B6E3-C77CCA6E30C4}"/>
                </c:ext>
              </c:extLst>
            </c:dLbl>
            <c:dLbl>
              <c:idx val="7"/>
              <c:tx>
                <c:strRef>
                  <c:f>Daten_Diagramme!$E$21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{E14F7F14-E3B0-4D79-BB99-821BBBA0A480}</c15:txfldGUID>
                      <c15:f>Daten_Diagramme!$E$21</c15:f>
                      <c15:dlblFieldTableCache>
                        <c:ptCount val="1"/>
                        <c:pt idx="0">
                          <c:v>-1.2</c:v>
                        </c:pt>
                      </c15:dlblFieldTableCache>
                    </c15:dlblFTEntry>
                  </c15:dlblFieldTable>
                  <c15:showDataLabelsRange val="0"/>
                </c:ext>
                <c:ext xmlns:c16="http://schemas.microsoft.com/office/drawing/2014/chart" uri="{C3380CC4-5D6E-409C-BE32-E72D297353CC}">
                  <c16:uniqueId val="{00000007-43E2-41E9-B6E3-C77CCA6E30C4}"/>
                </c:ext>
              </c:extLst>
            </c:dLbl>
            <c:dLbl>
              <c:idx val="8"/>
              <c:tx>
                <c:strRef>
                  <c:f>Daten_Diagramme!$E$22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{CB384465-834B-492B-BCDA-F9D09A5CE93A}</c15:txfldGUID>
                      <c15:f>Daten_Diagramme!$E$22</c15:f>
                      <c15:dlblFieldTableCache>
                        <c:ptCount val="1"/>
                        <c:pt idx="0">
                          <c:v>0.1</c:v>
                        </c:pt>
                      </c15:dlblFieldTableCache>
                    </c15:dlblFTEntry>
                  </c15:dlblFieldTable>
                  <c15:showDataLabelsRange val="0"/>
                </c:ext>
                <c:ext xmlns:c16="http://schemas.microsoft.com/office/drawing/2014/chart" uri="{C3380CC4-5D6E-409C-BE32-E72D297353CC}">
                  <c16:uniqueId val="{00000008-43E2-41E9-B6E3-C77CCA6E30C4}"/>
                </c:ext>
              </c:extLst>
            </c:dLbl>
            <c:dLbl>
              <c:idx val="9"/>
              <c:tx>
                <c:strRef>
                  <c:f>Daten_Diagramme!$E$23</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{423E6437-425A-43D4-9384-2D493F1B1E73}</c15:txfldGUID>
                      <c15:f>Daten_Diagramme!$E$23</c15:f>
                      <c15:dlblFieldTableCache>
                        <c:ptCount val="1"/>
                        <c:pt idx="0">
                          <c:v>-9.8</c:v>
                        </c:pt>
                      </c15:dlblFieldTableCache>
                    </c15:dlblFTEntry>
                  </c15:dlblFieldTable>
                  <c15:showDataLabelsRange val="0"/>
                </c:ext>
                <c:ext xmlns:c16="http://schemas.microsoft.com/office/drawing/2014/chart" uri="{C3380CC4-5D6E-409C-BE32-E72D297353CC}">
                  <c16:uniqueId val="{00000009-43E2-41E9-B6E3-C77CCA6E30C4}"/>
                </c:ext>
              </c:extLst>
            </c:dLbl>
            <c:dLbl>
              <c:idx val="10"/>
              <c:tx>
                <c:strRef>
                  <c:f>Daten_Diagramme!$E$24</c:f>
                  <c:strCache>
                    <c:ptCount val="1"/>
                    <c:pt idx="0">
                      <c:v>-13.8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{0F6A9AE6-BCFE-4F4E-ADBA-EC1BED4DFFAA}</c15:txfldGUID>
                      <c15:f>Daten_Diagramme!$E$24</c15:f>
                      <c15:dlblFieldTableCache>
                        <c:ptCount val="1"/>
                        <c:pt idx="0">
                          <c:v>-13.8</c:v>
                        </c:pt>
                      </c15:dlblFieldTableCache>
                    </c15:dlblFTEntry>
                  </c15:dlblFieldTable>
                  <c15:showDataLabelsRange val="0"/>
                </c:ext>
                <c:ext xmlns:c16="http://schemas.microsoft.com/office/drawing/2014/chart" uri="{C3380CC4-5D6E-409C-BE32-E72D297353CC}">
                  <c16:uniqueId val="{0000000A-43E2-41E9-B6E3-C77CCA6E30C4}"/>
                </c:ext>
              </c:extLst>
            </c:dLbl>
            <c:dLbl>
              <c:idx val="11"/>
              <c:tx>
                <c:strRef>
                  <c:f>Daten_Diagramme!$E$25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{6A831735-ECBC-41E8-9EBA-954EDF9AFC04}</c15:txfldGUID>
                      <c15:f>Daten_Diagramme!$E$25</c15:f>
                      <c15:dlblFieldTableCache>
                        <c:ptCount val="1"/>
                        <c:pt idx="0">
                          <c:v>-3.1</c:v>
                        </c:pt>
                      </c15:dlblFieldTableCache>
                    </c15:dlblFTEntry>
                  </c15:dlblFieldTable>
                  <c15:showDataLabelsRange val="0"/>
                </c:ext>
                <c:ext xmlns:c16="http://schemas.microsoft.com/office/drawing/2014/chart" uri="{C3380CC4-5D6E-409C-BE32-E72D297353CC}">
                  <c16:uniqueId val="{0000000B-43E2-41E9-B6E3-C77CCA6E30C4}"/>
                </c:ext>
              </c:extLst>
            </c:dLbl>
            <c:dLbl>
              <c:idx val="12"/>
              <c:tx>
                <c:strRef>
                  <c:f>Daten_Diagramme!$E$26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{E9A0A0B4-FFBB-43D5-804B-565782A2FE07}</c15:txfldGUID>
                      <c15:f>Daten_Diagramme!$E$26</c15:f>
                      <c15:dlblFieldTableCache>
                        <c:ptCount val="1"/>
                        <c:pt idx="0">
                          <c:v>0.4</c:v>
                        </c:pt>
                      </c15:dlblFieldTableCache>
                    </c15:dlblFTEntry>
                  </c15:dlblFieldTable>
                  <c15:showDataLabelsRange val="0"/>
                </c:ext>
                <c:ext xmlns:c16="http://schemas.microsoft.com/office/drawing/2014/chart" uri="{C3380CC4-5D6E-409C-BE32-E72D297353CC}">
                  <c16:uniqueId val="{0000000C-43E2-41E9-B6E3-C77CCA6E30C4}"/>
                </c:ext>
              </c:extLst>
            </c:dLbl>
            <c:dLbl>
              <c:idx val="13"/>
              <c:tx>
                <c:strRef>
                  <c:f>Daten_Diagramme!$E$27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{67BC227F-4547-4B85-92A3-30BAAD59FF6E}</c15:txfldGUID>
                      <c15:f>Daten_Diagramme!$E$27</c15:f>
                      <c15:dlblFieldTableCache>
                        <c:ptCount val="1"/>
                        <c:pt idx="0">
                          <c:v>-2.4</c:v>
                        </c:pt>
                      </c15:dlblFieldTableCache>
                    </c15:dlblFTEntry>
                  </c15:dlblFieldTable>
                  <c15:showDataLabelsRange val="0"/>
                </c:ext>
                <c:ext xmlns:c16="http://schemas.microsoft.com/office/drawing/2014/chart" uri="{C3380CC4-5D6E-409C-BE32-E72D297353CC}">
                  <c16:uniqueId val="{0000000D-43E2-41E9-B6E3-C77CCA6E30C4}"/>
                </c:ext>
              </c:extLst>
            </c:dLbl>
            <c:dLbl>
              <c:idx val="14"/>
              <c:tx>
                <c:strRef>
                  <c:f>Daten_Diagramme!$E$28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{20C9D555-3E18-47B6-B47E-2E8C76C02865}</c15:txfldGUID>
                      <c15:f>Daten_Diagramme!$E$28</c15:f>
                      <c15:dlblFieldTableCache>
                        <c:ptCount val="1"/>
                        <c:pt idx="0">
                          <c:v>-5.4</c:v>
                        </c:pt>
                      </c15:dlblFieldTableCache>
                    </c15:dlblFTEntry>
                  </c15:dlblFieldTable>
                  <c15:showDataLabelsRange val="0"/>
                </c:ext>
                <c:ext xmlns:c16="http://schemas.microsoft.com/office/drawing/2014/chart" uri="{C3380CC4-5D6E-409C-BE32-E72D297353CC}">
                  <c16:uniqueId val="{0000000E-43E2-41E9-B6E3-C77CCA6E30C4}"/>
                </c:ext>
              </c:extLst>
            </c:dLbl>
            <c:dLbl>
              <c:idx val="15"/>
              <c:tx>
                <c:strRef>
                  <c:f>Daten_Diagramme!$E$29</c:f>
                  <c:strCache>
                    <c:ptCount val="1"/>
                    <c:pt idx="0">
                      <c:v>-19.6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{C89790F3-F1E2-4762-91D6-C2561EC51F6C}</c15:txfldGUID>
                      <c15:f>Daten_Diagramme!$E$29</c15:f>
                      <c15:dlblFieldTableCache>
                        <c:ptCount val="1"/>
                        <c:pt idx="0">
                          <c:v>-19.6</c:v>
                        </c:pt>
                      </c15:dlblFieldTableCache>
                    </c15:dlblFTEntry>
                  </c15:dlblFieldTable>
                  <c15:showDataLabelsRange val="0"/>
                </c:ext>
                <c:ext xmlns:c16="http://schemas.microsoft.com/office/drawing/2014/chart" uri="{C3380CC4-5D6E-409C-BE32-E72D297353CC}">
                  <c16:uniqueId val="{0000000F-43E2-41E9-B6E3-C77CCA6E30C4}"/>
                </c:ext>
              </c:extLst>
            </c:dLbl>
            <c:dLbl>
              <c:idx val="16"/>
              <c:tx>
                <c:strRef>
                  <c:f>Daten_Diagramme!$E$30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{3312F50F-4B84-4EB3-97A7-82B253772D1C}</c15:txfldGUID>
                      <c15:f>Daten_Diagramme!$E$30</c15:f>
                      <c15:dlblFieldTableCache>
                        <c:ptCount val="1"/>
                        <c:pt idx="0">
                          <c:v>-2.0</c:v>
                        </c:pt>
                      </c15:dlblFieldTableCache>
                    </c15:dlblFTEntry>
                  </c15:dlblFieldTable>
                  <c15:showDataLabelsRange val="0"/>
                </c:ext>
                <c:ext xmlns:c16="http://schemas.microsoft.com/office/drawing/2014/chart" uri="{C3380CC4-5D6E-409C-BE32-E72D297353CC}">
                  <c16:uniqueId val="{00000010-43E2-41E9-B6E3-C77CCA6E30C4}"/>
                </c:ext>
              </c:extLst>
            </c:dLbl>
            <c:dLbl>
              <c:idx val="17"/>
              <c:tx>
                <c:strRef>
                  <c:f>Daten_Diagramme!$E$31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{03645A9D-DA1F-462E-97AA-E57A9DC8BD07}</c15:txfldGUID>
                      <c15:f>Daten_Diagramme!$E$31</c15:f>
                      <c15:dlblFieldTableCache>
                        <c:ptCount val="1"/>
                        <c:pt idx="0">
                          <c:v>2.5</c:v>
                        </c:pt>
                      </c15:dlblFieldTableCache>
                    </c15:dlblFTEntry>
                  </c15:dlblFieldTable>
                  <c15:showDataLabelsRange val="0"/>
                </c:ext>
                <c:ext xmlns:c16="http://schemas.microsoft.com/office/drawing/2014/chart" uri="{C3380CC4-5D6E-409C-BE32-E72D297353CC}">
                  <c16:uniqueId val="{00000011-43E2-41E9-B6E3-C77CCA6E30C4}"/>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{17BD5341-5DA9-4C8A-B87C-25AC456986BD}</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43E2-41E9-B6E3-C77CCA6E30C4}"/>
                </c:ext>
              </c:extLst>
            </c:dLbl>
            <c:dLbl>
              <c:idx val="19"/>
              <c:tx>
                <c:strRef>
                  <c:f>Daten_Diagramme!$E$33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{749BC84A-0B86-4B4E-8F6A-3FDD0CE6A071}</c15:txfldGUID>
                      <c15:f>Daten_Diagramme!$E$33</c15:f>
                      <c15:dlblFieldTableCache>
                        <c:ptCount val="1"/>
                        <c:pt idx="0">
                          <c:v>3.2</c:v>
                        </c:pt>
                      </c15:dlblFieldTableCache>
                    </c15:dlblFTEntry>
                  </c15:dlblFieldTable>
                  <c15:showDataLabelsRange val="0"/>
                </c:ext>
                <c:ext xmlns:c16="http://schemas.microsoft.com/office/drawing/2014/chart" uri="{C3380CC4-5D6E-409C-BE32-E72D297353CC}">
                  <c16:uniqueId val="{00000013-43E2-41E9-B6E3-C77CCA6E30C4}"/>
                </c:ext>
              </c:extLst>
            </c:dLbl>
            <c:dLbl>
              <c:idx val="20"/>
              <c:tx>
                <c:strRef>
                  <c:f>Daten_Diagramme!$E$34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{A1846B3A-31C7-4F0F-BCB7-4DF52ED86941}</c15:txfldGUID>
                      <c15:f>Daten_Diagramme!$E$34</c15:f>
                      <c15:dlblFieldTableCache>
                        <c:ptCount val="1"/>
                        <c:pt idx="0">
                          <c:v>-2.7</c:v>
                        </c:pt>
                      </c15:dlblFieldTableCache>
                    </c15:dlblFTEntry>
                  </c15:dlblFieldTable>
                  <c15:showDataLabelsRange val="0"/>
                </c:ext>
                <c:ext xmlns:c16="http://schemas.microsoft.com/office/drawing/2014/chart" uri="{C3380CC4-5D6E-409C-BE32-E72D297353CC}">
                  <c16:uniqueId val="{00000014-43E2-41E9-B6E3-C77CCA6E30C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{97F74954-66AD-4FC9-9A0E-22A711DBB0EC}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43E2-41E9-B6E3-C77CCA6E30C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{7D4E8DB1-12E8-45A2-8E01-BEA90AF24364}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3E2-41E9-B6E3-C77CCA6E30C4}"/>
                </c:ext>
              </c:extLst>
            </c:dLbl>
            <c:dLbl>
              <c:idx val="23"/>
              <c:tx>
                <c:strRef>
                  <c:f>Daten_Diagramme!$E$37</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{2E9DE18E-4F9C-4EB6-A304-8792A73A335E}</c15:txfldGUID>
                      <c15:f>Daten_Diagramme!$E$37</c15:f>
                      <c15:dlblFieldTableCache>
                        <c:ptCount val="1"/>
                        <c:pt idx="0">
                          <c:v>6.6</c:v>
                        </c:pt>
                      </c15:dlblFieldTableCache>
                    </c15:dlblFTEntry>
                  </c15:dlblFieldTable>
                  <c15:showDataLabelsRange val="0"/>
                </c:ext>
                <c:ext xmlns:c16="http://schemas.microsoft.com/office/drawing/2014/chart" uri="{C3380CC4-5D6E-409C-BE32-E72D297353CC}">
                  <c16:uniqueId val="{00000017-43E2-41E9-B6E3-C77CCA6E30C4}"/>
                </c:ext>
              </c:extLst>
            </c:dLbl>
            <c:dLbl>
              <c:idx val="24"/>
              <c:tx>
                <c:strRef>
                  <c:f>Daten_Diagramme!$E$38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{014FA185-F3F7-4552-BEFA-165F2EF13B91}</c15:txfldGUID>
                      <c15:f>Daten_Diagramme!$E$38</c15:f>
                      <c15:dlblFieldTableCache>
                        <c:ptCount val="1"/>
                        <c:pt idx="0">
                          <c:v>-4.1</c:v>
                        </c:pt>
                      </c15:dlblFieldTableCache>
                    </c15:dlblFTEntry>
                  </c15:dlblFieldTable>
                  <c15:showDataLabelsRange val="0"/>
                </c:ext>
                <c:ext xmlns:c16="http://schemas.microsoft.com/office/drawing/2014/chart" uri="{C3380CC4-5D6E-409C-BE32-E72D297353CC}">
                  <c16:uniqueId val="{00000018-43E2-41E9-B6E3-C77CCA6E30C4}"/>
                </c:ext>
              </c:extLst>
            </c:dLbl>
            <c:dLbl>
              <c:idx val="25"/>
              <c:tx>
                <c:strRef>
                  <c:f>Daten_Diagramme!$E$39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{4B6FC0F2-A330-4CF3-850A-66C61D9FCC9B}</c15:txfldGUID>
                      <c15:f>Daten_Diagramme!$E$39</c15:f>
                      <c15:dlblFieldTableCache>
                        <c:ptCount val="1"/>
                        <c:pt idx="0">
                          <c:v>-3.7</c:v>
                        </c:pt>
                      </c15:dlblFieldTableCache>
                    </c15:dlblFTEntry>
                  </c15:dlblFieldTable>
                  <c15:showDataLabelsRange val="0"/>
                </c:ext>
                <c:ext xmlns:c16="http://schemas.microsoft.com/office/drawing/2014/chart" uri="{C3380CC4-5D6E-409C-BE32-E72D297353CC}">
                  <c16:uniqueId val="{00000019-43E2-41E9-B6E3-C77CCA6E30C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{6461936A-C93C-4AF3-B884-24BE9119685D}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3E2-41E9-B6E3-C77CCA6E30C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{5BD24336-9D76-4FA3-BD5F-CC6ACC7F2F55}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3E2-41E9-B6E3-C77CCA6E30C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{53B47057-5E81-4A5F-BD1B-E7DAB89ABFAC}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3E2-41E9-B6E3-C77CCA6E30C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{1F7CC7BC-408B-4814-A85C-CAE4206D6FFD}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3E2-41E9-B6E3-C77CCA6E30C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{2496CAE2-C946-4AE5-B64B-FE59B43E24C6}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3E2-41E9-B6E3-C77CCA6E30C4}"/>
                </c:ext>
              </c:extLst>
            </c:dLbl>
            <c:dLbl>
              <c:idx val="31"/>
              <c:tx>
                <c:strRef>
                  <c:f>Daten_Diagramme!$E$45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{B68FA713-EBB9-48FF-8FB2-27787330280D}</c15:txfldGUID>
                      <c15:f>Daten_Diagramme!$E$45</c15:f>
                      <c15:dlblFieldTableCache>
                        <c:ptCount val="1"/>
                        <c:pt idx="0">
                          <c:v>-3.7</c:v>
                        </c:pt>
                      </c15:dlblFieldTableCache>
                    </c15:dlblFTEntry>
                  </c15:dlblFieldTable>
                  <c15:showDataLabelsRange val="0"/>
                </c:ext>
                <c:ext xmlns:c16="http://schemas.microsoft.com/office/drawing/2014/chart" uri="{C3380CC4-5D6E-409C-BE32-E72D297353CC}">
                  <c16:uniqueId val="{0000001F-43E2-41E9-B6E3-C77CCA6E30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-3.701841187444237</c:v>
                </c:pt>
                <c:pt idx="1">
                  <c:v>6.6465256797583079</c:v>
                </c:pt>
                <c:pt idx="2">
                  <c:v>-9.134615384615385</c:v>
                </c:pt>
                <c:pt idx="3">
                  <c:v>-5.947826086956522</c:v>
                </c:pt>
                <c:pt idx="4">
                  <c:v>-4.304932735426009</c:v>
                </c:pt>
                <c:pt idx="5">
                  <c:v>-7.5316927665920952</c:v>
                </c:pt>
                <c:pt idx="6">
                  <c:v>-5.2505966587112169</c:v>
                </c:pt>
                <c:pt idx="7">
                  <c:v>-1.1738148984198646</c:v>
                </c:pt>
                <c:pt idx="8">
                  <c:v>6.4635272391505072E-2</c:v>
                </c:pt>
                <c:pt idx="9">
                  <c:v>-9.8101265822784818</c:v>
                </c:pt>
                <c:pt idx="10">
                  <c:v>-13.843258042436688</c:v>
                </c:pt>
                <c:pt idx="11">
                  <c:v>-3.0940594059405941</c:v>
                </c:pt>
                <c:pt idx="12">
                  <c:v>0.37313432835820898</c:v>
                </c:pt>
                <c:pt idx="13">
                  <c:v>-2.4478267691824884</c:v>
                </c:pt>
                <c:pt idx="14">
                  <c:v>-5.4261975587239712</c:v>
                </c:pt>
                <c:pt idx="15">
                  <c:v>-19.58041958041958</c:v>
                </c:pt>
                <c:pt idx="16">
                  <c:v>-1.9880715705765408</c:v>
                </c:pt>
                <c:pt idx="17">
                  <c:v>2.4573378839590445</c:v>
                </c:pt>
                <c:pt idx="18">
                  <c:v>0.13130252100840337</c:v>
                </c:pt>
                <c:pt idx="19">
                  <c:v>3.1795511221945136</c:v>
                </c:pt>
                <c:pt idx="20">
                  <c:v>-2.680384459185055</c:v>
                </c:pt>
                <c:pt idx="21">
                  <c:v>0</c:v>
                </c:pt>
                <c:pt idx="23">
                  <c:v>6.6465256797583079</c:v>
                </c:pt>
                <c:pt idx="24">
                  <c:v>-4.0770101925254814</c:v>
                </c:pt>
                <c:pt idx="25">
                  <c:v>-3.733061967757485</c:v>
                </c:pt>
              </c:numCache>
            </c:numRef>
          </c:val>
          <c:extLst>
            <c:ext xmlns:c16="http://schemas.microsoft.com/office/drawing/2014/chart" uri="{C3380CC4-5D6E-409C-BE32-E72D297353CC}">
              <c16:uniqueId val="{00000020-43E2-41E9-B6E3-C77CCA6E30C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{2D5D8E04-537A-4DB2-A8E0-CA7450C9D162}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3E2-41E9-B6E3-C77CCA6E30C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{F54B0079-84A3-44FE-835A-01DD2A4D8B16}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3E2-41E9-B6E3-C77CCA6E30C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{AC273AF7-E157-4E0B-A688-BD38FBC89593}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3E2-41E9-B6E3-C77CCA6E30C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{8BB8E053-45A8-4447-9AB3-5A94F99C69E6}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3E2-41E9-B6E3-C77CCA6E30C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{9548AF72-A1A6-470D-9C37-B1E5D316C316}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3E2-41E9-B6E3-C77CCA6E30C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{81BD8E15-3BBE-4D86-A59F-6CE6CA921034}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3E2-41E9-B6E3-C77CCA6E30C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{C890D879-39D3-4BB4-B5E5-B0B0C689DE89}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3E2-41E9-B6E3-C77CCA6E30C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{3CFD85A4-843E-4B42-B23C-401D349FB614}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3E2-41E9-B6E3-C77CCA6E30C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{57297B97-C6D4-4D47-872E-2FF7CC497363}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3E2-41E9-B6E3-C77CCA6E30C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{DC4E3A07-063D-4340-8D5F-2B240C667134}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3E2-41E9-B6E3-C77CCA6E30C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{4C4013A8-9136-4D8E-9F79-6919E76B68BE}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3E2-41E9-B6E3-C77CCA6E30C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{CEA7CFF9-2095-4685-B88E-282DF6799848}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3E2-41E9-B6E3-C77CCA6E30C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{962E051F-E496-4416-B3EC-DC4214C945FE}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3E2-41E9-B6E3-C77CCA6E30C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{75677A37-30B9-4076-9EA2-1EF2F84DE0EE}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3E2-41E9-B6E3-C77CCA6E30C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{86C8BC71-6953-4226-BAFC-9EC876171B48}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3E2-41E9-B6E3-C77CCA6E30C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{76E95708-C93E-42A8-94B5-B6EB78C216B8}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3E2-41E9-B6E3-C77CCA6E30C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{F2E95C4F-2A82-4DB0-9EB1-A2CCF478BF6E}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3E2-41E9-B6E3-C77CCA6E30C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{6EAD44B4-B142-48DB-87AD-5149A829D9FC}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3E2-41E9-B6E3-C77CCA6E30C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{0ABAF119-78A6-41DB-B48A-686A30C84B23}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3E2-41E9-B6E3-C77CCA6E30C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{49F4C6D9-DFBA-457E-8BBE-9EA9A35F43D7}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3E2-41E9-B6E3-C77CCA6E30C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{2CB21847-3150-43C9-92E8-7CF9CF7C4392}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3E2-41E9-B6E3-C77CCA6E30C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{6EE742DC-9205-4DC1-B6A8-C78E9FA5AE2F}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3E2-41E9-B6E3-C77CCA6E30C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{489C1D8E-1454-4B44-87A0-8EEF4D3120F6}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3E2-41E9-B6E3-C77CCA6E30C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{C775A545-A241-479A-AE98-BF860D08A9B1}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3E2-41E9-B6E3-C77CCA6E30C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{DBF318BA-C25A-4FF8-9984-3DDA02E8AA3B}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3E2-41E9-B6E3-C77CCA6E30C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{5F1FC1A2-2A44-4B83-B686-747F6B154123}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3E2-41E9-B6E3-C77CCA6E30C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{B24C5E6A-AFD3-4B70-89A9-76035C71D894}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3E2-41E9-B6E3-C77CCA6E30C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{28C48641-2DC4-42AC-8885-3C346753B9DF}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3E2-41E9-B6E3-C77CCA6E30C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{5D451E45-749F-48EC-930E-1D00232CAB8D}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3E2-41E9-B6E3-C77CCA6E30C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{F437491E-3CD7-43B1-A5ED-F1FD4E45936C}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3E2-41E9-B6E3-C77CCA6E30C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{CD231665-0AE8-4B64-B277-7D6BE382E0CE}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3E2-41E9-B6E3-C77CCA6E30C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{E11621DA-DDF5-42D9-B98D-8DAB4E9317CE}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3E2-41E9-B6E3-C77CCA6E30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3E2-41E9-B6E3-C77CCA6E30C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3E2-41E9-B6E3-C77CCA6E30C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{B47D4836-13AF-4FFB-B13D-F9D05B6E9BF3}</c15:txfldGUID>
                      <c15:f>Diagramm!$I$46</c15:f>
                      <c15:dlblFieldTableCache>
                        <c:ptCount val="1"/>
                      </c15:dlblFieldTableCache>
                    </c15:dlblFTEntry>
                  </c15:dlblFieldTable>
                  <c15:showDataLabelsRange val="0"/>
                </c:ext>
                <c:ext xmlns:c16="http://schemas.microsoft.com/office/drawing/2014/chart" uri="{C3380CC4-5D6E-409C-BE32-E72D297353CC}">
                  <c16:uniqueId val="{00000000-0F32-4982-884A-86DD33C1FA9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{D9F54FD8-26AB-4297-8A4B-4E491ED4DFD1}</c15:txfldGUID>
                      <c15:f>Diagramm!$I$47</c15:f>
                      <c15:dlblFieldTableCache>
                        <c:ptCount val="1"/>
                      </c15:dlblFieldTableCache>
                    </c15:dlblFTEntry>
                  </c15:dlblFieldTable>
                  <c15:showDataLabelsRange val="0"/>
                </c:ext>
                <c:ext xmlns:c16="http://schemas.microsoft.com/office/drawing/2014/chart" uri="{C3380CC4-5D6E-409C-BE32-E72D297353CC}">
                  <c16:uniqueId val="{00000001-0F32-4982-884A-86DD33C1FA9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{36BEE231-D628-475B-83BD-94AA3FEDF8F9}</c15:txfldGUID>
                      <c15:f>Diagramm!$I$48</c15:f>
                      <c15:dlblFieldTableCache>
                        <c:ptCount val="1"/>
                      </c15:dlblFieldTableCache>
                    </c15:dlblFTEntry>
                  </c15:dlblFieldTable>
                  <c15:showDataLabelsRange val="0"/>
                </c:ext>
                <c:ext xmlns:c16="http://schemas.microsoft.com/office/drawing/2014/chart" uri="{C3380CC4-5D6E-409C-BE32-E72D297353CC}">
                  <c16:uniqueId val="{00000002-0F32-4982-884A-86DD33C1FA9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{DCD7D1CB-CAF8-4956-8909-9713FE27BE82}</c15:txfldGUID>
                      <c15:f>Diagramm!$I$49</c15:f>
                      <c15:dlblFieldTableCache>
                        <c:ptCount val="1"/>
                      </c15:dlblFieldTableCache>
                    </c15:dlblFTEntry>
                  </c15:dlblFieldTable>
                  <c15:showDataLabelsRange val="0"/>
                </c:ext>
                <c:ext xmlns:c16="http://schemas.microsoft.com/office/drawing/2014/chart" uri="{C3380CC4-5D6E-409C-BE32-E72D297353CC}">
                  <c16:uniqueId val="{00000003-0F32-4982-884A-86DD33C1FA9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{ED2EC05B-42BE-4B38-8276-AB3A77DB193B}</c15:txfldGUID>
                      <c15:f>Diagramm!$I$50</c15:f>
                      <c15:dlblFieldTableCache>
                        <c:ptCount val="1"/>
                      </c15:dlblFieldTableCache>
                    </c15:dlblFTEntry>
                  </c15:dlblFieldTable>
                  <c15:showDataLabelsRange val="0"/>
                </c:ext>
                <c:ext xmlns:c16="http://schemas.microsoft.com/office/drawing/2014/chart" uri="{C3380CC4-5D6E-409C-BE32-E72D297353CC}">
                  <c16:uniqueId val="{00000004-0F32-4982-884A-86DD33C1FA9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{9D398F40-29EA-4790-8FB2-09F9B93B31DD}</c15:txfldGUID>
                      <c15:f>Diagramm!$I$51</c15:f>
                      <c15:dlblFieldTableCache>
                        <c:ptCount val="1"/>
                      </c15:dlblFieldTableCache>
                    </c15:dlblFTEntry>
                  </c15:dlblFieldTable>
                  <c15:showDataLabelsRange val="0"/>
                </c:ext>
                <c:ext xmlns:c16="http://schemas.microsoft.com/office/drawing/2014/chart" uri="{C3380CC4-5D6E-409C-BE32-E72D297353CC}">
                  <c16:uniqueId val="{00000005-0F32-4982-884A-86DD33C1FA9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{5D6D4636-D519-4656-B706-277D125428BC}</c15:txfldGUID>
                      <c15:f>Diagramm!$I$52</c15:f>
                      <c15:dlblFieldTableCache>
                        <c:ptCount val="1"/>
                      </c15:dlblFieldTableCache>
                    </c15:dlblFTEntry>
                  </c15:dlblFieldTable>
                  <c15:showDataLabelsRange val="0"/>
                </c:ext>
                <c:ext xmlns:c16="http://schemas.microsoft.com/office/drawing/2014/chart" uri="{C3380CC4-5D6E-409C-BE32-E72D297353CC}">
                  <c16:uniqueId val="{00000006-0F32-4982-884A-86DD33C1FA9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{D753C253-E7B4-400F-86E9-F0D97D2D380E}</c15:txfldGUID>
                      <c15:f>Diagramm!$I$53</c15:f>
                      <c15:dlblFieldTableCache>
                        <c:ptCount val="1"/>
                      </c15:dlblFieldTableCache>
                    </c15:dlblFTEntry>
                  </c15:dlblFieldTable>
                  <c15:showDataLabelsRange val="0"/>
                </c:ext>
                <c:ext xmlns:c16="http://schemas.microsoft.com/office/drawing/2014/chart" uri="{C3380CC4-5D6E-409C-BE32-E72D297353CC}">
                  <c16:uniqueId val="{00000007-0F32-4982-884A-86DD33C1FA9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{AA36CC9E-40A1-4D81-B708-BE7AD2E34CD7}</c15:txfldGUID>
                      <c15:f>Diagramm!$I$54</c15:f>
                      <c15:dlblFieldTableCache>
                        <c:ptCount val="1"/>
                      </c15:dlblFieldTableCache>
                    </c15:dlblFTEntry>
                  </c15:dlblFieldTable>
                  <c15:showDataLabelsRange val="0"/>
                </c:ext>
                <c:ext xmlns:c16="http://schemas.microsoft.com/office/drawing/2014/chart" uri="{C3380CC4-5D6E-409C-BE32-E72D297353CC}">
                  <c16:uniqueId val="{00000008-0F32-4982-884A-86DD33C1FA9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{0E29EEE5-EE86-4AF0-B501-69A919D5FC8D}</c15:txfldGUID>
                      <c15:f>Diagramm!$I$55</c15:f>
                      <c15:dlblFieldTableCache>
                        <c:ptCount val="1"/>
                      </c15:dlblFieldTableCache>
                    </c15:dlblFTEntry>
                  </c15:dlblFieldTable>
                  <c15:showDataLabelsRange val="0"/>
                </c:ext>
                <c:ext xmlns:c16="http://schemas.microsoft.com/office/drawing/2014/chart" uri="{C3380CC4-5D6E-409C-BE32-E72D297353CC}">
                  <c16:uniqueId val="{00000009-0F32-4982-884A-86DD33C1FA9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{6C6A8E95-E922-4AB1-B534-D306754172A4}</c15:txfldGUID>
                      <c15:f>Diagramm!$I$56</c15:f>
                      <c15:dlblFieldTableCache>
                        <c:ptCount val="1"/>
                      </c15:dlblFieldTableCache>
                    </c15:dlblFTEntry>
                  </c15:dlblFieldTable>
                  <c15:showDataLabelsRange val="0"/>
                </c:ext>
                <c:ext xmlns:c16="http://schemas.microsoft.com/office/drawing/2014/chart" uri="{C3380CC4-5D6E-409C-BE32-E72D297353CC}">
                  <c16:uniqueId val="{0000000A-0F32-4982-884A-86DD33C1FA9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{B9B9758E-2D80-471C-92D3-7BBCAFF1AB2D}</c15:txfldGUID>
                      <c15:f>Diagramm!$I$57</c15:f>
                      <c15:dlblFieldTableCache>
                        <c:ptCount val="1"/>
                      </c15:dlblFieldTableCache>
                    </c15:dlblFTEntry>
                  </c15:dlblFieldTable>
                  <c15:showDataLabelsRange val="0"/>
                </c:ext>
                <c:ext xmlns:c16="http://schemas.microsoft.com/office/drawing/2014/chart" uri="{C3380CC4-5D6E-409C-BE32-E72D297353CC}">
                  <c16:uniqueId val="{0000000B-0F32-4982-884A-86DD33C1FA9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{8EF2F759-7639-4885-BB7D-C0681FD1EB74}</c15:txfldGUID>
                      <c15:f>Diagramm!$I$58</c15:f>
                      <c15:dlblFieldTableCache>
                        <c:ptCount val="1"/>
                      </c15:dlblFieldTableCache>
                    </c15:dlblFTEntry>
                  </c15:dlblFieldTable>
                  <c15:showDataLabelsRange val="0"/>
                </c:ext>
                <c:ext xmlns:c16="http://schemas.microsoft.com/office/drawing/2014/chart" uri="{C3380CC4-5D6E-409C-BE32-E72D297353CC}">
                  <c16:uniqueId val="{0000000C-0F32-4982-884A-86DD33C1FA9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{7A1D0492-19BF-428E-8638-30CE152815E2}</c15:txfldGUID>
                      <c15:f>Diagramm!$I$59</c15:f>
                      <c15:dlblFieldTableCache>
                        <c:ptCount val="1"/>
                      </c15:dlblFieldTableCache>
                    </c15:dlblFTEntry>
                  </c15:dlblFieldTable>
                  <c15:showDataLabelsRange val="0"/>
                </c:ext>
                <c:ext xmlns:c16="http://schemas.microsoft.com/office/drawing/2014/chart" uri="{C3380CC4-5D6E-409C-BE32-E72D297353CC}">
                  <c16:uniqueId val="{0000000D-0F32-4982-884A-86DD33C1FA9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{FA99CFBF-3B67-4448-82DB-3D4686BB646B}</c15:txfldGUID>
                      <c15:f>Diagramm!$I$60</c15:f>
                      <c15:dlblFieldTableCache>
                        <c:ptCount val="1"/>
                      </c15:dlblFieldTableCache>
                    </c15:dlblFTEntry>
                  </c15:dlblFieldTable>
                  <c15:showDataLabelsRange val="0"/>
                </c:ext>
                <c:ext xmlns:c16="http://schemas.microsoft.com/office/drawing/2014/chart" uri="{C3380CC4-5D6E-409C-BE32-E72D297353CC}">
                  <c16:uniqueId val="{0000000E-0F32-4982-884A-86DD33C1FA9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{9200F9B9-7C9B-4057-BCCD-834F4EFC0D03}</c15:txfldGUID>
                      <c15:f>Diagramm!$I$61</c15:f>
                      <c15:dlblFieldTableCache>
                        <c:ptCount val="1"/>
                      </c15:dlblFieldTableCache>
                    </c15:dlblFTEntry>
                  </c15:dlblFieldTable>
                  <c15:showDataLabelsRange val="0"/>
                </c:ext>
                <c:ext xmlns:c16="http://schemas.microsoft.com/office/drawing/2014/chart" uri="{C3380CC4-5D6E-409C-BE32-E72D297353CC}">
                  <c16:uniqueId val="{0000000F-0F32-4982-884A-86DD33C1FA9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{C3FB4990-733E-463D-9A3E-16833406B3F8}</c15:txfldGUID>
                      <c15:f>Diagramm!$I$62</c15:f>
                      <c15:dlblFieldTableCache>
                        <c:ptCount val="1"/>
                      </c15:dlblFieldTableCache>
                    </c15:dlblFTEntry>
                  </c15:dlblFieldTable>
                  <c15:showDataLabelsRange val="0"/>
                </c:ext>
                <c:ext xmlns:c16="http://schemas.microsoft.com/office/drawing/2014/chart" uri="{C3380CC4-5D6E-409C-BE32-E72D297353CC}">
                  <c16:uniqueId val="{00000010-0F32-4982-884A-86DD33C1FA9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{144D7A38-B176-4B5B-879F-F2CFB0950755}</c15:txfldGUID>
                      <c15:f>Diagramm!$I$63</c15:f>
                      <c15:dlblFieldTableCache>
                        <c:ptCount val="1"/>
                      </c15:dlblFieldTableCache>
                    </c15:dlblFTEntry>
                  </c15:dlblFieldTable>
                  <c15:showDataLabelsRange val="0"/>
                </c:ext>
                <c:ext xmlns:c16="http://schemas.microsoft.com/office/drawing/2014/chart" uri="{C3380CC4-5D6E-409C-BE32-E72D297353CC}">
                  <c16:uniqueId val="{00000011-0F32-4982-884A-86DD33C1FA9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{D5321E7E-36DB-45DD-BD5A-BE1FA11F841D}</c15:txfldGUID>
                      <c15:f>Diagramm!$I$64</c15:f>
                      <c15:dlblFieldTableCache>
                        <c:ptCount val="1"/>
                      </c15:dlblFieldTableCache>
                    </c15:dlblFTEntry>
                  </c15:dlblFieldTable>
                  <c15:showDataLabelsRange val="0"/>
                </c:ext>
                <c:ext xmlns:c16="http://schemas.microsoft.com/office/drawing/2014/chart" uri="{C3380CC4-5D6E-409C-BE32-E72D297353CC}">
                  <c16:uniqueId val="{00000012-0F32-4982-884A-86DD33C1FA9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{7341F392-23AE-4CE9-9269-E2EF0F5F3EF8}</c15:txfldGUID>
                      <c15:f>Diagramm!$I$65</c15:f>
                      <c15:dlblFieldTableCache>
                        <c:ptCount val="1"/>
                      </c15:dlblFieldTableCache>
                    </c15:dlblFTEntry>
                  </c15:dlblFieldTable>
                  <c15:showDataLabelsRange val="0"/>
                </c:ext>
                <c:ext xmlns:c16="http://schemas.microsoft.com/office/drawing/2014/chart" uri="{C3380CC4-5D6E-409C-BE32-E72D297353CC}">
                  <c16:uniqueId val="{00000013-0F32-4982-884A-86DD33C1FA9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{271D8E50-BD87-4AE7-9E1D-79121D1B935F}</c15:txfldGUID>
                      <c15:f>Diagramm!$I$66</c15:f>
                      <c15:dlblFieldTableCache>
                        <c:ptCount val="1"/>
                      </c15:dlblFieldTableCache>
                    </c15:dlblFTEntry>
                  </c15:dlblFieldTable>
                  <c15:showDataLabelsRange val="0"/>
                </c:ext>
                <c:ext xmlns:c16="http://schemas.microsoft.com/office/drawing/2014/chart" uri="{C3380CC4-5D6E-409C-BE32-E72D297353CC}">
                  <c16:uniqueId val="{00000014-0F32-4982-884A-86DD33C1FA9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{BB384C83-AE67-48BC-9129-3A1C16A450E9}</c15:txfldGUID>
                      <c15:f>Diagramm!$I$67</c15:f>
                      <c15:dlblFieldTableCache>
                        <c:ptCount val="1"/>
                      </c15:dlblFieldTableCache>
                    </c15:dlblFTEntry>
                  </c15:dlblFieldTable>
                  <c15:showDataLabelsRange val="0"/>
                </c:ext>
                <c:ext xmlns:c16="http://schemas.microsoft.com/office/drawing/2014/chart" uri="{C3380CC4-5D6E-409C-BE32-E72D297353CC}">
                  <c16:uniqueId val="{00000015-0F32-4982-884A-86DD33C1FA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F32-4982-884A-86DD33C1FA9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{8D7359F8-DB8F-41F4-B604-FB79B6F0A2F2}</c15:txfldGUID>
                      <c15:f>Diagramm!$K$46</c15:f>
                      <c15:dlblFieldTableCache>
                        <c:ptCount val="1"/>
                      </c15:dlblFieldTableCache>
                    </c15:dlblFTEntry>
                  </c15:dlblFieldTable>
                  <c15:showDataLabelsRange val="0"/>
                </c:ext>
                <c:ext xmlns:c16="http://schemas.microsoft.com/office/drawing/2014/chart" uri="{C3380CC4-5D6E-409C-BE32-E72D297353CC}">
                  <c16:uniqueId val="{00000017-0F32-4982-884A-86DD33C1FA9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{2821B7A3-03D0-4014-BB15-4C825989DAE8}</c15:txfldGUID>
                      <c15:f>Diagramm!$K$47</c15:f>
                      <c15:dlblFieldTableCache>
                        <c:ptCount val="1"/>
                      </c15:dlblFieldTableCache>
                    </c15:dlblFTEntry>
                  </c15:dlblFieldTable>
                  <c15:showDataLabelsRange val="0"/>
                </c:ext>
                <c:ext xmlns:c16="http://schemas.microsoft.com/office/drawing/2014/chart" uri="{C3380CC4-5D6E-409C-BE32-E72D297353CC}">
                  <c16:uniqueId val="{00000018-0F32-4982-884A-86DD33C1FA9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{212470D6-6063-4A02-B72F-F4905EE4F53C}</c15:txfldGUID>
                      <c15:f>Diagramm!$K$48</c15:f>
                      <c15:dlblFieldTableCache>
                        <c:ptCount val="1"/>
                      </c15:dlblFieldTableCache>
                    </c15:dlblFTEntry>
                  </c15:dlblFieldTable>
                  <c15:showDataLabelsRange val="0"/>
                </c:ext>
                <c:ext xmlns:c16="http://schemas.microsoft.com/office/drawing/2014/chart" uri="{C3380CC4-5D6E-409C-BE32-E72D297353CC}">
                  <c16:uniqueId val="{00000019-0F32-4982-884A-86DD33C1FA9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{B973E574-BABB-405C-8544-D3AFBE4638A0}</c15:txfldGUID>
                      <c15:f>Diagramm!$K$49</c15:f>
                      <c15:dlblFieldTableCache>
                        <c:ptCount val="1"/>
                      </c15:dlblFieldTableCache>
                    </c15:dlblFTEntry>
                  </c15:dlblFieldTable>
                  <c15:showDataLabelsRange val="0"/>
                </c:ext>
                <c:ext xmlns:c16="http://schemas.microsoft.com/office/drawing/2014/chart" uri="{C3380CC4-5D6E-409C-BE32-E72D297353CC}">
                  <c16:uniqueId val="{0000001A-0F32-4982-884A-86DD33C1FA9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{98EE103E-2FEB-415E-9300-215F4BA48C0A}</c15:txfldGUID>
                      <c15:f>Diagramm!$K$50</c15:f>
                      <c15:dlblFieldTableCache>
                        <c:ptCount val="1"/>
                      </c15:dlblFieldTableCache>
                    </c15:dlblFTEntry>
                  </c15:dlblFieldTable>
                  <c15:showDataLabelsRange val="0"/>
                </c:ext>
                <c:ext xmlns:c16="http://schemas.microsoft.com/office/drawing/2014/chart" uri="{C3380CC4-5D6E-409C-BE32-E72D297353CC}">
                  <c16:uniqueId val="{0000001B-0F32-4982-884A-86DD33C1FA9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{F8E67C55-D4C8-4985-9062-6C77FDC66FC8}</c15:txfldGUID>
                      <c15:f>Diagramm!$K$51</c15:f>
                      <c15:dlblFieldTableCache>
                        <c:ptCount val="1"/>
                      </c15:dlblFieldTableCache>
                    </c15:dlblFTEntry>
                  </c15:dlblFieldTable>
                  <c15:showDataLabelsRange val="0"/>
                </c:ext>
                <c:ext xmlns:c16="http://schemas.microsoft.com/office/drawing/2014/chart" uri="{C3380CC4-5D6E-409C-BE32-E72D297353CC}">
                  <c16:uniqueId val="{0000001C-0F32-4982-884A-86DD33C1FA9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{F9530E4A-E664-4452-BCF1-6992102B3D44}</c15:txfldGUID>
                      <c15:f>Diagramm!$K$52</c15:f>
                      <c15:dlblFieldTableCache>
                        <c:ptCount val="1"/>
                      </c15:dlblFieldTableCache>
                    </c15:dlblFTEntry>
                  </c15:dlblFieldTable>
                  <c15:showDataLabelsRange val="0"/>
                </c:ext>
                <c:ext xmlns:c16="http://schemas.microsoft.com/office/drawing/2014/chart" uri="{C3380CC4-5D6E-409C-BE32-E72D297353CC}">
                  <c16:uniqueId val="{0000001D-0F32-4982-884A-86DD33C1FA9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{02962273-C7B9-4216-A78B-912E27CC46A4}</c15:txfldGUID>
                      <c15:f>Diagramm!$K$53</c15:f>
                      <c15:dlblFieldTableCache>
                        <c:ptCount val="1"/>
                      </c15:dlblFieldTableCache>
                    </c15:dlblFTEntry>
                  </c15:dlblFieldTable>
                  <c15:showDataLabelsRange val="0"/>
                </c:ext>
                <c:ext xmlns:c16="http://schemas.microsoft.com/office/drawing/2014/chart" uri="{C3380CC4-5D6E-409C-BE32-E72D297353CC}">
                  <c16:uniqueId val="{0000001E-0F32-4982-884A-86DD33C1FA9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{A0D4F52D-37B5-4BB8-9211-AD2CC9FA0157}</c15:txfldGUID>
                      <c15:f>Diagramm!$K$54</c15:f>
                      <c15:dlblFieldTableCache>
                        <c:ptCount val="1"/>
                      </c15:dlblFieldTableCache>
                    </c15:dlblFTEntry>
                  </c15:dlblFieldTable>
                  <c15:showDataLabelsRange val="0"/>
                </c:ext>
                <c:ext xmlns:c16="http://schemas.microsoft.com/office/drawing/2014/chart" uri="{C3380CC4-5D6E-409C-BE32-E72D297353CC}">
                  <c16:uniqueId val="{0000001F-0F32-4982-884A-86DD33C1FA9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{D2FDF0EC-1074-46E2-A0F1-44E8114D7993}</c15:txfldGUID>
                      <c15:f>Diagramm!$K$55</c15:f>
                      <c15:dlblFieldTableCache>
                        <c:ptCount val="1"/>
                      </c15:dlblFieldTableCache>
                    </c15:dlblFTEntry>
                  </c15:dlblFieldTable>
                  <c15:showDataLabelsRange val="0"/>
                </c:ext>
                <c:ext xmlns:c16="http://schemas.microsoft.com/office/drawing/2014/chart" uri="{C3380CC4-5D6E-409C-BE32-E72D297353CC}">
                  <c16:uniqueId val="{00000020-0F32-4982-884A-86DD33C1FA9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{E669D8E2-9AE0-4547-8089-0BE1929117CE}</c15:txfldGUID>
                      <c15:f>Diagramm!$K$56</c15:f>
                      <c15:dlblFieldTableCache>
                        <c:ptCount val="1"/>
                      </c15:dlblFieldTableCache>
                    </c15:dlblFTEntry>
                  </c15:dlblFieldTable>
                  <c15:showDataLabelsRange val="0"/>
                </c:ext>
                <c:ext xmlns:c16="http://schemas.microsoft.com/office/drawing/2014/chart" uri="{C3380CC4-5D6E-409C-BE32-E72D297353CC}">
                  <c16:uniqueId val="{00000021-0F32-4982-884A-86DD33C1FA9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{CFB9B045-7FB5-438D-BD88-183B56D482B4}</c15:txfldGUID>
                      <c15:f>Diagramm!$K$57</c15:f>
                      <c15:dlblFieldTableCache>
                        <c:ptCount val="1"/>
                      </c15:dlblFieldTableCache>
                    </c15:dlblFTEntry>
                  </c15:dlblFieldTable>
                  <c15:showDataLabelsRange val="0"/>
                </c:ext>
                <c:ext xmlns:c16="http://schemas.microsoft.com/office/drawing/2014/chart" uri="{C3380CC4-5D6E-409C-BE32-E72D297353CC}">
                  <c16:uniqueId val="{00000022-0F32-4982-884A-86DD33C1FA9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{3D24B523-5F49-4DC2-8D75-BC29658CFF28}</c15:txfldGUID>
                      <c15:f>Diagramm!$K$58</c15:f>
                      <c15:dlblFieldTableCache>
                        <c:ptCount val="1"/>
                      </c15:dlblFieldTableCache>
                    </c15:dlblFTEntry>
                  </c15:dlblFieldTable>
                  <c15:showDataLabelsRange val="0"/>
                </c:ext>
                <c:ext xmlns:c16="http://schemas.microsoft.com/office/drawing/2014/chart" uri="{C3380CC4-5D6E-409C-BE32-E72D297353CC}">
                  <c16:uniqueId val="{00000023-0F32-4982-884A-86DD33C1FA9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{C4F9EDCC-44DF-48DC-ACF5-5EF7A98AC200}</c15:txfldGUID>
                      <c15:f>Diagramm!$K$59</c15:f>
                      <c15:dlblFieldTableCache>
                        <c:ptCount val="1"/>
                      </c15:dlblFieldTableCache>
                    </c15:dlblFTEntry>
                  </c15:dlblFieldTable>
                  <c15:showDataLabelsRange val="0"/>
                </c:ext>
                <c:ext xmlns:c16="http://schemas.microsoft.com/office/drawing/2014/chart" uri="{C3380CC4-5D6E-409C-BE32-E72D297353CC}">
                  <c16:uniqueId val="{00000024-0F32-4982-884A-86DD33C1FA9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{54492C58-2972-4D89-A630-4605CB0934E5}</c15:txfldGUID>
                      <c15:f>Diagramm!$K$60</c15:f>
                      <c15:dlblFieldTableCache>
                        <c:ptCount val="1"/>
                      </c15:dlblFieldTableCache>
                    </c15:dlblFTEntry>
                  </c15:dlblFieldTable>
                  <c15:showDataLabelsRange val="0"/>
                </c:ext>
                <c:ext xmlns:c16="http://schemas.microsoft.com/office/drawing/2014/chart" uri="{C3380CC4-5D6E-409C-BE32-E72D297353CC}">
                  <c16:uniqueId val="{00000025-0F32-4982-884A-86DD33C1FA9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{F5585086-90F7-4A2A-B1D2-BF34768AEF98}</c15:txfldGUID>
                      <c15:f>Diagramm!$K$61</c15:f>
                      <c15:dlblFieldTableCache>
                        <c:ptCount val="1"/>
                      </c15:dlblFieldTableCache>
                    </c15:dlblFTEntry>
                  </c15:dlblFieldTable>
                  <c15:showDataLabelsRange val="0"/>
                </c:ext>
                <c:ext xmlns:c16="http://schemas.microsoft.com/office/drawing/2014/chart" uri="{C3380CC4-5D6E-409C-BE32-E72D297353CC}">
                  <c16:uniqueId val="{00000026-0F32-4982-884A-86DD33C1FA9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{3BF68456-2587-4B4F-82BB-D068BA43C409}</c15:txfldGUID>
                      <c15:f>Diagramm!$K$62</c15:f>
                      <c15:dlblFieldTableCache>
                        <c:ptCount val="1"/>
                      </c15:dlblFieldTableCache>
                    </c15:dlblFTEntry>
                  </c15:dlblFieldTable>
                  <c15:showDataLabelsRange val="0"/>
                </c:ext>
                <c:ext xmlns:c16="http://schemas.microsoft.com/office/drawing/2014/chart" uri="{C3380CC4-5D6E-409C-BE32-E72D297353CC}">
                  <c16:uniqueId val="{00000027-0F32-4982-884A-86DD33C1FA9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{F9A6C191-C714-421C-8D93-6C010F48362E}</c15:txfldGUID>
                      <c15:f>Diagramm!$K$63</c15:f>
                      <c15:dlblFieldTableCache>
                        <c:ptCount val="1"/>
                      </c15:dlblFieldTableCache>
                    </c15:dlblFTEntry>
                  </c15:dlblFieldTable>
                  <c15:showDataLabelsRange val="0"/>
                </c:ext>
                <c:ext xmlns:c16="http://schemas.microsoft.com/office/drawing/2014/chart" uri="{C3380CC4-5D6E-409C-BE32-E72D297353CC}">
                  <c16:uniqueId val="{00000028-0F32-4982-884A-86DD33C1FA9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{9B38230A-73F3-4A93-9595-A4488C04C285}</c15:txfldGUID>
                      <c15:f>Diagramm!$K$64</c15:f>
                      <c15:dlblFieldTableCache>
                        <c:ptCount val="1"/>
                      </c15:dlblFieldTableCache>
                    </c15:dlblFTEntry>
                  </c15:dlblFieldTable>
                  <c15:showDataLabelsRange val="0"/>
                </c:ext>
                <c:ext xmlns:c16="http://schemas.microsoft.com/office/drawing/2014/chart" uri="{C3380CC4-5D6E-409C-BE32-E72D297353CC}">
                  <c16:uniqueId val="{00000029-0F32-4982-884A-86DD33C1FA9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{44D48240-FB6E-4CE9-8879-9CB637FBED42}</c15:txfldGUID>
                      <c15:f>Diagramm!$K$65</c15:f>
                      <c15:dlblFieldTableCache>
                        <c:ptCount val="1"/>
                      </c15:dlblFieldTableCache>
                    </c15:dlblFTEntry>
                  </c15:dlblFieldTable>
                  <c15:showDataLabelsRange val="0"/>
                </c:ext>
                <c:ext xmlns:c16="http://schemas.microsoft.com/office/drawing/2014/chart" uri="{C3380CC4-5D6E-409C-BE32-E72D297353CC}">
                  <c16:uniqueId val="{0000002A-0F32-4982-884A-86DD33C1FA9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{73605F3F-F625-474F-AB65-E929BF20B606}</c15:txfldGUID>
                      <c15:f>Diagramm!$K$66</c15:f>
                      <c15:dlblFieldTableCache>
                        <c:ptCount val="1"/>
                      </c15:dlblFieldTableCache>
                    </c15:dlblFTEntry>
                  </c15:dlblFieldTable>
                  <c15:showDataLabelsRange val="0"/>
                </c:ext>
                <c:ext xmlns:c16="http://schemas.microsoft.com/office/drawing/2014/chart" uri="{C3380CC4-5D6E-409C-BE32-E72D297353CC}">
                  <c16:uniqueId val="{0000002B-0F32-4982-884A-86DD33C1FA9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{1AC4C9B8-51C3-417B-92E7-24B8388CC8BD}</c15:txfldGUID>
                      <c15:f>Diagramm!$K$67</c15:f>
                      <c15:dlblFieldTableCache>
                        <c:ptCount val="1"/>
                      </c15:dlblFieldTableCache>
                    </c15:dlblFTEntry>
                  </c15:dlblFieldTable>
                  <c15:showDataLabelsRange val="0"/>
                </c:ext>
                <c:ext xmlns:c16="http://schemas.microsoft.com/office/drawing/2014/chart" uri="{C3380CC4-5D6E-409C-BE32-E72D297353CC}">
                  <c16:uniqueId val="{0000002C-0F32-4982-884A-86DD33C1FA9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F32-4982-884A-86DD33C1FA9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{C0E95EF2-DC4C-45B4-936B-DAD70A5A442A}</c15:txfldGUID>
                      <c15:f>Diagramm!$J$46</c15:f>
                      <c15:dlblFieldTableCache>
                        <c:ptCount val="1"/>
                      </c15:dlblFieldTableCache>
                    </c15:dlblFTEntry>
                  </c15:dlblFieldTable>
                  <c15:showDataLabelsRange val="0"/>
                </c:ext>
                <c:ext xmlns:c16="http://schemas.microsoft.com/office/drawing/2014/chart" uri="{C3380CC4-5D6E-409C-BE32-E72D297353CC}">
                  <c16:uniqueId val="{0000002E-0F32-4982-884A-86DD33C1FA9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{46DBA5D8-AD97-47FA-896D-5919913F614E}</c15:txfldGUID>
                      <c15:f>Diagramm!$J$47</c15:f>
                      <c15:dlblFieldTableCache>
                        <c:ptCount val="1"/>
                      </c15:dlblFieldTableCache>
                    </c15:dlblFTEntry>
                  </c15:dlblFieldTable>
                  <c15:showDataLabelsRange val="0"/>
                </c:ext>
                <c:ext xmlns:c16="http://schemas.microsoft.com/office/drawing/2014/chart" uri="{C3380CC4-5D6E-409C-BE32-E72D297353CC}">
                  <c16:uniqueId val="{0000002F-0F32-4982-884A-86DD33C1FA9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{6DE4051A-C59B-491D-8A98-E7262C353D40}</c15:txfldGUID>
                      <c15:f>Diagramm!$J$48</c15:f>
                      <c15:dlblFieldTableCache>
                        <c:ptCount val="1"/>
                      </c15:dlblFieldTableCache>
                    </c15:dlblFTEntry>
                  </c15:dlblFieldTable>
                  <c15:showDataLabelsRange val="0"/>
                </c:ext>
                <c:ext xmlns:c16="http://schemas.microsoft.com/office/drawing/2014/chart" uri="{C3380CC4-5D6E-409C-BE32-E72D297353CC}">
                  <c16:uniqueId val="{00000030-0F32-4982-884A-86DD33C1FA9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{EBE5D305-B136-4AE4-8508-0643A052E172}</c15:txfldGUID>
                      <c15:f>Diagramm!$J$49</c15:f>
                      <c15:dlblFieldTableCache>
                        <c:ptCount val="1"/>
                      </c15:dlblFieldTableCache>
                    </c15:dlblFTEntry>
                  </c15:dlblFieldTable>
                  <c15:showDataLabelsRange val="0"/>
                </c:ext>
                <c:ext xmlns:c16="http://schemas.microsoft.com/office/drawing/2014/chart" uri="{C3380CC4-5D6E-409C-BE32-E72D297353CC}">
                  <c16:uniqueId val="{00000031-0F32-4982-884A-86DD33C1FA9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{466AA2C5-D250-4AA0-9659-3A17A8917882}</c15:txfldGUID>
                      <c15:f>Diagramm!$J$50</c15:f>
                      <c15:dlblFieldTableCache>
                        <c:ptCount val="1"/>
                      </c15:dlblFieldTableCache>
                    </c15:dlblFTEntry>
                  </c15:dlblFieldTable>
                  <c15:showDataLabelsRange val="0"/>
                </c:ext>
                <c:ext xmlns:c16="http://schemas.microsoft.com/office/drawing/2014/chart" uri="{C3380CC4-5D6E-409C-BE32-E72D297353CC}">
                  <c16:uniqueId val="{00000032-0F32-4982-884A-86DD33C1FA9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{D2CA5402-EC2C-4EC5-9C63-BF278BD41637}</c15:txfldGUID>
                      <c15:f>Diagramm!$J$51</c15:f>
                      <c15:dlblFieldTableCache>
                        <c:ptCount val="1"/>
                      </c15:dlblFieldTableCache>
                    </c15:dlblFTEntry>
                  </c15:dlblFieldTable>
                  <c15:showDataLabelsRange val="0"/>
                </c:ext>
                <c:ext xmlns:c16="http://schemas.microsoft.com/office/drawing/2014/chart" uri="{C3380CC4-5D6E-409C-BE32-E72D297353CC}">
                  <c16:uniqueId val="{00000033-0F32-4982-884A-86DD33C1FA9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{68839C73-FA64-41C7-A76A-D7B6EFA746E9}</c15:txfldGUID>
                      <c15:f>Diagramm!$J$52</c15:f>
                      <c15:dlblFieldTableCache>
                        <c:ptCount val="1"/>
                      </c15:dlblFieldTableCache>
                    </c15:dlblFTEntry>
                  </c15:dlblFieldTable>
                  <c15:showDataLabelsRange val="0"/>
                </c:ext>
                <c:ext xmlns:c16="http://schemas.microsoft.com/office/drawing/2014/chart" uri="{C3380CC4-5D6E-409C-BE32-E72D297353CC}">
                  <c16:uniqueId val="{00000034-0F32-4982-884A-86DD33C1FA9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{37D7EDA1-96DB-44FD-9664-B96223EC7AF8}</c15:txfldGUID>
                      <c15:f>Diagramm!$J$53</c15:f>
                      <c15:dlblFieldTableCache>
                        <c:ptCount val="1"/>
                      </c15:dlblFieldTableCache>
                    </c15:dlblFTEntry>
                  </c15:dlblFieldTable>
                  <c15:showDataLabelsRange val="0"/>
                </c:ext>
                <c:ext xmlns:c16="http://schemas.microsoft.com/office/drawing/2014/chart" uri="{C3380CC4-5D6E-409C-BE32-E72D297353CC}">
                  <c16:uniqueId val="{00000035-0F32-4982-884A-86DD33C1FA9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{82D149DC-F8DE-4897-AC39-E2CD889475B0}</c15:txfldGUID>
                      <c15:f>Diagramm!$J$54</c15:f>
                      <c15:dlblFieldTableCache>
                        <c:ptCount val="1"/>
                      </c15:dlblFieldTableCache>
                    </c15:dlblFTEntry>
                  </c15:dlblFieldTable>
                  <c15:showDataLabelsRange val="0"/>
                </c:ext>
                <c:ext xmlns:c16="http://schemas.microsoft.com/office/drawing/2014/chart" uri="{C3380CC4-5D6E-409C-BE32-E72D297353CC}">
                  <c16:uniqueId val="{00000036-0F32-4982-884A-86DD33C1FA9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{AB77AED3-392F-4DE8-8DC1-4E2B37711D25}</c15:txfldGUID>
                      <c15:f>Diagramm!$J$55</c15:f>
                      <c15:dlblFieldTableCache>
                        <c:ptCount val="1"/>
                      </c15:dlblFieldTableCache>
                    </c15:dlblFTEntry>
                  </c15:dlblFieldTable>
                  <c15:showDataLabelsRange val="0"/>
                </c:ext>
                <c:ext xmlns:c16="http://schemas.microsoft.com/office/drawing/2014/chart" uri="{C3380CC4-5D6E-409C-BE32-E72D297353CC}">
                  <c16:uniqueId val="{00000037-0F32-4982-884A-86DD33C1FA9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{4C44E829-354B-42A2-9E21-B3F5425AEC94}</c15:txfldGUID>
                      <c15:f>Diagramm!$J$56</c15:f>
                      <c15:dlblFieldTableCache>
                        <c:ptCount val="1"/>
                      </c15:dlblFieldTableCache>
                    </c15:dlblFTEntry>
                  </c15:dlblFieldTable>
                  <c15:showDataLabelsRange val="0"/>
                </c:ext>
                <c:ext xmlns:c16="http://schemas.microsoft.com/office/drawing/2014/chart" uri="{C3380CC4-5D6E-409C-BE32-E72D297353CC}">
                  <c16:uniqueId val="{00000038-0F32-4982-884A-86DD33C1FA9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{01FD4DC2-523B-4BBF-8C83-429F36BE7915}</c15:txfldGUID>
                      <c15:f>Diagramm!$J$57</c15:f>
                      <c15:dlblFieldTableCache>
                        <c:ptCount val="1"/>
                      </c15:dlblFieldTableCache>
                    </c15:dlblFTEntry>
                  </c15:dlblFieldTable>
                  <c15:showDataLabelsRange val="0"/>
                </c:ext>
                <c:ext xmlns:c16="http://schemas.microsoft.com/office/drawing/2014/chart" uri="{C3380CC4-5D6E-409C-BE32-E72D297353CC}">
                  <c16:uniqueId val="{00000039-0F32-4982-884A-86DD33C1FA9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{0D2CDF31-DD61-459D-B9AA-83EF5F85A28C}</c15:txfldGUID>
                      <c15:f>Diagramm!$J$58</c15:f>
                      <c15:dlblFieldTableCache>
                        <c:ptCount val="1"/>
                      </c15:dlblFieldTableCache>
                    </c15:dlblFTEntry>
                  </c15:dlblFieldTable>
                  <c15:showDataLabelsRange val="0"/>
                </c:ext>
                <c:ext xmlns:c16="http://schemas.microsoft.com/office/drawing/2014/chart" uri="{C3380CC4-5D6E-409C-BE32-E72D297353CC}">
                  <c16:uniqueId val="{0000003A-0F32-4982-884A-86DD33C1FA9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{E1FFDE84-F9A9-488E-8C9D-0223D827621E}</c15:txfldGUID>
                      <c15:f>Diagramm!$J$59</c15:f>
                      <c15:dlblFieldTableCache>
                        <c:ptCount val="1"/>
                      </c15:dlblFieldTableCache>
                    </c15:dlblFTEntry>
                  </c15:dlblFieldTable>
                  <c15:showDataLabelsRange val="0"/>
                </c:ext>
                <c:ext xmlns:c16="http://schemas.microsoft.com/office/drawing/2014/chart" uri="{C3380CC4-5D6E-409C-BE32-E72D297353CC}">
                  <c16:uniqueId val="{0000003B-0F32-4982-884A-86DD33C1FA9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{FB94C3CC-DCF9-4770-A081-46BDE69613DF}</c15:txfldGUID>
                      <c15:f>Diagramm!$J$60</c15:f>
                      <c15:dlblFieldTableCache>
                        <c:ptCount val="1"/>
                      </c15:dlblFieldTableCache>
                    </c15:dlblFTEntry>
                  </c15:dlblFieldTable>
                  <c15:showDataLabelsRange val="0"/>
                </c:ext>
                <c:ext xmlns:c16="http://schemas.microsoft.com/office/drawing/2014/chart" uri="{C3380CC4-5D6E-409C-BE32-E72D297353CC}">
                  <c16:uniqueId val="{0000003C-0F32-4982-884A-86DD33C1FA9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{1284C9EC-7B41-48D1-8915-FB11CCBC0086}</c15:txfldGUID>
                      <c15:f>Diagramm!$J$61</c15:f>
                      <c15:dlblFieldTableCache>
                        <c:ptCount val="1"/>
                      </c15:dlblFieldTableCache>
                    </c15:dlblFTEntry>
                  </c15:dlblFieldTable>
                  <c15:showDataLabelsRange val="0"/>
                </c:ext>
                <c:ext xmlns:c16="http://schemas.microsoft.com/office/drawing/2014/chart" uri="{C3380CC4-5D6E-409C-BE32-E72D297353CC}">
                  <c16:uniqueId val="{0000003D-0F32-4982-884A-86DD33C1FA9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{40D178D2-1370-4B07-BA37-532B4F4A5AA6}</c15:txfldGUID>
                      <c15:f>Diagramm!$J$62</c15:f>
                      <c15:dlblFieldTableCache>
                        <c:ptCount val="1"/>
                      </c15:dlblFieldTableCache>
                    </c15:dlblFTEntry>
                  </c15:dlblFieldTable>
                  <c15:showDataLabelsRange val="0"/>
                </c:ext>
                <c:ext xmlns:c16="http://schemas.microsoft.com/office/drawing/2014/chart" uri="{C3380CC4-5D6E-409C-BE32-E72D297353CC}">
                  <c16:uniqueId val="{0000003E-0F32-4982-884A-86DD33C1FA9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{EFF5E555-4C85-4E32-9281-CBF392BC2CBF}</c15:txfldGUID>
                      <c15:f>Diagramm!$J$63</c15:f>
                      <c15:dlblFieldTableCache>
                        <c:ptCount val="1"/>
                      </c15:dlblFieldTableCache>
                    </c15:dlblFTEntry>
                  </c15:dlblFieldTable>
                  <c15:showDataLabelsRange val="0"/>
                </c:ext>
                <c:ext xmlns:c16="http://schemas.microsoft.com/office/drawing/2014/chart" uri="{C3380CC4-5D6E-409C-BE32-E72D297353CC}">
                  <c16:uniqueId val="{0000003F-0F32-4982-884A-86DD33C1FA9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{59A70830-71D3-4230-87E3-7D28F88E517F}</c15:txfldGUID>
                      <c15:f>Diagramm!$J$64</c15:f>
                      <c15:dlblFieldTableCache>
                        <c:ptCount val="1"/>
                      </c15:dlblFieldTableCache>
                    </c15:dlblFTEntry>
                  </c15:dlblFieldTable>
                  <c15:showDataLabelsRange val="0"/>
                </c:ext>
                <c:ext xmlns:c16="http://schemas.microsoft.com/office/drawing/2014/chart" uri="{C3380CC4-5D6E-409C-BE32-E72D297353CC}">
                  <c16:uniqueId val="{00000040-0F32-4982-884A-86DD33C1FA9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{6B893B84-279D-41FA-A9F8-763A4F92FCFB}</c15:txfldGUID>
                      <c15:f>Diagramm!$J$65</c15:f>
                      <c15:dlblFieldTableCache>
                        <c:ptCount val="1"/>
                      </c15:dlblFieldTableCache>
                    </c15:dlblFTEntry>
                  </c15:dlblFieldTable>
                  <c15:showDataLabelsRange val="0"/>
                </c:ext>
                <c:ext xmlns:c16="http://schemas.microsoft.com/office/drawing/2014/chart" uri="{C3380CC4-5D6E-409C-BE32-E72D297353CC}">
                  <c16:uniqueId val="{00000041-0F32-4982-884A-86DD33C1FA9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{1905BAEA-2B32-4FC9-BB98-973BD82F7FB2}</c15:txfldGUID>
                      <c15:f>Diagramm!$J$66</c15:f>
                      <c15:dlblFieldTableCache>
                        <c:ptCount val="1"/>
                      </c15:dlblFieldTableCache>
                    </c15:dlblFTEntry>
                  </c15:dlblFieldTable>
                  <c15:showDataLabelsRange val="0"/>
                </c:ext>
                <c:ext xmlns:c16="http://schemas.microsoft.com/office/drawing/2014/chart" uri="{C3380CC4-5D6E-409C-BE32-E72D297353CC}">
                  <c16:uniqueId val="{00000042-0F32-4982-884A-86DD33C1FA9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{C4DAE8F6-B8EF-4E6F-A400-EBD7AF7CC0F4}</c15:txfldGUID>
                      <c15:f>Diagramm!$J$67</c15:f>
                      <c15:dlblFieldTableCache>
                        <c:ptCount val="1"/>
                      </c15:dlblFieldTableCache>
                    </c15:dlblFTEntry>
                  </c15:dlblFieldTable>
                  <c15:showDataLabelsRange val="0"/>
                </c:ext>
                <c:ext xmlns:c16="http://schemas.microsoft.com/office/drawing/2014/chart" uri="{C3380CC4-5D6E-409C-BE32-E72D297353CC}">
                  <c16:uniqueId val="{00000043-0F32-4982-884A-86DD33C1FA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F32-4982-884A-86DD33C1FA9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A38-4BC8-8233-2771CD15B0A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38-4BC8-8233-2771CD15B0A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A38-4BC8-8233-2771CD15B0A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38-4BC8-8233-2771CD15B0A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A38-4BC8-8233-2771CD15B0A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A38-4BC8-8233-2771CD15B0A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A38-4BC8-8233-2771CD15B0A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A38-4BC8-8233-2771CD15B0A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A38-4BC8-8233-2771CD15B0A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A38-4BC8-8233-2771CD15B0A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A38-4BC8-8233-2771CD15B0A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A38-4BC8-8233-2771CD15B0A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A38-4BC8-8233-2771CD15B0A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A38-4BC8-8233-2771CD15B0A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A38-4BC8-8233-2771CD15B0A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A38-4BC8-8233-2771CD15B0A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A38-4BC8-8233-2771CD15B0A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A38-4BC8-8233-2771CD15B0A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A38-4BC8-8233-2771CD15B0A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A38-4BC8-8233-2771CD15B0A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A38-4BC8-8233-2771CD15B0A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A38-4BC8-8233-2771CD15B0A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A38-4BC8-8233-2771CD15B0A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A38-4BC8-8233-2771CD15B0A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A38-4BC8-8233-2771CD15B0A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A38-4BC8-8233-2771CD15B0A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A38-4BC8-8233-2771CD15B0A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A38-4BC8-8233-2771CD15B0A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A38-4BC8-8233-2771CD15B0A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A38-4BC8-8233-2771CD15B0A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A38-4BC8-8233-2771CD15B0A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A38-4BC8-8233-2771CD15B0A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A38-4BC8-8233-2771CD15B0A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A38-4BC8-8233-2771CD15B0A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A38-4BC8-8233-2771CD15B0A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A38-4BC8-8233-2771CD15B0A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A38-4BC8-8233-2771CD15B0A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A38-4BC8-8233-2771CD15B0A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A38-4BC8-8233-2771CD15B0A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A38-4BC8-8233-2771CD15B0A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A38-4BC8-8233-2771CD15B0A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A38-4BC8-8233-2771CD15B0A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A38-4BC8-8233-2771CD15B0A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38-4BC8-8233-2771CD15B0A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38-4BC8-8233-2771CD15B0A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A38-4BC8-8233-2771CD15B0A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38-4BC8-8233-2771CD15B0A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A38-4BC8-8233-2771CD15B0A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A38-4BC8-8233-2771CD15B0A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A38-4BC8-8233-2771CD15B0A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A38-4BC8-8233-2771CD15B0A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A38-4BC8-8233-2771CD15B0A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A38-4BC8-8233-2771CD15B0A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A38-4BC8-8233-2771CD15B0A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A38-4BC8-8233-2771CD15B0A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A38-4BC8-8233-2771CD15B0A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A38-4BC8-8233-2771CD15B0A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A38-4BC8-8233-2771CD15B0A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A38-4BC8-8233-2771CD15B0A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A38-4BC8-8233-2771CD15B0A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A38-4BC8-8233-2771CD15B0A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A38-4BC8-8233-2771CD15B0A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A38-4BC8-8233-2771CD15B0A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A38-4BC8-8233-2771CD15B0A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A38-4BC8-8233-2771CD15B0A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A38-4BC8-8233-2771CD15B0A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A38-4BC8-8233-2771CD15B0A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A38-4BC8-8233-2771CD15B0A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A38-4BC8-8233-2771CD15B0A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100.37146146040017</c:v>
                </c:pt>
                <c:pt idx="2">
                  <c:v>102.09055935052935</c:v>
                </c:pt>
                <c:pt idx="3">
                  <c:v>101.84367568877512</c:v>
                </c:pt>
                <c:pt idx="4">
                  <c:v>102.52071247898459</c:v>
                </c:pt>
                <c:pt idx="5">
                  <c:v>103.428729382185</c:v>
                </c:pt>
                <c:pt idx="6">
                  <c:v>105.33374733047573</c:v>
                </c:pt>
                <c:pt idx="7">
                  <c:v>105.3753994819987</c:v>
                </c:pt>
                <c:pt idx="8">
                  <c:v>105.45453856989231</c:v>
                </c:pt>
                <c:pt idx="9">
                  <c:v>105.89643003195857</c:v>
                </c:pt>
                <c:pt idx="10">
                  <c:v>107.69353104221256</c:v>
                </c:pt>
                <c:pt idx="11">
                  <c:v>107.85521712130621</c:v>
                </c:pt>
                <c:pt idx="12">
                  <c:v>108.44024052224226</c:v>
                </c:pt>
                <c:pt idx="13">
                  <c:v>109.48078699847024</c:v>
                </c:pt>
                <c:pt idx="14">
                  <c:v>111.73265377217029</c:v>
                </c:pt>
                <c:pt idx="15">
                  <c:v>111.852687699741</c:v>
                </c:pt>
                <c:pt idx="16">
                  <c:v>112.14122351301819</c:v>
                </c:pt>
                <c:pt idx="17">
                  <c:v>112.14614604001636</c:v>
                </c:pt>
                <c:pt idx="18">
                  <c:v>113.98754979325388</c:v>
                </c:pt>
                <c:pt idx="19">
                  <c:v>114.02125017039518</c:v>
                </c:pt>
                <c:pt idx="20">
                  <c:v>113.71908274389229</c:v>
                </c:pt>
                <c:pt idx="21">
                  <c:v>114.00458930978598</c:v>
                </c:pt>
                <c:pt idx="22">
                  <c:v>115.76647531920695</c:v>
                </c:pt>
                <c:pt idx="23">
                  <c:v>115.02809626948185</c:v>
                </c:pt>
                <c:pt idx="24">
                  <c:v>114.55288308619724</c:v>
                </c:pt>
              </c:numCache>
            </c:numRef>
          </c:val>
          <c:smooth val="0"/>
          <c:extLst>
            <c:ext xmlns:c16="http://schemas.microsoft.com/office/drawing/2014/chart" uri="{C3380CC4-5D6E-409C-BE32-E72D297353CC}">
              <c16:uniqueId val="{00000000-8FC7-40BD-B8DC-9184D9C9917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101.32886079215587</c:v>
                </c:pt>
                <c:pt idx="2">
                  <c:v>102.05564873349675</c:v>
                </c:pt>
                <c:pt idx="3">
                  <c:v>101.5610888917559</c:v>
                </c:pt>
                <c:pt idx="4">
                  <c:v>98.043263234851423</c:v>
                </c:pt>
                <c:pt idx="5">
                  <c:v>99.810777104029597</c:v>
                </c:pt>
                <c:pt idx="6">
                  <c:v>103.56083086053411</c:v>
                </c:pt>
                <c:pt idx="7">
                  <c:v>104.07689330408981</c:v>
                </c:pt>
                <c:pt idx="8">
                  <c:v>103.81886208231197</c:v>
                </c:pt>
                <c:pt idx="9">
                  <c:v>105.78419988818648</c:v>
                </c:pt>
                <c:pt idx="10">
                  <c:v>108.45482303358706</c:v>
                </c:pt>
                <c:pt idx="11">
                  <c:v>108.8547714273427</c:v>
                </c:pt>
                <c:pt idx="12">
                  <c:v>108.50642927794263</c:v>
                </c:pt>
                <c:pt idx="13">
                  <c:v>110.15352857695781</c:v>
                </c:pt>
                <c:pt idx="14">
                  <c:v>111.65441018363222</c:v>
                </c:pt>
                <c:pt idx="15">
                  <c:v>111.45228572657291</c:v>
                </c:pt>
                <c:pt idx="16">
                  <c:v>110.23953898421711</c:v>
                </c:pt>
                <c:pt idx="17">
                  <c:v>112.92306369070657</c:v>
                </c:pt>
                <c:pt idx="18">
                  <c:v>115.59798735647013</c:v>
                </c:pt>
                <c:pt idx="19">
                  <c:v>115.5076764288479</c:v>
                </c:pt>
                <c:pt idx="20">
                  <c:v>115.06902335182556</c:v>
                </c:pt>
                <c:pt idx="21">
                  <c:v>116.5441018363222</c:v>
                </c:pt>
                <c:pt idx="22">
                  <c:v>118.91798907667828</c:v>
                </c:pt>
                <c:pt idx="23">
                  <c:v>118.66855889562638</c:v>
                </c:pt>
                <c:pt idx="24">
                  <c:v>112.92736421106954</c:v>
                </c:pt>
              </c:numCache>
            </c:numRef>
          </c:val>
          <c:smooth val="0"/>
          <c:extLst>
            <c:ext xmlns:c16="http://schemas.microsoft.com/office/drawing/2014/chart" uri="{C3380CC4-5D6E-409C-BE32-E72D297353CC}">
              <c16:uniqueId val="{00000001-8FC7-40BD-B8DC-9184D9C9917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101.82631578947368</c:v>
                </c:pt>
                <c:pt idx="2">
                  <c:v>100.49210526315791</c:v>
                </c:pt>
                <c:pt idx="3">
                  <c:v>99.747368421052627</c:v>
                </c:pt>
                <c:pt idx="4">
                  <c:v>96.047368421052639</c:v>
                </c:pt>
                <c:pt idx="5">
                  <c:v>97.763157894736835</c:v>
                </c:pt>
                <c:pt idx="6">
                  <c:v>96.042105263157893</c:v>
                </c:pt>
                <c:pt idx="7">
                  <c:v>96.15</c:v>
                </c:pt>
                <c:pt idx="8">
                  <c:v>95.186842105263153</c:v>
                </c:pt>
                <c:pt idx="9">
                  <c:v>97.215789473684211</c:v>
                </c:pt>
                <c:pt idx="10">
                  <c:v>95.047368421052639</c:v>
                </c:pt>
                <c:pt idx="11">
                  <c:v>95.326315789473682</c:v>
                </c:pt>
                <c:pt idx="12">
                  <c:v>94.121052631578948</c:v>
                </c:pt>
                <c:pt idx="13">
                  <c:v>96.186842105263153</c:v>
                </c:pt>
                <c:pt idx="14">
                  <c:v>94.507894736842104</c:v>
                </c:pt>
                <c:pt idx="15">
                  <c:v>94.073684210526324</c:v>
                </c:pt>
                <c:pt idx="16">
                  <c:v>93.147368421052633</c:v>
                </c:pt>
                <c:pt idx="17">
                  <c:v>95.081578947368413</c:v>
                </c:pt>
                <c:pt idx="18">
                  <c:v>92.839473684210532</c:v>
                </c:pt>
                <c:pt idx="19">
                  <c:v>92.923684210526318</c:v>
                </c:pt>
                <c:pt idx="20">
                  <c:v>91.810526315789474</c:v>
                </c:pt>
                <c:pt idx="21">
                  <c:v>93.286842105263162</c:v>
                </c:pt>
                <c:pt idx="22">
                  <c:v>91.392105263157902</c:v>
                </c:pt>
                <c:pt idx="23">
                  <c:v>91.334210526315786</c:v>
                </c:pt>
                <c:pt idx="24">
                  <c:v>87.115789473684217</c:v>
                </c:pt>
              </c:numCache>
            </c:numRef>
          </c:val>
          <c:smooth val="0"/>
          <c:extLst>
            <c:ext xmlns:c16="http://schemas.microsoft.com/office/drawing/2014/chart" uri="{C3380CC4-5D6E-409C-BE32-E72D297353CC}">
              <c16:uniqueId val="{00000002-8FC7-40BD-B8DC-9184D9C9917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FC7-40BD-B8DC-9184D9C99171}"/>
                </c:ext>
              </c:extLst>
            </c:dLbl>
            <c:dLbl>
              <c:idx val="1"/>
              <c:delete val="1"/>
              <c:extLst>
                <c:ext xmlns:c15="http://schemas.microsoft.com/office/drawing/2012/chart" uri="{CE6537A1-D6FC-4f65-9D91-7224C49458BB}"/>
                <c:ext xmlns:c16="http://schemas.microsoft.com/office/drawing/2014/chart" uri="{C3380CC4-5D6E-409C-BE32-E72D297353CC}">
                  <c16:uniqueId val="{00000004-8FC7-40BD-B8DC-9184D9C99171}"/>
                </c:ext>
              </c:extLst>
            </c:dLbl>
            <c:dLbl>
              <c:idx val="2"/>
              <c:delete val="1"/>
              <c:extLst>
                <c:ext xmlns:c15="http://schemas.microsoft.com/office/drawing/2012/chart" uri="{CE6537A1-D6FC-4f65-9D91-7224C49458BB}"/>
                <c:ext xmlns:c16="http://schemas.microsoft.com/office/drawing/2014/chart" uri="{C3380CC4-5D6E-409C-BE32-E72D297353CC}">
                  <c16:uniqueId val="{00000005-8FC7-40BD-B8DC-9184D9C99171}"/>
                </c:ext>
              </c:extLst>
            </c:dLbl>
            <c:dLbl>
              <c:idx val="3"/>
              <c:delete val="1"/>
              <c:extLst>
                <c:ext xmlns:c15="http://schemas.microsoft.com/office/drawing/2012/chart" uri="{CE6537A1-D6FC-4f65-9D91-7224C49458BB}"/>
                <c:ext xmlns:c16="http://schemas.microsoft.com/office/drawing/2014/chart" uri="{C3380CC4-5D6E-409C-BE32-E72D297353CC}">
                  <c16:uniqueId val="{00000006-8FC7-40BD-B8DC-9184D9C99171}"/>
                </c:ext>
              </c:extLst>
            </c:dLbl>
            <c:dLbl>
              <c:idx val="4"/>
              <c:delete val="1"/>
              <c:extLst>
                <c:ext xmlns:c15="http://schemas.microsoft.com/office/drawing/2012/chart" uri="{CE6537A1-D6FC-4f65-9D91-7224C49458BB}"/>
                <c:ext xmlns:c16="http://schemas.microsoft.com/office/drawing/2014/chart" uri="{C3380CC4-5D6E-409C-BE32-E72D297353CC}">
                  <c16:uniqueId val="{00000007-8FC7-40BD-B8DC-9184D9C99171}"/>
                </c:ext>
              </c:extLst>
            </c:dLbl>
            <c:dLbl>
              <c:idx val="5"/>
              <c:delete val="1"/>
              <c:extLst>
                <c:ext xmlns:c15="http://schemas.microsoft.com/office/drawing/2012/chart" uri="{CE6537A1-D6FC-4f65-9D91-7224C49458BB}"/>
                <c:ext xmlns:c16="http://schemas.microsoft.com/office/drawing/2014/chart" uri="{C3380CC4-5D6E-409C-BE32-E72D297353CC}">
                  <c16:uniqueId val="{00000008-8FC7-40BD-B8DC-9184D9C99171}"/>
                </c:ext>
              </c:extLst>
            </c:dLbl>
            <c:dLbl>
              <c:idx val="6"/>
              <c:delete val="1"/>
              <c:extLst>
                <c:ext xmlns:c15="http://schemas.microsoft.com/office/drawing/2012/chart" uri="{CE6537A1-D6FC-4f65-9D91-7224C49458BB}"/>
                <c:ext xmlns:c16="http://schemas.microsoft.com/office/drawing/2014/chart" uri="{C3380CC4-5D6E-409C-BE32-E72D297353CC}">
                  <c16:uniqueId val="{00000009-8FC7-40BD-B8DC-9184D9C99171}"/>
                </c:ext>
              </c:extLst>
            </c:dLbl>
            <c:dLbl>
              <c:idx val="7"/>
              <c:delete val="1"/>
              <c:extLst>
                <c:ext xmlns:c15="http://schemas.microsoft.com/office/drawing/2012/chart" uri="{CE6537A1-D6FC-4f65-9D91-7224C49458BB}"/>
                <c:ext xmlns:c16="http://schemas.microsoft.com/office/drawing/2014/chart" uri="{C3380CC4-5D6E-409C-BE32-E72D297353CC}">
                  <c16:uniqueId val="{0000000A-8FC7-40BD-B8DC-9184D9C99171}"/>
                </c:ext>
              </c:extLst>
            </c:dLbl>
            <c:dLbl>
              <c:idx val="8"/>
              <c:delete val="1"/>
              <c:extLst>
                <c:ext xmlns:c15="http://schemas.microsoft.com/office/drawing/2012/chart" uri="{CE6537A1-D6FC-4f65-9D91-7224C49458BB}"/>
                <c:ext xmlns:c16="http://schemas.microsoft.com/office/drawing/2014/chart" uri="{C3380CC4-5D6E-409C-BE32-E72D297353CC}">
                  <c16:uniqueId val="{0000000B-8FC7-40BD-B8DC-9184D9C99171}"/>
                </c:ext>
              </c:extLst>
            </c:dLbl>
            <c:dLbl>
              <c:idx val="9"/>
              <c:delete val="1"/>
              <c:extLst>
                <c:ext xmlns:c15="http://schemas.microsoft.com/office/drawing/2012/chart" uri="{CE6537A1-D6FC-4f65-9D91-7224C49458BB}"/>
                <c:ext xmlns:c16="http://schemas.microsoft.com/office/drawing/2014/chart" uri="{C3380CC4-5D6E-409C-BE32-E72D297353CC}">
                  <c16:uniqueId val="{0000000C-8FC7-40BD-B8DC-9184D9C99171}"/>
                </c:ext>
              </c:extLst>
            </c:dLbl>
            <c:dLbl>
              <c:idx val="10"/>
              <c:delete val="1"/>
              <c:extLst>
                <c:ext xmlns:c15="http://schemas.microsoft.com/office/drawing/2012/chart" uri="{CE6537A1-D6FC-4f65-9D91-7224C49458BB}"/>
                <c:ext xmlns:c16="http://schemas.microsoft.com/office/drawing/2014/chart" uri="{C3380CC4-5D6E-409C-BE32-E72D297353CC}">
                  <c16:uniqueId val="{0000000D-8FC7-40BD-B8DC-9184D9C99171}"/>
                </c:ext>
              </c:extLst>
            </c:dLbl>
            <c:dLbl>
              <c:idx val="11"/>
              <c:delete val="1"/>
              <c:extLst>
                <c:ext xmlns:c15="http://schemas.microsoft.com/office/drawing/2012/chart" uri="{CE6537A1-D6FC-4f65-9D91-7224C49458BB}"/>
                <c:ext xmlns:c16="http://schemas.microsoft.com/office/drawing/2014/chart" uri="{C3380CC4-5D6E-409C-BE32-E72D297353CC}">
                  <c16:uniqueId val="{0000000E-8FC7-40BD-B8DC-9184D9C99171}"/>
                </c:ext>
              </c:extLst>
            </c:dLbl>
            <c:dLbl>
              <c:idx val="12"/>
              <c:delete val="1"/>
              <c:extLst>
                <c:ext xmlns:c15="http://schemas.microsoft.com/office/drawing/2012/chart" uri="{CE6537A1-D6FC-4f65-9D91-7224C49458BB}"/>
                <c:ext xmlns:c16="http://schemas.microsoft.com/office/drawing/2014/chart" uri="{C3380CC4-5D6E-409C-BE32-E72D297353CC}">
                  <c16:uniqueId val="{0000000F-8FC7-40BD-B8DC-9184D9C9917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FC7-40BD-B8DC-9184D9C99171}"/>
                </c:ext>
              </c:extLst>
            </c:dLbl>
            <c:dLbl>
              <c:idx val="14"/>
              <c:delete val="1"/>
              <c:extLst>
                <c:ext xmlns:c15="http://schemas.microsoft.com/office/drawing/2012/chart" uri="{CE6537A1-D6FC-4f65-9D91-7224C49458BB}"/>
                <c:ext xmlns:c16="http://schemas.microsoft.com/office/drawing/2014/chart" uri="{C3380CC4-5D6E-409C-BE32-E72D297353CC}">
                  <c16:uniqueId val="{00000011-8FC7-40BD-B8DC-9184D9C99171}"/>
                </c:ext>
              </c:extLst>
            </c:dLbl>
            <c:dLbl>
              <c:idx val="15"/>
              <c:delete val="1"/>
              <c:extLst>
                <c:ext xmlns:c15="http://schemas.microsoft.com/office/drawing/2012/chart" uri="{CE6537A1-D6FC-4f65-9D91-7224C49458BB}"/>
                <c:ext xmlns:c16="http://schemas.microsoft.com/office/drawing/2014/chart" uri="{C3380CC4-5D6E-409C-BE32-E72D297353CC}">
                  <c16:uniqueId val="{00000012-8FC7-40BD-B8DC-9184D9C99171}"/>
                </c:ext>
              </c:extLst>
            </c:dLbl>
            <c:dLbl>
              <c:idx val="16"/>
              <c:delete val="1"/>
              <c:extLst>
                <c:ext xmlns:c15="http://schemas.microsoft.com/office/drawing/2012/chart" uri="{CE6537A1-D6FC-4f65-9D91-7224C49458BB}"/>
                <c:ext xmlns:c16="http://schemas.microsoft.com/office/drawing/2014/chart" uri="{C3380CC4-5D6E-409C-BE32-E72D297353CC}">
                  <c16:uniqueId val="{00000013-8FC7-40BD-B8DC-9184D9C99171}"/>
                </c:ext>
              </c:extLst>
            </c:dLbl>
            <c:dLbl>
              <c:idx val="17"/>
              <c:delete val="1"/>
              <c:extLst>
                <c:ext xmlns:c15="http://schemas.microsoft.com/office/drawing/2012/chart" uri="{CE6537A1-D6FC-4f65-9D91-7224C49458BB}"/>
                <c:ext xmlns:c16="http://schemas.microsoft.com/office/drawing/2014/chart" uri="{C3380CC4-5D6E-409C-BE32-E72D297353CC}">
                  <c16:uniqueId val="{00000014-8FC7-40BD-B8DC-9184D9C99171}"/>
                </c:ext>
              </c:extLst>
            </c:dLbl>
            <c:dLbl>
              <c:idx val="18"/>
              <c:delete val="1"/>
              <c:extLst>
                <c:ext xmlns:c15="http://schemas.microsoft.com/office/drawing/2012/chart" uri="{CE6537A1-D6FC-4f65-9D91-7224C49458BB}"/>
                <c:ext xmlns:c16="http://schemas.microsoft.com/office/drawing/2014/chart" uri="{C3380CC4-5D6E-409C-BE32-E72D297353CC}">
                  <c16:uniqueId val="{00000015-8FC7-40BD-B8DC-9184D9C99171}"/>
                </c:ext>
              </c:extLst>
            </c:dLbl>
            <c:dLbl>
              <c:idx val="19"/>
              <c:delete val="1"/>
              <c:extLst>
                <c:ext xmlns:c15="http://schemas.microsoft.com/office/drawing/2012/chart" uri="{CE6537A1-D6FC-4f65-9D91-7224C49458BB}"/>
                <c:ext xmlns:c16="http://schemas.microsoft.com/office/drawing/2014/chart" uri="{C3380CC4-5D6E-409C-BE32-E72D297353CC}">
                  <c16:uniqueId val="{00000016-8FC7-40BD-B8DC-9184D9C99171}"/>
                </c:ext>
              </c:extLst>
            </c:dLbl>
            <c:dLbl>
              <c:idx val="20"/>
              <c:delete val="1"/>
              <c:extLst>
                <c:ext xmlns:c15="http://schemas.microsoft.com/office/drawing/2012/chart" uri="{CE6537A1-D6FC-4f65-9D91-7224C49458BB}"/>
                <c:ext xmlns:c16="http://schemas.microsoft.com/office/drawing/2014/chart" uri="{C3380CC4-5D6E-409C-BE32-E72D297353CC}">
                  <c16:uniqueId val="{00000017-8FC7-40BD-B8DC-9184D9C99171}"/>
                </c:ext>
              </c:extLst>
            </c:dLbl>
            <c:dLbl>
              <c:idx val="21"/>
              <c:delete val="1"/>
              <c:extLst>
                <c:ext xmlns:c15="http://schemas.microsoft.com/office/drawing/2012/chart" uri="{CE6537A1-D6FC-4f65-9D91-7224C49458BB}"/>
                <c:ext xmlns:c16="http://schemas.microsoft.com/office/drawing/2014/chart" uri="{C3380CC4-5D6E-409C-BE32-E72D297353CC}">
                  <c16:uniqueId val="{00000018-8FC7-40BD-B8DC-9184D9C99171}"/>
                </c:ext>
              </c:extLst>
            </c:dLbl>
            <c:dLbl>
              <c:idx val="22"/>
              <c:delete val="1"/>
              <c:extLst>
                <c:ext xmlns:c15="http://schemas.microsoft.com/office/drawing/2012/chart" uri="{CE6537A1-D6FC-4f65-9D91-7224C49458BB}"/>
                <c:ext xmlns:c16="http://schemas.microsoft.com/office/drawing/2014/chart" uri="{C3380CC4-5D6E-409C-BE32-E72D297353CC}">
                  <c16:uniqueId val="{00000019-8FC7-40BD-B8DC-9184D9C99171}"/>
                </c:ext>
              </c:extLst>
            </c:dLbl>
            <c:dLbl>
              <c:idx val="23"/>
              <c:delete val="1"/>
              <c:extLst>
                <c:ext xmlns:c15="http://schemas.microsoft.com/office/drawing/2012/chart" uri="{CE6537A1-D6FC-4f65-9D91-7224C49458BB}"/>
                <c:ext xmlns:c16="http://schemas.microsoft.com/office/drawing/2014/chart" uri="{C3380CC4-5D6E-409C-BE32-E72D297353CC}">
                  <c16:uniqueId val="{0000001A-8FC7-40BD-B8DC-9184D9C99171}"/>
                </c:ext>
              </c:extLst>
            </c:dLbl>
            <c:dLbl>
              <c:idx val="24"/>
              <c:delete val="1"/>
              <c:extLst>
                <c:ext xmlns:c15="http://schemas.microsoft.com/office/drawing/2012/chart" uri="{CE6537A1-D6FC-4f65-9D91-7224C49458BB}"/>
                <c:ext xmlns:c16="http://schemas.microsoft.com/office/drawing/2014/chart" uri="{C3380CC4-5D6E-409C-BE32-E72D297353CC}">
                  <c16:uniqueId val="{0000001B-8FC7-40BD-B8DC-9184D9C9917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FC7-40BD-B8DC-9184D9C9917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Bad Homburg (433)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302525</v>
      </c>
      <c r="F11" s="238">
        <v>303780</v>
      </c>
      <c r="G11" s="238">
        <v>305730</v>
      </c>
      <c r="H11" s="238">
        <v>301077</v>
      </c>
      <c r="I11" s="265">
        <v>300323</v>
      </c>
      <c r="J11" s="263">
        <v>2202</v>
      </c>
      <c r="K11" s="266">
        <v>0.73321057661251388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14.61928766217668</v>
      </c>
      <c r="E13" s="115">
        <v>44227</v>
      </c>
      <c r="F13" s="114">
        <v>43852</v>
      </c>
      <c r="G13" s="114">
        <v>44522</v>
      </c>
      <c r="H13" s="114">
        <v>44466</v>
      </c>
      <c r="I13" s="140">
        <v>43579</v>
      </c>
      <c r="J13" s="115">
        <v>648</v>
      </c>
      <c r="K13" s="116">
        <v>1.4869547259000895</v>
      </c>
    </row>
    <row r="14" spans="1:255" ht="14.1" customHeight="1" x14ac:dyDescent="0.2">
      <c r="A14" s="306" t="s">
        <v>230</v>
      </c>
      <c r="B14" s="307"/>
      <c r="C14" s="308"/>
      <c r="D14" s="113">
        <v>50.824559953722833</v>
      </c>
      <c r="E14" s="115">
        <v>153757</v>
      </c>
      <c r="F14" s="114">
        <v>154869</v>
      </c>
      <c r="G14" s="114">
        <v>155829</v>
      </c>
      <c r="H14" s="114">
        <v>152815</v>
      </c>
      <c r="I14" s="140">
        <v>153118</v>
      </c>
      <c r="J14" s="115">
        <v>639</v>
      </c>
      <c r="K14" s="116">
        <v>0.41732520017241603</v>
      </c>
    </row>
    <row r="15" spans="1:255" ht="14.1" customHeight="1" x14ac:dyDescent="0.2">
      <c r="A15" s="306" t="s">
        <v>231</v>
      </c>
      <c r="B15" s="307"/>
      <c r="C15" s="308"/>
      <c r="D15" s="113">
        <v>15.49524832658458</v>
      </c>
      <c r="E15" s="115">
        <v>46877</v>
      </c>
      <c r="F15" s="114">
        <v>47456</v>
      </c>
      <c r="G15" s="114">
        <v>47594</v>
      </c>
      <c r="H15" s="114">
        <v>47473</v>
      </c>
      <c r="I15" s="140">
        <v>47454</v>
      </c>
      <c r="J15" s="115">
        <v>-577</v>
      </c>
      <c r="K15" s="116">
        <v>-1.2159143591688792</v>
      </c>
    </row>
    <row r="16" spans="1:255" ht="14.1" customHeight="1" x14ac:dyDescent="0.2">
      <c r="A16" s="306" t="s">
        <v>232</v>
      </c>
      <c r="B16" s="307"/>
      <c r="C16" s="308"/>
      <c r="D16" s="113">
        <v>18.878439798363772</v>
      </c>
      <c r="E16" s="115">
        <v>57112</v>
      </c>
      <c r="F16" s="114">
        <v>57041</v>
      </c>
      <c r="G16" s="114">
        <v>57200</v>
      </c>
      <c r="H16" s="114">
        <v>55797</v>
      </c>
      <c r="I16" s="140">
        <v>55636</v>
      </c>
      <c r="J16" s="115">
        <v>1476</v>
      </c>
      <c r="K16" s="116">
        <v>2.6529585160687326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0.35005371456904388</v>
      </c>
      <c r="E18" s="115">
        <v>1059</v>
      </c>
      <c r="F18" s="114">
        <v>1000</v>
      </c>
      <c r="G18" s="114">
        <v>1195</v>
      </c>
      <c r="H18" s="114">
        <v>1158</v>
      </c>
      <c r="I18" s="140">
        <v>1051</v>
      </c>
      <c r="J18" s="115">
        <v>8</v>
      </c>
      <c r="K18" s="116">
        <v>0.76117982873453849</v>
      </c>
    </row>
    <row r="19" spans="1:255" ht="14.1" customHeight="1" x14ac:dyDescent="0.2">
      <c r="A19" s="306" t="s">
        <v>235</v>
      </c>
      <c r="B19" s="307" t="s">
        <v>236</v>
      </c>
      <c r="C19" s="308"/>
      <c r="D19" s="113">
        <v>0.18808362945211141</v>
      </c>
      <c r="E19" s="115">
        <v>569</v>
      </c>
      <c r="F19" s="114">
        <v>508</v>
      </c>
      <c r="G19" s="114">
        <v>696</v>
      </c>
      <c r="H19" s="114">
        <v>680</v>
      </c>
      <c r="I19" s="140">
        <v>564</v>
      </c>
      <c r="J19" s="115">
        <v>5</v>
      </c>
      <c r="K19" s="116">
        <v>0.88652482269503541</v>
      </c>
    </row>
    <row r="20" spans="1:255" ht="14.1" customHeight="1" x14ac:dyDescent="0.2">
      <c r="A20" s="306">
        <v>12</v>
      </c>
      <c r="B20" s="307" t="s">
        <v>237</v>
      </c>
      <c r="C20" s="308"/>
      <c r="D20" s="113">
        <v>0.78472853483183203</v>
      </c>
      <c r="E20" s="115">
        <v>2374</v>
      </c>
      <c r="F20" s="114">
        <v>2309</v>
      </c>
      <c r="G20" s="114">
        <v>2425</v>
      </c>
      <c r="H20" s="114">
        <v>2401</v>
      </c>
      <c r="I20" s="140">
        <v>2323</v>
      </c>
      <c r="J20" s="115">
        <v>51</v>
      </c>
      <c r="K20" s="116">
        <v>2.1954369349978475</v>
      </c>
    </row>
    <row r="21" spans="1:255" ht="14.1" customHeight="1" x14ac:dyDescent="0.2">
      <c r="A21" s="306">
        <v>21</v>
      </c>
      <c r="B21" s="307" t="s">
        <v>238</v>
      </c>
      <c r="C21" s="308"/>
      <c r="D21" s="113">
        <v>0.11007354764069086</v>
      </c>
      <c r="E21" s="115">
        <v>333</v>
      </c>
      <c r="F21" s="114">
        <v>333</v>
      </c>
      <c r="G21" s="114">
        <v>346</v>
      </c>
      <c r="H21" s="114">
        <v>342</v>
      </c>
      <c r="I21" s="140">
        <v>349</v>
      </c>
      <c r="J21" s="115">
        <v>-16</v>
      </c>
      <c r="K21" s="116">
        <v>-4.5845272206303722</v>
      </c>
    </row>
    <row r="22" spans="1:255" ht="14.1" customHeight="1" x14ac:dyDescent="0.2">
      <c r="A22" s="306">
        <v>22</v>
      </c>
      <c r="B22" s="307" t="s">
        <v>239</v>
      </c>
      <c r="C22" s="308"/>
      <c r="D22" s="113">
        <v>0.85447483679034786</v>
      </c>
      <c r="E22" s="115">
        <v>2585</v>
      </c>
      <c r="F22" s="114">
        <v>2544</v>
      </c>
      <c r="G22" s="114">
        <v>2603</v>
      </c>
      <c r="H22" s="114">
        <v>2514</v>
      </c>
      <c r="I22" s="140">
        <v>2498</v>
      </c>
      <c r="J22" s="115">
        <v>87</v>
      </c>
      <c r="K22" s="116">
        <v>3.4827862289831866</v>
      </c>
    </row>
    <row r="23" spans="1:255" ht="14.1" customHeight="1" x14ac:dyDescent="0.2">
      <c r="A23" s="306">
        <v>23</v>
      </c>
      <c r="B23" s="307" t="s">
        <v>240</v>
      </c>
      <c r="C23" s="308"/>
      <c r="D23" s="113">
        <v>0.56425088835633419</v>
      </c>
      <c r="E23" s="115">
        <v>1707</v>
      </c>
      <c r="F23" s="114">
        <v>1767</v>
      </c>
      <c r="G23" s="114">
        <v>1818</v>
      </c>
      <c r="H23" s="114">
        <v>1827</v>
      </c>
      <c r="I23" s="140">
        <v>1820</v>
      </c>
      <c r="J23" s="115">
        <v>-113</v>
      </c>
      <c r="K23" s="116">
        <v>-6.2087912087912089</v>
      </c>
    </row>
    <row r="24" spans="1:255" ht="14.1" customHeight="1" x14ac:dyDescent="0.2">
      <c r="A24" s="306">
        <v>24</v>
      </c>
      <c r="B24" s="307" t="s">
        <v>241</v>
      </c>
      <c r="C24" s="308"/>
      <c r="D24" s="113">
        <v>1.847450623915379</v>
      </c>
      <c r="E24" s="115">
        <v>5589</v>
      </c>
      <c r="F24" s="114">
        <v>5708</v>
      </c>
      <c r="G24" s="114">
        <v>5815</v>
      </c>
      <c r="H24" s="114">
        <v>5767</v>
      </c>
      <c r="I24" s="140">
        <v>5887</v>
      </c>
      <c r="J24" s="115">
        <v>-298</v>
      </c>
      <c r="K24" s="116">
        <v>-5.0620010191948364</v>
      </c>
    </row>
    <row r="25" spans="1:255" ht="14.1" customHeight="1" x14ac:dyDescent="0.2">
      <c r="A25" s="306">
        <v>25</v>
      </c>
      <c r="B25" s="307" t="s">
        <v>242</v>
      </c>
      <c r="C25" s="308"/>
      <c r="D25" s="113">
        <v>4.6677134121147015</v>
      </c>
      <c r="E25" s="115">
        <v>14121</v>
      </c>
      <c r="F25" s="114">
        <v>14243</v>
      </c>
      <c r="G25" s="114">
        <v>14286</v>
      </c>
      <c r="H25" s="114">
        <v>14126</v>
      </c>
      <c r="I25" s="140">
        <v>14310</v>
      </c>
      <c r="J25" s="115">
        <v>-189</v>
      </c>
      <c r="K25" s="116">
        <v>-1.320754716981132</v>
      </c>
    </row>
    <row r="26" spans="1:255" ht="14.1" customHeight="1" x14ac:dyDescent="0.2">
      <c r="A26" s="306">
        <v>26</v>
      </c>
      <c r="B26" s="307" t="s">
        <v>243</v>
      </c>
      <c r="C26" s="308"/>
      <c r="D26" s="113">
        <v>2.4573175770597473</v>
      </c>
      <c r="E26" s="115">
        <v>7434</v>
      </c>
      <c r="F26" s="114">
        <v>7432</v>
      </c>
      <c r="G26" s="114">
        <v>7610</v>
      </c>
      <c r="H26" s="114">
        <v>7410</v>
      </c>
      <c r="I26" s="140">
        <v>7402</v>
      </c>
      <c r="J26" s="115">
        <v>32</v>
      </c>
      <c r="K26" s="116">
        <v>0.43231559038097811</v>
      </c>
    </row>
    <row r="27" spans="1:255" ht="14.1" customHeight="1" x14ac:dyDescent="0.2">
      <c r="A27" s="306">
        <v>27</v>
      </c>
      <c r="B27" s="307" t="s">
        <v>244</v>
      </c>
      <c r="C27" s="308"/>
      <c r="D27" s="113">
        <v>3.8231551111478392</v>
      </c>
      <c r="E27" s="115">
        <v>11566</v>
      </c>
      <c r="F27" s="114">
        <v>11777</v>
      </c>
      <c r="G27" s="114">
        <v>11882</v>
      </c>
      <c r="H27" s="114">
        <v>12013</v>
      </c>
      <c r="I27" s="140">
        <v>12260</v>
      </c>
      <c r="J27" s="115">
        <v>-694</v>
      </c>
      <c r="K27" s="116">
        <v>-5.6606851549755302</v>
      </c>
    </row>
    <row r="28" spans="1:255" ht="14.1" customHeight="1" x14ac:dyDescent="0.2">
      <c r="A28" s="306">
        <v>28</v>
      </c>
      <c r="B28" s="307" t="s">
        <v>245</v>
      </c>
      <c r="C28" s="308"/>
      <c r="D28" s="113">
        <v>0.16527559705809436</v>
      </c>
      <c r="E28" s="115">
        <v>500</v>
      </c>
      <c r="F28" s="114">
        <v>545</v>
      </c>
      <c r="G28" s="114">
        <v>550</v>
      </c>
      <c r="H28" s="114">
        <v>555</v>
      </c>
      <c r="I28" s="140">
        <v>559</v>
      </c>
      <c r="J28" s="115">
        <v>-59</v>
      </c>
      <c r="K28" s="116">
        <v>-10.554561717352415</v>
      </c>
    </row>
    <row r="29" spans="1:255" ht="14.1" customHeight="1" x14ac:dyDescent="0.2">
      <c r="A29" s="306">
        <v>29</v>
      </c>
      <c r="B29" s="307" t="s">
        <v>246</v>
      </c>
      <c r="C29" s="308"/>
      <c r="D29" s="113">
        <v>2.0785059086025948</v>
      </c>
      <c r="E29" s="115">
        <v>6288</v>
      </c>
      <c r="F29" s="114">
        <v>6439</v>
      </c>
      <c r="G29" s="114">
        <v>6446</v>
      </c>
      <c r="H29" s="114">
        <v>6425</v>
      </c>
      <c r="I29" s="140">
        <v>6384</v>
      </c>
      <c r="J29" s="115">
        <v>-96</v>
      </c>
      <c r="K29" s="116">
        <v>-1.5037593984962405</v>
      </c>
    </row>
    <row r="30" spans="1:255" ht="14.1" customHeight="1" x14ac:dyDescent="0.2">
      <c r="A30" s="306" t="s">
        <v>247</v>
      </c>
      <c r="B30" s="307" t="s">
        <v>248</v>
      </c>
      <c r="C30" s="308"/>
      <c r="D30" s="113">
        <v>0.51070159490951161</v>
      </c>
      <c r="E30" s="115">
        <v>1545</v>
      </c>
      <c r="F30" s="114">
        <v>1571</v>
      </c>
      <c r="G30" s="114">
        <v>1576</v>
      </c>
      <c r="H30" s="114">
        <v>1565</v>
      </c>
      <c r="I30" s="140">
        <v>1537</v>
      </c>
      <c r="J30" s="115">
        <v>8</v>
      </c>
      <c r="K30" s="116">
        <v>0.5204944697462589</v>
      </c>
    </row>
    <row r="31" spans="1:255" ht="14.1" customHeight="1" x14ac:dyDescent="0.2">
      <c r="A31" s="306" t="s">
        <v>249</v>
      </c>
      <c r="B31" s="307" t="s">
        <v>250</v>
      </c>
      <c r="C31" s="308"/>
      <c r="D31" s="113">
        <v>1.5572266754813653</v>
      </c>
      <c r="E31" s="115">
        <v>4711</v>
      </c>
      <c r="F31" s="114">
        <v>4836</v>
      </c>
      <c r="G31" s="114">
        <v>4838</v>
      </c>
      <c r="H31" s="114">
        <v>4829</v>
      </c>
      <c r="I31" s="140">
        <v>4815</v>
      </c>
      <c r="J31" s="115">
        <v>-104</v>
      </c>
      <c r="K31" s="116">
        <v>-2.1599169262720666</v>
      </c>
    </row>
    <row r="32" spans="1:255" ht="14.1" customHeight="1" x14ac:dyDescent="0.2">
      <c r="A32" s="306">
        <v>31</v>
      </c>
      <c r="B32" s="307" t="s">
        <v>251</v>
      </c>
      <c r="C32" s="308"/>
      <c r="D32" s="113">
        <v>0.58507561358565408</v>
      </c>
      <c r="E32" s="115">
        <v>1770</v>
      </c>
      <c r="F32" s="114">
        <v>1777</v>
      </c>
      <c r="G32" s="114">
        <v>1735</v>
      </c>
      <c r="H32" s="114">
        <v>1693</v>
      </c>
      <c r="I32" s="140">
        <v>1676</v>
      </c>
      <c r="J32" s="115">
        <v>94</v>
      </c>
      <c r="K32" s="116">
        <v>5.6085918854415278</v>
      </c>
    </row>
    <row r="33" spans="1:11" ht="14.1" customHeight="1" x14ac:dyDescent="0.2">
      <c r="A33" s="306">
        <v>32</v>
      </c>
      <c r="B33" s="307" t="s">
        <v>252</v>
      </c>
      <c r="C33" s="308"/>
      <c r="D33" s="113">
        <v>1.8163788116684572</v>
      </c>
      <c r="E33" s="115">
        <v>5495</v>
      </c>
      <c r="F33" s="114">
        <v>5247</v>
      </c>
      <c r="G33" s="114">
        <v>5598</v>
      </c>
      <c r="H33" s="114">
        <v>5550</v>
      </c>
      <c r="I33" s="140">
        <v>5417</v>
      </c>
      <c r="J33" s="115">
        <v>78</v>
      </c>
      <c r="K33" s="116">
        <v>1.4399113900683036</v>
      </c>
    </row>
    <row r="34" spans="1:11" ht="14.1" customHeight="1" x14ac:dyDescent="0.2">
      <c r="A34" s="306">
        <v>33</v>
      </c>
      <c r="B34" s="307" t="s">
        <v>253</v>
      </c>
      <c r="C34" s="308"/>
      <c r="D34" s="113">
        <v>0.75398727377902652</v>
      </c>
      <c r="E34" s="115">
        <v>2281</v>
      </c>
      <c r="F34" s="114">
        <v>2245</v>
      </c>
      <c r="G34" s="114">
        <v>2377</v>
      </c>
      <c r="H34" s="114">
        <v>2280</v>
      </c>
      <c r="I34" s="140">
        <v>2256</v>
      </c>
      <c r="J34" s="115">
        <v>25</v>
      </c>
      <c r="K34" s="116">
        <v>1.1081560283687943</v>
      </c>
    </row>
    <row r="35" spans="1:11" ht="14.1" customHeight="1" x14ac:dyDescent="0.2">
      <c r="A35" s="306">
        <v>34</v>
      </c>
      <c r="B35" s="307" t="s">
        <v>254</v>
      </c>
      <c r="C35" s="308"/>
      <c r="D35" s="113">
        <v>1.8186926700272705</v>
      </c>
      <c r="E35" s="115">
        <v>5502</v>
      </c>
      <c r="F35" s="114">
        <v>5437</v>
      </c>
      <c r="G35" s="114">
        <v>5520</v>
      </c>
      <c r="H35" s="114">
        <v>5523</v>
      </c>
      <c r="I35" s="140">
        <v>5612</v>
      </c>
      <c r="J35" s="115">
        <v>-110</v>
      </c>
      <c r="K35" s="116">
        <v>-1.9600855310049894</v>
      </c>
    </row>
    <row r="36" spans="1:11" ht="14.1" customHeight="1" x14ac:dyDescent="0.2">
      <c r="A36" s="306">
        <v>41</v>
      </c>
      <c r="B36" s="307" t="s">
        <v>255</v>
      </c>
      <c r="C36" s="308"/>
      <c r="D36" s="113">
        <v>1.166184612841914</v>
      </c>
      <c r="E36" s="115">
        <v>3528</v>
      </c>
      <c r="F36" s="114">
        <v>3563</v>
      </c>
      <c r="G36" s="114">
        <v>3549</v>
      </c>
      <c r="H36" s="114">
        <v>3544</v>
      </c>
      <c r="I36" s="140">
        <v>3564</v>
      </c>
      <c r="J36" s="115">
        <v>-36</v>
      </c>
      <c r="K36" s="116">
        <v>-1.0101010101010102</v>
      </c>
    </row>
    <row r="37" spans="1:11" ht="14.1" customHeight="1" x14ac:dyDescent="0.2">
      <c r="A37" s="306">
        <v>42</v>
      </c>
      <c r="B37" s="307" t="s">
        <v>256</v>
      </c>
      <c r="C37" s="308"/>
      <c r="D37" s="113">
        <v>0.11569291794066607</v>
      </c>
      <c r="E37" s="115">
        <v>350</v>
      </c>
      <c r="F37" s="114">
        <v>345</v>
      </c>
      <c r="G37" s="114">
        <v>346</v>
      </c>
      <c r="H37" s="114">
        <v>338</v>
      </c>
      <c r="I37" s="140">
        <v>341</v>
      </c>
      <c r="J37" s="115">
        <v>9</v>
      </c>
      <c r="K37" s="116">
        <v>2.6392961876832843</v>
      </c>
    </row>
    <row r="38" spans="1:11" ht="14.1" customHeight="1" x14ac:dyDescent="0.2">
      <c r="A38" s="306">
        <v>43</v>
      </c>
      <c r="B38" s="307" t="s">
        <v>257</v>
      </c>
      <c r="C38" s="308"/>
      <c r="D38" s="113">
        <v>5.643169985951574</v>
      </c>
      <c r="E38" s="115">
        <v>17072</v>
      </c>
      <c r="F38" s="114">
        <v>17307</v>
      </c>
      <c r="G38" s="114">
        <v>17399</v>
      </c>
      <c r="H38" s="114">
        <v>17102</v>
      </c>
      <c r="I38" s="140">
        <v>17108</v>
      </c>
      <c r="J38" s="115">
        <v>-36</v>
      </c>
      <c r="K38" s="116">
        <v>-0.21042787000233809</v>
      </c>
    </row>
    <row r="39" spans="1:11" ht="14.1" customHeight="1" x14ac:dyDescent="0.2">
      <c r="A39" s="306">
        <v>51</v>
      </c>
      <c r="B39" s="307" t="s">
        <v>258</v>
      </c>
      <c r="C39" s="308"/>
      <c r="D39" s="113">
        <v>6.7875382199818199</v>
      </c>
      <c r="E39" s="115">
        <v>20534</v>
      </c>
      <c r="F39" s="114">
        <v>20523</v>
      </c>
      <c r="G39" s="114">
        <v>20676</v>
      </c>
      <c r="H39" s="114">
        <v>20154</v>
      </c>
      <c r="I39" s="140">
        <v>19890</v>
      </c>
      <c r="J39" s="115">
        <v>644</v>
      </c>
      <c r="K39" s="116">
        <v>3.2378079436902967</v>
      </c>
    </row>
    <row r="40" spans="1:11" ht="14.1" customHeight="1" x14ac:dyDescent="0.2">
      <c r="A40" s="306" t="s">
        <v>259</v>
      </c>
      <c r="B40" s="307" t="s">
        <v>260</v>
      </c>
      <c r="C40" s="308"/>
      <c r="D40" s="113">
        <v>5.1853565821006526</v>
      </c>
      <c r="E40" s="115">
        <v>15687</v>
      </c>
      <c r="F40" s="114">
        <v>15647</v>
      </c>
      <c r="G40" s="114">
        <v>15540</v>
      </c>
      <c r="H40" s="114">
        <v>15345</v>
      </c>
      <c r="I40" s="140">
        <v>15189</v>
      </c>
      <c r="J40" s="115">
        <v>498</v>
      </c>
      <c r="K40" s="116">
        <v>3.278688524590164</v>
      </c>
    </row>
    <row r="41" spans="1:11" ht="14.1" customHeight="1" x14ac:dyDescent="0.2">
      <c r="A41" s="306"/>
      <c r="B41" s="307" t="s">
        <v>261</v>
      </c>
      <c r="C41" s="308"/>
      <c r="D41" s="113">
        <v>4.529212461780018</v>
      </c>
      <c r="E41" s="115">
        <v>13702</v>
      </c>
      <c r="F41" s="114">
        <v>13755</v>
      </c>
      <c r="G41" s="114">
        <v>13666</v>
      </c>
      <c r="H41" s="114">
        <v>13439</v>
      </c>
      <c r="I41" s="140">
        <v>13289</v>
      </c>
      <c r="J41" s="115">
        <v>413</v>
      </c>
      <c r="K41" s="116">
        <v>3.1078335465422531</v>
      </c>
    </row>
    <row r="42" spans="1:11" ht="14.1" customHeight="1" x14ac:dyDescent="0.2">
      <c r="A42" s="306">
        <v>52</v>
      </c>
      <c r="B42" s="307" t="s">
        <v>262</v>
      </c>
      <c r="C42" s="308"/>
      <c r="D42" s="113">
        <v>2.883067515081398</v>
      </c>
      <c r="E42" s="115">
        <v>8722</v>
      </c>
      <c r="F42" s="114">
        <v>8882</v>
      </c>
      <c r="G42" s="114">
        <v>8956</v>
      </c>
      <c r="H42" s="114">
        <v>8809</v>
      </c>
      <c r="I42" s="140">
        <v>8627</v>
      </c>
      <c r="J42" s="115">
        <v>95</v>
      </c>
      <c r="K42" s="116">
        <v>1.1011939260461343</v>
      </c>
    </row>
    <row r="43" spans="1:11" ht="14.1" customHeight="1" x14ac:dyDescent="0.2">
      <c r="A43" s="306" t="s">
        <v>263</v>
      </c>
      <c r="B43" s="307" t="s">
        <v>264</v>
      </c>
      <c r="C43" s="308"/>
      <c r="D43" s="113">
        <v>2.5531774233534419</v>
      </c>
      <c r="E43" s="115">
        <v>7724</v>
      </c>
      <c r="F43" s="114">
        <v>7848</v>
      </c>
      <c r="G43" s="114">
        <v>7884</v>
      </c>
      <c r="H43" s="114">
        <v>7749</v>
      </c>
      <c r="I43" s="140">
        <v>7576</v>
      </c>
      <c r="J43" s="115">
        <v>148</v>
      </c>
      <c r="K43" s="116">
        <v>1.9535374868004225</v>
      </c>
    </row>
    <row r="44" spans="1:11" ht="14.1" customHeight="1" x14ac:dyDescent="0.2">
      <c r="A44" s="306">
        <v>53</v>
      </c>
      <c r="B44" s="307" t="s">
        <v>265</v>
      </c>
      <c r="C44" s="308"/>
      <c r="D44" s="113">
        <v>0.89017436575489628</v>
      </c>
      <c r="E44" s="115">
        <v>2693</v>
      </c>
      <c r="F44" s="114">
        <v>2722</v>
      </c>
      <c r="G44" s="114">
        <v>2749</v>
      </c>
      <c r="H44" s="114">
        <v>2821</v>
      </c>
      <c r="I44" s="140">
        <v>2772</v>
      </c>
      <c r="J44" s="115">
        <v>-79</v>
      </c>
      <c r="K44" s="116">
        <v>-2.84992784992785</v>
      </c>
    </row>
    <row r="45" spans="1:11" ht="14.1" customHeight="1" x14ac:dyDescent="0.2">
      <c r="A45" s="306" t="s">
        <v>266</v>
      </c>
      <c r="B45" s="307" t="s">
        <v>267</v>
      </c>
      <c r="C45" s="308"/>
      <c r="D45" s="113">
        <v>0.85678869514916123</v>
      </c>
      <c r="E45" s="115">
        <v>2592</v>
      </c>
      <c r="F45" s="114">
        <v>2617</v>
      </c>
      <c r="G45" s="114">
        <v>2641</v>
      </c>
      <c r="H45" s="114">
        <v>2715</v>
      </c>
      <c r="I45" s="140">
        <v>2671</v>
      </c>
      <c r="J45" s="115">
        <v>-79</v>
      </c>
      <c r="K45" s="116">
        <v>-2.9576937476600524</v>
      </c>
    </row>
    <row r="46" spans="1:11" ht="14.1" customHeight="1" x14ac:dyDescent="0.2">
      <c r="A46" s="306">
        <v>54</v>
      </c>
      <c r="B46" s="307" t="s">
        <v>268</v>
      </c>
      <c r="C46" s="308"/>
      <c r="D46" s="113">
        <v>2.4374845054127756</v>
      </c>
      <c r="E46" s="115">
        <v>7374</v>
      </c>
      <c r="F46" s="114">
        <v>7418</v>
      </c>
      <c r="G46" s="114">
        <v>7515</v>
      </c>
      <c r="H46" s="114">
        <v>7437</v>
      </c>
      <c r="I46" s="140">
        <v>7369</v>
      </c>
      <c r="J46" s="115">
        <v>5</v>
      </c>
      <c r="K46" s="116">
        <v>6.7851811643370882E-2</v>
      </c>
    </row>
    <row r="47" spans="1:11" ht="14.1" customHeight="1" x14ac:dyDescent="0.2">
      <c r="A47" s="306">
        <v>61</v>
      </c>
      <c r="B47" s="307" t="s">
        <v>269</v>
      </c>
      <c r="C47" s="308"/>
      <c r="D47" s="113">
        <v>4.5440872655152464</v>
      </c>
      <c r="E47" s="115">
        <v>13747</v>
      </c>
      <c r="F47" s="114">
        <v>13809</v>
      </c>
      <c r="G47" s="114">
        <v>13868</v>
      </c>
      <c r="H47" s="114">
        <v>13553</v>
      </c>
      <c r="I47" s="140">
        <v>13437</v>
      </c>
      <c r="J47" s="115">
        <v>310</v>
      </c>
      <c r="K47" s="116">
        <v>2.3070625883753815</v>
      </c>
    </row>
    <row r="48" spans="1:11" ht="14.1" customHeight="1" x14ac:dyDescent="0.2">
      <c r="A48" s="306">
        <v>62</v>
      </c>
      <c r="B48" s="307" t="s">
        <v>270</v>
      </c>
      <c r="C48" s="308"/>
      <c r="D48" s="113">
        <v>5.6725890422279148</v>
      </c>
      <c r="E48" s="115">
        <v>17161</v>
      </c>
      <c r="F48" s="114">
        <v>17196</v>
      </c>
      <c r="G48" s="114">
        <v>17159</v>
      </c>
      <c r="H48" s="114">
        <v>16842</v>
      </c>
      <c r="I48" s="140">
        <v>16829</v>
      </c>
      <c r="J48" s="115">
        <v>332</v>
      </c>
      <c r="K48" s="116">
        <v>1.9727850733852279</v>
      </c>
    </row>
    <row r="49" spans="1:11" ht="14.1" customHeight="1" x14ac:dyDescent="0.2">
      <c r="A49" s="306">
        <v>63</v>
      </c>
      <c r="B49" s="307" t="s">
        <v>271</v>
      </c>
      <c r="C49" s="308"/>
      <c r="D49" s="113">
        <v>2.166101975043385</v>
      </c>
      <c r="E49" s="115">
        <v>6553</v>
      </c>
      <c r="F49" s="114">
        <v>6918</v>
      </c>
      <c r="G49" s="114">
        <v>6992</v>
      </c>
      <c r="H49" s="114">
        <v>7016</v>
      </c>
      <c r="I49" s="140">
        <v>6986</v>
      </c>
      <c r="J49" s="115">
        <v>-433</v>
      </c>
      <c r="K49" s="116">
        <v>-6.1981105067277413</v>
      </c>
    </row>
    <row r="50" spans="1:11" ht="14.1" customHeight="1" x14ac:dyDescent="0.2">
      <c r="A50" s="306" t="s">
        <v>272</v>
      </c>
      <c r="B50" s="307" t="s">
        <v>273</v>
      </c>
      <c r="C50" s="308"/>
      <c r="D50" s="113">
        <v>0.51037104371539543</v>
      </c>
      <c r="E50" s="115">
        <v>1544</v>
      </c>
      <c r="F50" s="114">
        <v>1580</v>
      </c>
      <c r="G50" s="114">
        <v>1617</v>
      </c>
      <c r="H50" s="114">
        <v>1556</v>
      </c>
      <c r="I50" s="140">
        <v>1625</v>
      </c>
      <c r="J50" s="115">
        <v>-81</v>
      </c>
      <c r="K50" s="116">
        <v>-4.9846153846153847</v>
      </c>
    </row>
    <row r="51" spans="1:11" ht="14.1" customHeight="1" x14ac:dyDescent="0.2">
      <c r="A51" s="306" t="s">
        <v>274</v>
      </c>
      <c r="B51" s="307" t="s">
        <v>275</v>
      </c>
      <c r="C51" s="308"/>
      <c r="D51" s="113">
        <v>1.3228658788529875</v>
      </c>
      <c r="E51" s="115">
        <v>4002</v>
      </c>
      <c r="F51" s="114">
        <v>3990</v>
      </c>
      <c r="G51" s="114">
        <v>3968</v>
      </c>
      <c r="H51" s="114">
        <v>4046</v>
      </c>
      <c r="I51" s="140">
        <v>3910</v>
      </c>
      <c r="J51" s="115">
        <v>92</v>
      </c>
      <c r="K51" s="116">
        <v>2.3529411764705883</v>
      </c>
    </row>
    <row r="52" spans="1:11" ht="14.1" customHeight="1" x14ac:dyDescent="0.2">
      <c r="A52" s="306">
        <v>71</v>
      </c>
      <c r="B52" s="307" t="s">
        <v>276</v>
      </c>
      <c r="C52" s="308"/>
      <c r="D52" s="113">
        <v>19.257251466820925</v>
      </c>
      <c r="E52" s="115">
        <v>58258</v>
      </c>
      <c r="F52" s="114">
        <v>58204</v>
      </c>
      <c r="G52" s="114">
        <v>58194</v>
      </c>
      <c r="H52" s="114">
        <v>57425</v>
      </c>
      <c r="I52" s="140">
        <v>57463</v>
      </c>
      <c r="J52" s="115">
        <v>795</v>
      </c>
      <c r="K52" s="116">
        <v>1.3834989471485999</v>
      </c>
    </row>
    <row r="53" spans="1:11" ht="14.1" customHeight="1" x14ac:dyDescent="0.2">
      <c r="A53" s="306" t="s">
        <v>277</v>
      </c>
      <c r="B53" s="307" t="s">
        <v>278</v>
      </c>
      <c r="C53" s="308"/>
      <c r="D53" s="113">
        <v>8.5424345095446661</v>
      </c>
      <c r="E53" s="115">
        <v>25843</v>
      </c>
      <c r="F53" s="114">
        <v>25833</v>
      </c>
      <c r="G53" s="114">
        <v>25771</v>
      </c>
      <c r="H53" s="114">
        <v>25150</v>
      </c>
      <c r="I53" s="140">
        <v>25171</v>
      </c>
      <c r="J53" s="115">
        <v>672</v>
      </c>
      <c r="K53" s="116">
        <v>2.6697389853402727</v>
      </c>
    </row>
    <row r="54" spans="1:11" ht="14.1" customHeight="1" x14ac:dyDescent="0.2">
      <c r="A54" s="306" t="s">
        <v>279</v>
      </c>
      <c r="B54" s="307" t="s">
        <v>280</v>
      </c>
      <c r="C54" s="308"/>
      <c r="D54" s="113">
        <v>8.5748285265680515</v>
      </c>
      <c r="E54" s="115">
        <v>25941</v>
      </c>
      <c r="F54" s="114">
        <v>25847</v>
      </c>
      <c r="G54" s="114">
        <v>25928</v>
      </c>
      <c r="H54" s="114">
        <v>25858</v>
      </c>
      <c r="I54" s="140">
        <v>25917</v>
      </c>
      <c r="J54" s="115">
        <v>24</v>
      </c>
      <c r="K54" s="116">
        <v>9.2603310568352817E-2</v>
      </c>
    </row>
    <row r="55" spans="1:11" ht="14.1" customHeight="1" x14ac:dyDescent="0.2">
      <c r="A55" s="306">
        <v>72</v>
      </c>
      <c r="B55" s="307" t="s">
        <v>281</v>
      </c>
      <c r="C55" s="308"/>
      <c r="D55" s="113">
        <v>6.0514007106850674</v>
      </c>
      <c r="E55" s="115">
        <v>18307</v>
      </c>
      <c r="F55" s="114">
        <v>18405</v>
      </c>
      <c r="G55" s="114">
        <v>18522</v>
      </c>
      <c r="H55" s="114">
        <v>18086</v>
      </c>
      <c r="I55" s="140">
        <v>18178</v>
      </c>
      <c r="J55" s="115">
        <v>129</v>
      </c>
      <c r="K55" s="116">
        <v>0.70964902629552207</v>
      </c>
    </row>
    <row r="56" spans="1:11" ht="14.1" customHeight="1" x14ac:dyDescent="0.2">
      <c r="A56" s="306" t="s">
        <v>282</v>
      </c>
      <c r="B56" s="307" t="s">
        <v>283</v>
      </c>
      <c r="C56" s="308"/>
      <c r="D56" s="113">
        <v>3.2344434344269071</v>
      </c>
      <c r="E56" s="115">
        <v>9785</v>
      </c>
      <c r="F56" s="114">
        <v>9824</v>
      </c>
      <c r="G56" s="114">
        <v>9958</v>
      </c>
      <c r="H56" s="114">
        <v>9632</v>
      </c>
      <c r="I56" s="140">
        <v>9749</v>
      </c>
      <c r="J56" s="115">
        <v>36</v>
      </c>
      <c r="K56" s="116">
        <v>0.3692686429377372</v>
      </c>
    </row>
    <row r="57" spans="1:11" ht="14.1" customHeight="1" x14ac:dyDescent="0.2">
      <c r="A57" s="306" t="s">
        <v>284</v>
      </c>
      <c r="B57" s="307" t="s">
        <v>285</v>
      </c>
      <c r="C57" s="308"/>
      <c r="D57" s="113">
        <v>1.7872903065862324</v>
      </c>
      <c r="E57" s="115">
        <v>5407</v>
      </c>
      <c r="F57" s="114">
        <v>5485</v>
      </c>
      <c r="G57" s="114">
        <v>5502</v>
      </c>
      <c r="H57" s="114">
        <v>5456</v>
      </c>
      <c r="I57" s="140">
        <v>5449</v>
      </c>
      <c r="J57" s="115">
        <v>-42</v>
      </c>
      <c r="K57" s="116">
        <v>-0.77078363002385764</v>
      </c>
    </row>
    <row r="58" spans="1:11" ht="14.1" customHeight="1" x14ac:dyDescent="0.2">
      <c r="A58" s="306">
        <v>73</v>
      </c>
      <c r="B58" s="307" t="s">
        <v>286</v>
      </c>
      <c r="C58" s="308"/>
      <c r="D58" s="113">
        <v>2.7554747541525493</v>
      </c>
      <c r="E58" s="115">
        <v>8336</v>
      </c>
      <c r="F58" s="114">
        <v>8286</v>
      </c>
      <c r="G58" s="114">
        <v>8313</v>
      </c>
      <c r="H58" s="114">
        <v>8152</v>
      </c>
      <c r="I58" s="140">
        <v>8113</v>
      </c>
      <c r="J58" s="115">
        <v>223</v>
      </c>
      <c r="K58" s="116">
        <v>2.7486749661037839</v>
      </c>
    </row>
    <row r="59" spans="1:11" ht="14.1" customHeight="1" x14ac:dyDescent="0.2">
      <c r="A59" s="306" t="s">
        <v>287</v>
      </c>
      <c r="B59" s="307" t="s">
        <v>288</v>
      </c>
      <c r="C59" s="308"/>
      <c r="D59" s="113">
        <v>2.2298983555078093</v>
      </c>
      <c r="E59" s="115">
        <v>6746</v>
      </c>
      <c r="F59" s="114">
        <v>6699</v>
      </c>
      <c r="G59" s="114">
        <v>6703</v>
      </c>
      <c r="H59" s="114">
        <v>6553</v>
      </c>
      <c r="I59" s="140">
        <v>6513</v>
      </c>
      <c r="J59" s="115">
        <v>233</v>
      </c>
      <c r="K59" s="116">
        <v>3.5774604636880087</v>
      </c>
    </row>
    <row r="60" spans="1:11" ht="14.1" customHeight="1" x14ac:dyDescent="0.2">
      <c r="A60" s="306">
        <v>81</v>
      </c>
      <c r="B60" s="307" t="s">
        <v>289</v>
      </c>
      <c r="C60" s="308"/>
      <c r="D60" s="113">
        <v>6.043467482026279</v>
      </c>
      <c r="E60" s="115">
        <v>18283</v>
      </c>
      <c r="F60" s="114">
        <v>18419</v>
      </c>
      <c r="G60" s="114">
        <v>18476</v>
      </c>
      <c r="H60" s="114">
        <v>18144</v>
      </c>
      <c r="I60" s="140">
        <v>17845</v>
      </c>
      <c r="J60" s="115">
        <v>438</v>
      </c>
      <c r="K60" s="116">
        <v>2.4544690389464838</v>
      </c>
    </row>
    <row r="61" spans="1:11" ht="14.1" customHeight="1" x14ac:dyDescent="0.2">
      <c r="A61" s="306" t="s">
        <v>290</v>
      </c>
      <c r="B61" s="307" t="s">
        <v>291</v>
      </c>
      <c r="C61" s="308"/>
      <c r="D61" s="113">
        <v>1.6811833732749359</v>
      </c>
      <c r="E61" s="115">
        <v>5086</v>
      </c>
      <c r="F61" s="114">
        <v>5133</v>
      </c>
      <c r="G61" s="114">
        <v>5182</v>
      </c>
      <c r="H61" s="114">
        <v>4957</v>
      </c>
      <c r="I61" s="140">
        <v>4983</v>
      </c>
      <c r="J61" s="115">
        <v>103</v>
      </c>
      <c r="K61" s="116">
        <v>2.0670278948424645</v>
      </c>
    </row>
    <row r="62" spans="1:11" ht="14.1" customHeight="1" x14ac:dyDescent="0.2">
      <c r="A62" s="306" t="s">
        <v>292</v>
      </c>
      <c r="B62" s="307" t="s">
        <v>293</v>
      </c>
      <c r="C62" s="308"/>
      <c r="D62" s="113">
        <v>2.3426163127014297</v>
      </c>
      <c r="E62" s="115">
        <v>7087</v>
      </c>
      <c r="F62" s="114">
        <v>7242</v>
      </c>
      <c r="G62" s="114">
        <v>7017</v>
      </c>
      <c r="H62" s="114">
        <v>6980</v>
      </c>
      <c r="I62" s="140">
        <v>6942</v>
      </c>
      <c r="J62" s="115">
        <v>145</v>
      </c>
      <c r="K62" s="116">
        <v>2.0887352348026504</v>
      </c>
    </row>
    <row r="63" spans="1:11" ht="14.1" customHeight="1" x14ac:dyDescent="0.2">
      <c r="A63" s="306"/>
      <c r="B63" s="307" t="s">
        <v>294</v>
      </c>
      <c r="C63" s="308"/>
      <c r="D63" s="113">
        <v>2.0160317329146351</v>
      </c>
      <c r="E63" s="115">
        <v>6099</v>
      </c>
      <c r="F63" s="114">
        <v>6254</v>
      </c>
      <c r="G63" s="114">
        <v>6051</v>
      </c>
      <c r="H63" s="114">
        <v>6040</v>
      </c>
      <c r="I63" s="140">
        <v>5992</v>
      </c>
      <c r="J63" s="115">
        <v>107</v>
      </c>
      <c r="K63" s="116">
        <v>1.7857142857142858</v>
      </c>
    </row>
    <row r="64" spans="1:11" ht="14.1" customHeight="1" x14ac:dyDescent="0.2">
      <c r="A64" s="306" t="s">
        <v>295</v>
      </c>
      <c r="B64" s="307" t="s">
        <v>296</v>
      </c>
      <c r="C64" s="308"/>
      <c r="D64" s="113">
        <v>0.59995041732088261</v>
      </c>
      <c r="E64" s="115">
        <v>1815</v>
      </c>
      <c r="F64" s="114">
        <v>1786</v>
      </c>
      <c r="G64" s="114">
        <v>1771</v>
      </c>
      <c r="H64" s="114">
        <v>1744</v>
      </c>
      <c r="I64" s="140">
        <v>1717</v>
      </c>
      <c r="J64" s="115">
        <v>98</v>
      </c>
      <c r="K64" s="116">
        <v>5.7076295864880606</v>
      </c>
    </row>
    <row r="65" spans="1:11" ht="14.1" customHeight="1" x14ac:dyDescent="0.2">
      <c r="A65" s="306" t="s">
        <v>297</v>
      </c>
      <c r="B65" s="307" t="s">
        <v>298</v>
      </c>
      <c r="C65" s="308"/>
      <c r="D65" s="113">
        <v>0.54640112387406004</v>
      </c>
      <c r="E65" s="115">
        <v>1653</v>
      </c>
      <c r="F65" s="114">
        <v>1647</v>
      </c>
      <c r="G65" s="114">
        <v>1608</v>
      </c>
      <c r="H65" s="114">
        <v>1599</v>
      </c>
      <c r="I65" s="140">
        <v>1583</v>
      </c>
      <c r="J65" s="115">
        <v>70</v>
      </c>
      <c r="K65" s="116">
        <v>4.4219835754895769</v>
      </c>
    </row>
    <row r="66" spans="1:11" ht="14.1" customHeight="1" x14ac:dyDescent="0.2">
      <c r="A66" s="306">
        <v>82</v>
      </c>
      <c r="B66" s="307" t="s">
        <v>299</v>
      </c>
      <c r="C66" s="308"/>
      <c r="D66" s="113">
        <v>2.0454507891909759</v>
      </c>
      <c r="E66" s="115">
        <v>6188</v>
      </c>
      <c r="F66" s="114">
        <v>6289</v>
      </c>
      <c r="G66" s="114">
        <v>6240</v>
      </c>
      <c r="H66" s="114">
        <v>6124</v>
      </c>
      <c r="I66" s="140">
        <v>6113</v>
      </c>
      <c r="J66" s="115">
        <v>75</v>
      </c>
      <c r="K66" s="116">
        <v>1.22689350564371</v>
      </c>
    </row>
    <row r="67" spans="1:11" ht="14.1" customHeight="1" x14ac:dyDescent="0.2">
      <c r="A67" s="306" t="s">
        <v>300</v>
      </c>
      <c r="B67" s="307" t="s">
        <v>301</v>
      </c>
      <c r="C67" s="308"/>
      <c r="D67" s="113">
        <v>1.2233699694240145</v>
      </c>
      <c r="E67" s="115">
        <v>3701</v>
      </c>
      <c r="F67" s="114">
        <v>3761</v>
      </c>
      <c r="G67" s="114">
        <v>3696</v>
      </c>
      <c r="H67" s="114">
        <v>3683</v>
      </c>
      <c r="I67" s="140">
        <v>3651</v>
      </c>
      <c r="J67" s="115">
        <v>50</v>
      </c>
      <c r="K67" s="116">
        <v>1.3694878115584772</v>
      </c>
    </row>
    <row r="68" spans="1:11" ht="14.1" customHeight="1" x14ac:dyDescent="0.2">
      <c r="A68" s="306" t="s">
        <v>302</v>
      </c>
      <c r="B68" s="307" t="s">
        <v>303</v>
      </c>
      <c r="C68" s="308"/>
      <c r="D68" s="113">
        <v>0.44558300966862241</v>
      </c>
      <c r="E68" s="115">
        <v>1348</v>
      </c>
      <c r="F68" s="114">
        <v>1374</v>
      </c>
      <c r="G68" s="114">
        <v>1406</v>
      </c>
      <c r="H68" s="114">
        <v>1342</v>
      </c>
      <c r="I68" s="140">
        <v>1364</v>
      </c>
      <c r="J68" s="115">
        <v>-16</v>
      </c>
      <c r="K68" s="116">
        <v>-1.1730205278592376</v>
      </c>
    </row>
    <row r="69" spans="1:11" ht="14.1" customHeight="1" x14ac:dyDescent="0.2">
      <c r="A69" s="306">
        <v>83</v>
      </c>
      <c r="B69" s="307" t="s">
        <v>304</v>
      </c>
      <c r="C69" s="308"/>
      <c r="D69" s="113">
        <v>4.6144946698619949</v>
      </c>
      <c r="E69" s="115">
        <v>13960</v>
      </c>
      <c r="F69" s="114">
        <v>13901</v>
      </c>
      <c r="G69" s="114">
        <v>13777</v>
      </c>
      <c r="H69" s="114">
        <v>13553</v>
      </c>
      <c r="I69" s="140">
        <v>13559</v>
      </c>
      <c r="J69" s="115">
        <v>401</v>
      </c>
      <c r="K69" s="116">
        <v>2.9574452393244339</v>
      </c>
    </row>
    <row r="70" spans="1:11" ht="14.1" customHeight="1" x14ac:dyDescent="0.2">
      <c r="A70" s="306" t="s">
        <v>305</v>
      </c>
      <c r="B70" s="307" t="s">
        <v>306</v>
      </c>
      <c r="C70" s="308"/>
      <c r="D70" s="113">
        <v>4.0085943310470213</v>
      </c>
      <c r="E70" s="115">
        <v>12127</v>
      </c>
      <c r="F70" s="114">
        <v>12073</v>
      </c>
      <c r="G70" s="114">
        <v>11937</v>
      </c>
      <c r="H70" s="114">
        <v>11736</v>
      </c>
      <c r="I70" s="140">
        <v>11716</v>
      </c>
      <c r="J70" s="115">
        <v>411</v>
      </c>
      <c r="K70" s="116">
        <v>3.5080232161147151</v>
      </c>
    </row>
    <row r="71" spans="1:11" ht="14.1" customHeight="1" x14ac:dyDescent="0.2">
      <c r="A71" s="306"/>
      <c r="B71" s="307" t="s">
        <v>307</v>
      </c>
      <c r="C71" s="308"/>
      <c r="D71" s="113">
        <v>2.5396248243946782</v>
      </c>
      <c r="E71" s="115">
        <v>7683</v>
      </c>
      <c r="F71" s="114">
        <v>7700</v>
      </c>
      <c r="G71" s="114">
        <v>7639</v>
      </c>
      <c r="H71" s="114">
        <v>7472</v>
      </c>
      <c r="I71" s="140">
        <v>7485</v>
      </c>
      <c r="J71" s="115">
        <v>198</v>
      </c>
      <c r="K71" s="116">
        <v>2.6452905811623246</v>
      </c>
    </row>
    <row r="72" spans="1:11" ht="14.1" customHeight="1" x14ac:dyDescent="0.2">
      <c r="A72" s="306">
        <v>84</v>
      </c>
      <c r="B72" s="307" t="s">
        <v>308</v>
      </c>
      <c r="C72" s="308"/>
      <c r="D72" s="113">
        <v>1.2587389471944468</v>
      </c>
      <c r="E72" s="115">
        <v>3808</v>
      </c>
      <c r="F72" s="114">
        <v>3734</v>
      </c>
      <c r="G72" s="114">
        <v>3701</v>
      </c>
      <c r="H72" s="114">
        <v>3493</v>
      </c>
      <c r="I72" s="140">
        <v>3584</v>
      </c>
      <c r="J72" s="115">
        <v>224</v>
      </c>
      <c r="K72" s="116">
        <v>6.25</v>
      </c>
    </row>
    <row r="73" spans="1:11" ht="14.1" customHeight="1" x14ac:dyDescent="0.2">
      <c r="A73" s="306" t="s">
        <v>309</v>
      </c>
      <c r="B73" s="307" t="s">
        <v>310</v>
      </c>
      <c r="C73" s="308"/>
      <c r="D73" s="113">
        <v>0.67597719196760597</v>
      </c>
      <c r="E73" s="115">
        <v>2045</v>
      </c>
      <c r="F73" s="114">
        <v>1974</v>
      </c>
      <c r="G73" s="114">
        <v>1915</v>
      </c>
      <c r="H73" s="114">
        <v>1769</v>
      </c>
      <c r="I73" s="140">
        <v>1847</v>
      </c>
      <c r="J73" s="115">
        <v>198</v>
      </c>
      <c r="K73" s="116">
        <v>10.720086626962642</v>
      </c>
    </row>
    <row r="74" spans="1:11" ht="14.1" customHeight="1" x14ac:dyDescent="0.2">
      <c r="A74" s="306" t="s">
        <v>311</v>
      </c>
      <c r="B74" s="307" t="s">
        <v>312</v>
      </c>
      <c r="C74" s="308"/>
      <c r="D74" s="113">
        <v>0.15139244690521445</v>
      </c>
      <c r="E74" s="115">
        <v>458</v>
      </c>
      <c r="F74" s="114">
        <v>465</v>
      </c>
      <c r="G74" s="114">
        <v>466</v>
      </c>
      <c r="H74" s="114">
        <v>441</v>
      </c>
      <c r="I74" s="140">
        <v>445</v>
      </c>
      <c r="J74" s="115">
        <v>13</v>
      </c>
      <c r="K74" s="116">
        <v>2.9213483146067416</v>
      </c>
    </row>
    <row r="75" spans="1:11" ht="14.1" customHeight="1" x14ac:dyDescent="0.2">
      <c r="A75" s="306" t="s">
        <v>313</v>
      </c>
      <c r="B75" s="307" t="s">
        <v>314</v>
      </c>
      <c r="C75" s="308"/>
      <c r="D75" s="113">
        <v>5.7185356582100652E-2</v>
      </c>
      <c r="E75" s="115">
        <v>173</v>
      </c>
      <c r="F75" s="114">
        <v>181</v>
      </c>
      <c r="G75" s="114">
        <v>197</v>
      </c>
      <c r="H75" s="114">
        <v>212</v>
      </c>
      <c r="I75" s="140">
        <v>217</v>
      </c>
      <c r="J75" s="115">
        <v>-44</v>
      </c>
      <c r="K75" s="116">
        <v>-20.276497695852534</v>
      </c>
    </row>
    <row r="76" spans="1:11" ht="14.1" customHeight="1" x14ac:dyDescent="0.2">
      <c r="A76" s="306">
        <v>91</v>
      </c>
      <c r="B76" s="307" t="s">
        <v>315</v>
      </c>
      <c r="C76" s="308"/>
      <c r="D76" s="113">
        <v>0.329228989339724</v>
      </c>
      <c r="E76" s="115">
        <v>996</v>
      </c>
      <c r="F76" s="114">
        <v>971</v>
      </c>
      <c r="G76" s="114">
        <v>944</v>
      </c>
      <c r="H76" s="114">
        <v>914</v>
      </c>
      <c r="I76" s="140">
        <v>901</v>
      </c>
      <c r="J76" s="115">
        <v>95</v>
      </c>
      <c r="K76" s="116">
        <v>10.543840177580465</v>
      </c>
    </row>
    <row r="77" spans="1:11" ht="14.1" customHeight="1" x14ac:dyDescent="0.2">
      <c r="A77" s="306">
        <v>92</v>
      </c>
      <c r="B77" s="307" t="s">
        <v>316</v>
      </c>
      <c r="C77" s="308"/>
      <c r="D77" s="113">
        <v>2.086108586067267</v>
      </c>
      <c r="E77" s="115">
        <v>6311</v>
      </c>
      <c r="F77" s="114">
        <v>6316</v>
      </c>
      <c r="G77" s="114">
        <v>6329</v>
      </c>
      <c r="H77" s="114">
        <v>6280</v>
      </c>
      <c r="I77" s="140">
        <v>6126</v>
      </c>
      <c r="J77" s="115">
        <v>185</v>
      </c>
      <c r="K77" s="116">
        <v>3.0199151158994448</v>
      </c>
    </row>
    <row r="78" spans="1:11" ht="14.1" customHeight="1" x14ac:dyDescent="0.2">
      <c r="A78" s="306">
        <v>93</v>
      </c>
      <c r="B78" s="307" t="s">
        <v>317</v>
      </c>
      <c r="C78" s="308"/>
      <c r="D78" s="113">
        <v>0.2323774894636807</v>
      </c>
      <c r="E78" s="115">
        <v>703</v>
      </c>
      <c r="F78" s="114">
        <v>724</v>
      </c>
      <c r="G78" s="114">
        <v>728</v>
      </c>
      <c r="H78" s="114">
        <v>686</v>
      </c>
      <c r="I78" s="140">
        <v>685</v>
      </c>
      <c r="J78" s="115">
        <v>18</v>
      </c>
      <c r="K78" s="116">
        <v>2.6277372262773722</v>
      </c>
    </row>
    <row r="79" spans="1:11" ht="14.1" customHeight="1" x14ac:dyDescent="0.2">
      <c r="A79" s="306">
        <v>94</v>
      </c>
      <c r="B79" s="307" t="s">
        <v>318</v>
      </c>
      <c r="C79" s="308"/>
      <c r="D79" s="113">
        <v>0.15668126601107346</v>
      </c>
      <c r="E79" s="115">
        <v>474</v>
      </c>
      <c r="F79" s="114">
        <v>471</v>
      </c>
      <c r="G79" s="114">
        <v>496</v>
      </c>
      <c r="H79" s="114">
        <v>483</v>
      </c>
      <c r="I79" s="140">
        <v>483</v>
      </c>
      <c r="J79" s="115">
        <v>-9</v>
      </c>
      <c r="K79" s="116">
        <v>-1.8633540372670807</v>
      </c>
    </row>
    <row r="80" spans="1:11" ht="14.1" customHeight="1" x14ac:dyDescent="0.2">
      <c r="A80" s="306" t="s">
        <v>319</v>
      </c>
      <c r="B80" s="307" t="s">
        <v>320</v>
      </c>
      <c r="C80" s="308"/>
      <c r="D80" s="113">
        <v>3.6360631352780762E-3</v>
      </c>
      <c r="E80" s="115">
        <v>11</v>
      </c>
      <c r="F80" s="114">
        <v>12</v>
      </c>
      <c r="G80" s="114">
        <v>10</v>
      </c>
      <c r="H80" s="114">
        <v>11</v>
      </c>
      <c r="I80" s="140">
        <v>10</v>
      </c>
      <c r="J80" s="115">
        <v>1</v>
      </c>
      <c r="K80" s="116">
        <v>10</v>
      </c>
    </row>
    <row r="81" spans="1:11" ht="14.1" customHeight="1" x14ac:dyDescent="0.2">
      <c r="A81" s="310" t="s">
        <v>321</v>
      </c>
      <c r="B81" s="311" t="s">
        <v>224</v>
      </c>
      <c r="C81" s="312"/>
      <c r="D81" s="125">
        <v>0.18246425915213618</v>
      </c>
      <c r="E81" s="143">
        <v>552</v>
      </c>
      <c r="F81" s="144">
        <v>562</v>
      </c>
      <c r="G81" s="144">
        <v>585</v>
      </c>
      <c r="H81" s="144">
        <v>526</v>
      </c>
      <c r="I81" s="145">
        <v>536</v>
      </c>
      <c r="J81" s="143">
        <v>16</v>
      </c>
      <c r="K81" s="146">
        <v>2.9850746268656718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59363</v>
      </c>
      <c r="E12" s="114">
        <v>62301</v>
      </c>
      <c r="F12" s="114">
        <v>62381</v>
      </c>
      <c r="G12" s="114">
        <v>62549</v>
      </c>
      <c r="H12" s="140">
        <v>61645</v>
      </c>
      <c r="I12" s="115">
        <v>-2282</v>
      </c>
      <c r="J12" s="116">
        <v>-3.701841187444237</v>
      </c>
      <c r="K12"/>
      <c r="L12"/>
      <c r="M12"/>
      <c r="N12"/>
      <c r="O12"/>
      <c r="P12"/>
    </row>
    <row r="13" spans="1:16" s="110" customFormat="1" ht="14.45" customHeight="1" x14ac:dyDescent="0.2">
      <c r="A13" s="120" t="s">
        <v>105</v>
      </c>
      <c r="B13" s="119" t="s">
        <v>106</v>
      </c>
      <c r="C13" s="113">
        <v>41.697690480602397</v>
      </c>
      <c r="D13" s="115">
        <v>24753</v>
      </c>
      <c r="E13" s="114">
        <v>26240</v>
      </c>
      <c r="F13" s="114">
        <v>26355</v>
      </c>
      <c r="G13" s="114">
        <v>26363</v>
      </c>
      <c r="H13" s="140">
        <v>25870</v>
      </c>
      <c r="I13" s="115">
        <v>-1117</v>
      </c>
      <c r="J13" s="116">
        <v>-4.3177425589485887</v>
      </c>
      <c r="K13"/>
      <c r="L13"/>
      <c r="M13"/>
      <c r="N13"/>
      <c r="O13"/>
      <c r="P13"/>
    </row>
    <row r="14" spans="1:16" s="110" customFormat="1" ht="14.45" customHeight="1" x14ac:dyDescent="0.2">
      <c r="A14" s="120"/>
      <c r="B14" s="119" t="s">
        <v>107</v>
      </c>
      <c r="C14" s="113">
        <v>58.302309519397603</v>
      </c>
      <c r="D14" s="115">
        <v>34610</v>
      </c>
      <c r="E14" s="114">
        <v>36061</v>
      </c>
      <c r="F14" s="114">
        <v>36026</v>
      </c>
      <c r="G14" s="114">
        <v>36186</v>
      </c>
      <c r="H14" s="140">
        <v>35775</v>
      </c>
      <c r="I14" s="115">
        <v>-1165</v>
      </c>
      <c r="J14" s="116">
        <v>-3.2564640111809924</v>
      </c>
      <c r="K14"/>
      <c r="L14"/>
      <c r="M14"/>
      <c r="N14"/>
      <c r="O14"/>
      <c r="P14"/>
    </row>
    <row r="15" spans="1:16" s="110" customFormat="1" ht="14.45" customHeight="1" x14ac:dyDescent="0.2">
      <c r="A15" s="118" t="s">
        <v>105</v>
      </c>
      <c r="B15" s="121" t="s">
        <v>108</v>
      </c>
      <c r="C15" s="113">
        <v>16.156528477334366</v>
      </c>
      <c r="D15" s="115">
        <v>9591</v>
      </c>
      <c r="E15" s="114">
        <v>10324</v>
      </c>
      <c r="F15" s="114">
        <v>10481</v>
      </c>
      <c r="G15" s="114">
        <v>10638</v>
      </c>
      <c r="H15" s="140">
        <v>10090</v>
      </c>
      <c r="I15" s="115">
        <v>-499</v>
      </c>
      <c r="J15" s="116">
        <v>-4.9454905847373638</v>
      </c>
      <c r="K15"/>
      <c r="L15"/>
      <c r="M15"/>
      <c r="N15"/>
      <c r="O15"/>
      <c r="P15"/>
    </row>
    <row r="16" spans="1:16" s="110" customFormat="1" ht="14.45" customHeight="1" x14ac:dyDescent="0.2">
      <c r="A16" s="118"/>
      <c r="B16" s="121" t="s">
        <v>109</v>
      </c>
      <c r="C16" s="113">
        <v>51.951552313730772</v>
      </c>
      <c r="D16" s="115">
        <v>30840</v>
      </c>
      <c r="E16" s="114">
        <v>32588</v>
      </c>
      <c r="F16" s="114">
        <v>32603</v>
      </c>
      <c r="G16" s="114">
        <v>32679</v>
      </c>
      <c r="H16" s="140">
        <v>32658</v>
      </c>
      <c r="I16" s="115">
        <v>-1818</v>
      </c>
      <c r="J16" s="116">
        <v>-5.5667830240676102</v>
      </c>
      <c r="K16"/>
      <c r="L16"/>
      <c r="M16"/>
      <c r="N16"/>
      <c r="O16"/>
      <c r="P16"/>
    </row>
    <row r="17" spans="1:16" s="110" customFormat="1" ht="14.45" customHeight="1" x14ac:dyDescent="0.2">
      <c r="A17" s="118"/>
      <c r="B17" s="121" t="s">
        <v>110</v>
      </c>
      <c r="C17" s="113">
        <v>17.804019338645283</v>
      </c>
      <c r="D17" s="115">
        <v>10569</v>
      </c>
      <c r="E17" s="114">
        <v>10772</v>
      </c>
      <c r="F17" s="114">
        <v>10765</v>
      </c>
      <c r="G17" s="114">
        <v>10802</v>
      </c>
      <c r="H17" s="140">
        <v>10587</v>
      </c>
      <c r="I17" s="115">
        <v>-18</v>
      </c>
      <c r="J17" s="116">
        <v>-0.17001983564749221</v>
      </c>
      <c r="K17"/>
      <c r="L17"/>
      <c r="M17"/>
      <c r="N17"/>
      <c r="O17"/>
      <c r="P17"/>
    </row>
    <row r="18" spans="1:16" s="110" customFormat="1" ht="14.45" customHeight="1" x14ac:dyDescent="0.2">
      <c r="A18" s="120"/>
      <c r="B18" s="121" t="s">
        <v>111</v>
      </c>
      <c r="C18" s="113">
        <v>14.087899870289574</v>
      </c>
      <c r="D18" s="115">
        <v>8363</v>
      </c>
      <c r="E18" s="114">
        <v>8617</v>
      </c>
      <c r="F18" s="114">
        <v>8532</v>
      </c>
      <c r="G18" s="114">
        <v>8430</v>
      </c>
      <c r="H18" s="140">
        <v>8310</v>
      </c>
      <c r="I18" s="115">
        <v>53</v>
      </c>
      <c r="J18" s="116">
        <v>0.63778580024067388</v>
      </c>
      <c r="K18"/>
      <c r="L18"/>
      <c r="M18"/>
      <c r="N18"/>
      <c r="O18"/>
      <c r="P18"/>
    </row>
    <row r="19" spans="1:16" s="110" customFormat="1" ht="14.45" customHeight="1" x14ac:dyDescent="0.2">
      <c r="A19" s="120"/>
      <c r="B19" s="121" t="s">
        <v>112</v>
      </c>
      <c r="C19" s="113">
        <v>1.263413237201624</v>
      </c>
      <c r="D19" s="115">
        <v>750</v>
      </c>
      <c r="E19" s="114">
        <v>748</v>
      </c>
      <c r="F19" s="114">
        <v>763</v>
      </c>
      <c r="G19" s="114">
        <v>650</v>
      </c>
      <c r="H19" s="140">
        <v>646</v>
      </c>
      <c r="I19" s="115">
        <v>104</v>
      </c>
      <c r="J19" s="116">
        <v>16.099071207430342</v>
      </c>
      <c r="K19"/>
      <c r="L19"/>
      <c r="M19"/>
      <c r="N19"/>
      <c r="O19"/>
      <c r="P19"/>
    </row>
    <row r="20" spans="1:16" s="110" customFormat="1" ht="14.45" customHeight="1" x14ac:dyDescent="0.2">
      <c r="A20" s="120" t="s">
        <v>113</v>
      </c>
      <c r="B20" s="119" t="s">
        <v>116</v>
      </c>
      <c r="C20" s="113">
        <v>76.665599784377477</v>
      </c>
      <c r="D20" s="115">
        <v>45511</v>
      </c>
      <c r="E20" s="114">
        <v>47655</v>
      </c>
      <c r="F20" s="114">
        <v>47729</v>
      </c>
      <c r="G20" s="114">
        <v>47911</v>
      </c>
      <c r="H20" s="140">
        <v>47332</v>
      </c>
      <c r="I20" s="115">
        <v>-1821</v>
      </c>
      <c r="J20" s="116">
        <v>-3.8472914729992396</v>
      </c>
      <c r="K20"/>
      <c r="L20"/>
      <c r="M20"/>
      <c r="N20"/>
      <c r="O20"/>
      <c r="P20"/>
    </row>
    <row r="21" spans="1:16" s="110" customFormat="1" ht="14.45" customHeight="1" x14ac:dyDescent="0.2">
      <c r="A21" s="123"/>
      <c r="B21" s="124" t="s">
        <v>117</v>
      </c>
      <c r="C21" s="125">
        <v>22.906524265956911</v>
      </c>
      <c r="D21" s="143">
        <v>13598</v>
      </c>
      <c r="E21" s="144">
        <v>14375</v>
      </c>
      <c r="F21" s="144">
        <v>14389</v>
      </c>
      <c r="G21" s="144">
        <v>14361</v>
      </c>
      <c r="H21" s="145">
        <v>14054</v>
      </c>
      <c r="I21" s="143">
        <v>-456</v>
      </c>
      <c r="J21" s="146">
        <v>-3.244627863953323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62313</v>
      </c>
      <c r="E56" s="114">
        <v>65166</v>
      </c>
      <c r="F56" s="114">
        <v>64700</v>
      </c>
      <c r="G56" s="114">
        <v>64752</v>
      </c>
      <c r="H56" s="140">
        <v>63614</v>
      </c>
      <c r="I56" s="115">
        <v>-1301</v>
      </c>
      <c r="J56" s="116">
        <v>-2.0451472946206808</v>
      </c>
      <c r="K56"/>
      <c r="L56"/>
      <c r="M56"/>
      <c r="N56"/>
      <c r="O56"/>
      <c r="P56"/>
    </row>
    <row r="57" spans="1:16" s="110" customFormat="1" ht="14.45" customHeight="1" x14ac:dyDescent="0.2">
      <c r="A57" s="120" t="s">
        <v>105</v>
      </c>
      <c r="B57" s="119" t="s">
        <v>106</v>
      </c>
      <c r="C57" s="113">
        <v>42.440582222008246</v>
      </c>
      <c r="D57" s="115">
        <v>26446</v>
      </c>
      <c r="E57" s="114">
        <v>27637</v>
      </c>
      <c r="F57" s="114">
        <v>27443</v>
      </c>
      <c r="G57" s="114">
        <v>27359</v>
      </c>
      <c r="H57" s="140">
        <v>26760</v>
      </c>
      <c r="I57" s="115">
        <v>-314</v>
      </c>
      <c r="J57" s="116">
        <v>-1.1733931240657698</v>
      </c>
    </row>
    <row r="58" spans="1:16" s="110" customFormat="1" ht="14.45" customHeight="1" x14ac:dyDescent="0.2">
      <c r="A58" s="120"/>
      <c r="B58" s="119" t="s">
        <v>107</v>
      </c>
      <c r="C58" s="113">
        <v>57.559417777991754</v>
      </c>
      <c r="D58" s="115">
        <v>35867</v>
      </c>
      <c r="E58" s="114">
        <v>37529</v>
      </c>
      <c r="F58" s="114">
        <v>37257</v>
      </c>
      <c r="G58" s="114">
        <v>37393</v>
      </c>
      <c r="H58" s="140">
        <v>36854</v>
      </c>
      <c r="I58" s="115">
        <v>-987</v>
      </c>
      <c r="J58" s="116">
        <v>-2.6781353448743692</v>
      </c>
    </row>
    <row r="59" spans="1:16" s="110" customFormat="1" ht="14.45" customHeight="1" x14ac:dyDescent="0.2">
      <c r="A59" s="118" t="s">
        <v>105</v>
      </c>
      <c r="B59" s="121" t="s">
        <v>108</v>
      </c>
      <c r="C59" s="113">
        <v>18.151910516264664</v>
      </c>
      <c r="D59" s="115">
        <v>11311</v>
      </c>
      <c r="E59" s="114">
        <v>12096</v>
      </c>
      <c r="F59" s="114">
        <v>11988</v>
      </c>
      <c r="G59" s="114">
        <v>12092</v>
      </c>
      <c r="H59" s="140">
        <v>11431</v>
      </c>
      <c r="I59" s="115">
        <v>-120</v>
      </c>
      <c r="J59" s="116">
        <v>-1.0497769224039892</v>
      </c>
    </row>
    <row r="60" spans="1:16" s="110" customFormat="1" ht="14.45" customHeight="1" x14ac:dyDescent="0.2">
      <c r="A60" s="118"/>
      <c r="B60" s="121" t="s">
        <v>109</v>
      </c>
      <c r="C60" s="113">
        <v>51.140211512846435</v>
      </c>
      <c r="D60" s="115">
        <v>31867</v>
      </c>
      <c r="E60" s="114">
        <v>33606</v>
      </c>
      <c r="F60" s="114">
        <v>33354</v>
      </c>
      <c r="G60" s="114">
        <v>33397</v>
      </c>
      <c r="H60" s="140">
        <v>33268</v>
      </c>
      <c r="I60" s="115">
        <v>-1401</v>
      </c>
      <c r="J60" s="116">
        <v>-4.2112540579535889</v>
      </c>
    </row>
    <row r="61" spans="1:16" s="110" customFormat="1" ht="14.45" customHeight="1" x14ac:dyDescent="0.2">
      <c r="A61" s="118"/>
      <c r="B61" s="121" t="s">
        <v>110</v>
      </c>
      <c r="C61" s="113">
        <v>16.985219777574503</v>
      </c>
      <c r="D61" s="115">
        <v>10584</v>
      </c>
      <c r="E61" s="114">
        <v>10721</v>
      </c>
      <c r="F61" s="114">
        <v>10691</v>
      </c>
      <c r="G61" s="114">
        <v>10683</v>
      </c>
      <c r="H61" s="140">
        <v>10481</v>
      </c>
      <c r="I61" s="115">
        <v>103</v>
      </c>
      <c r="J61" s="116">
        <v>0.98273065547180616</v>
      </c>
    </row>
    <row r="62" spans="1:16" s="110" customFormat="1" ht="14.45" customHeight="1" x14ac:dyDescent="0.2">
      <c r="A62" s="120"/>
      <c r="B62" s="121" t="s">
        <v>111</v>
      </c>
      <c r="C62" s="113">
        <v>13.722658193314397</v>
      </c>
      <c r="D62" s="115">
        <v>8551</v>
      </c>
      <c r="E62" s="114">
        <v>8743</v>
      </c>
      <c r="F62" s="114">
        <v>8667</v>
      </c>
      <c r="G62" s="114">
        <v>8580</v>
      </c>
      <c r="H62" s="140">
        <v>8434</v>
      </c>
      <c r="I62" s="115">
        <v>117</v>
      </c>
      <c r="J62" s="116">
        <v>1.3872421152478065</v>
      </c>
    </row>
    <row r="63" spans="1:16" s="110" customFormat="1" ht="14.45" customHeight="1" x14ac:dyDescent="0.2">
      <c r="A63" s="120"/>
      <c r="B63" s="121" t="s">
        <v>112</v>
      </c>
      <c r="C63" s="113">
        <v>1.2373020076067593</v>
      </c>
      <c r="D63" s="115">
        <v>771</v>
      </c>
      <c r="E63" s="114">
        <v>755</v>
      </c>
      <c r="F63" s="114">
        <v>756</v>
      </c>
      <c r="G63" s="114">
        <v>631</v>
      </c>
      <c r="H63" s="140">
        <v>617</v>
      </c>
      <c r="I63" s="115">
        <v>154</v>
      </c>
      <c r="J63" s="116">
        <v>24.959481361426256</v>
      </c>
    </row>
    <row r="64" spans="1:16" s="110" customFormat="1" ht="14.45" customHeight="1" x14ac:dyDescent="0.2">
      <c r="A64" s="120" t="s">
        <v>113</v>
      </c>
      <c r="B64" s="119" t="s">
        <v>116</v>
      </c>
      <c r="C64" s="113">
        <v>76.593969155713893</v>
      </c>
      <c r="D64" s="115">
        <v>47728</v>
      </c>
      <c r="E64" s="114">
        <v>49865</v>
      </c>
      <c r="F64" s="114">
        <v>49694</v>
      </c>
      <c r="G64" s="114">
        <v>49783</v>
      </c>
      <c r="H64" s="140">
        <v>48971</v>
      </c>
      <c r="I64" s="115">
        <v>-1243</v>
      </c>
      <c r="J64" s="116">
        <v>-2.5382369157256335</v>
      </c>
    </row>
    <row r="65" spans="1:10" s="110" customFormat="1" ht="14.45" customHeight="1" x14ac:dyDescent="0.2">
      <c r="A65" s="123"/>
      <c r="B65" s="124" t="s">
        <v>117</v>
      </c>
      <c r="C65" s="125">
        <v>23.017668865244811</v>
      </c>
      <c r="D65" s="143">
        <v>14343</v>
      </c>
      <c r="E65" s="144">
        <v>15053</v>
      </c>
      <c r="F65" s="144">
        <v>14770</v>
      </c>
      <c r="G65" s="144">
        <v>14718</v>
      </c>
      <c r="H65" s="145">
        <v>14404</v>
      </c>
      <c r="I65" s="143">
        <v>-61</v>
      </c>
      <c r="J65" s="146">
        <v>-0.42349347403499027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59363</v>
      </c>
      <c r="G11" s="114">
        <v>62301</v>
      </c>
      <c r="H11" s="114">
        <v>62381</v>
      </c>
      <c r="I11" s="114">
        <v>62549</v>
      </c>
      <c r="J11" s="140">
        <v>61645</v>
      </c>
      <c r="K11" s="114">
        <v>-2282</v>
      </c>
      <c r="L11" s="116">
        <v>-3.701841187444237</v>
      </c>
    </row>
    <row r="12" spans="1:17" s="110" customFormat="1" ht="24" customHeight="1" x14ac:dyDescent="0.2">
      <c r="A12" s="604" t="s">
        <v>185</v>
      </c>
      <c r="B12" s="605"/>
      <c r="C12" s="605"/>
      <c r="D12" s="606"/>
      <c r="E12" s="113">
        <v>41.697690480602397</v>
      </c>
      <c r="F12" s="115">
        <v>24753</v>
      </c>
      <c r="G12" s="114">
        <v>26240</v>
      </c>
      <c r="H12" s="114">
        <v>26355</v>
      </c>
      <c r="I12" s="114">
        <v>26363</v>
      </c>
      <c r="J12" s="140">
        <v>25870</v>
      </c>
      <c r="K12" s="114">
        <v>-1117</v>
      </c>
      <c r="L12" s="116">
        <v>-4.3177425589485887</v>
      </c>
    </row>
    <row r="13" spans="1:17" s="110" customFormat="1" ht="15" customHeight="1" x14ac:dyDescent="0.2">
      <c r="A13" s="120"/>
      <c r="B13" s="612" t="s">
        <v>107</v>
      </c>
      <c r="C13" s="612"/>
      <c r="E13" s="113">
        <v>58.302309519397603</v>
      </c>
      <c r="F13" s="115">
        <v>34610</v>
      </c>
      <c r="G13" s="114">
        <v>36061</v>
      </c>
      <c r="H13" s="114">
        <v>36026</v>
      </c>
      <c r="I13" s="114">
        <v>36186</v>
      </c>
      <c r="J13" s="140">
        <v>35775</v>
      </c>
      <c r="K13" s="114">
        <v>-1165</v>
      </c>
      <c r="L13" s="116">
        <v>-3.2564640111809924</v>
      </c>
    </row>
    <row r="14" spans="1:17" s="110" customFormat="1" ht="22.5" customHeight="1" x14ac:dyDescent="0.2">
      <c r="A14" s="604" t="s">
        <v>186</v>
      </c>
      <c r="B14" s="605"/>
      <c r="C14" s="605"/>
      <c r="D14" s="606"/>
      <c r="E14" s="113">
        <v>16.156528477334366</v>
      </c>
      <c r="F14" s="115">
        <v>9591</v>
      </c>
      <c r="G14" s="114">
        <v>10324</v>
      </c>
      <c r="H14" s="114">
        <v>10481</v>
      </c>
      <c r="I14" s="114">
        <v>10638</v>
      </c>
      <c r="J14" s="140">
        <v>10090</v>
      </c>
      <c r="K14" s="114">
        <v>-499</v>
      </c>
      <c r="L14" s="116">
        <v>-4.9454905847373638</v>
      </c>
    </row>
    <row r="15" spans="1:17" s="110" customFormat="1" ht="15" customHeight="1" x14ac:dyDescent="0.2">
      <c r="A15" s="120"/>
      <c r="B15" s="119"/>
      <c r="C15" s="258" t="s">
        <v>106</v>
      </c>
      <c r="E15" s="113">
        <v>50.203315608382859</v>
      </c>
      <c r="F15" s="115">
        <v>4815</v>
      </c>
      <c r="G15" s="114">
        <v>5172</v>
      </c>
      <c r="H15" s="114">
        <v>5247</v>
      </c>
      <c r="I15" s="114">
        <v>5298</v>
      </c>
      <c r="J15" s="140">
        <v>5016</v>
      </c>
      <c r="K15" s="114">
        <v>-201</v>
      </c>
      <c r="L15" s="116">
        <v>-4.0071770334928232</v>
      </c>
    </row>
    <row r="16" spans="1:17" s="110" customFormat="1" ht="15" customHeight="1" x14ac:dyDescent="0.2">
      <c r="A16" s="120"/>
      <c r="B16" s="119"/>
      <c r="C16" s="258" t="s">
        <v>107</v>
      </c>
      <c r="E16" s="113">
        <v>49.796684391617141</v>
      </c>
      <c r="F16" s="115">
        <v>4776</v>
      </c>
      <c r="G16" s="114">
        <v>5152</v>
      </c>
      <c r="H16" s="114">
        <v>5234</v>
      </c>
      <c r="I16" s="114">
        <v>5340</v>
      </c>
      <c r="J16" s="140">
        <v>5074</v>
      </c>
      <c r="K16" s="114">
        <v>-298</v>
      </c>
      <c r="L16" s="116">
        <v>-5.8730784391013007</v>
      </c>
    </row>
    <row r="17" spans="1:12" s="110" customFormat="1" ht="15" customHeight="1" x14ac:dyDescent="0.2">
      <c r="A17" s="120"/>
      <c r="B17" s="121" t="s">
        <v>109</v>
      </c>
      <c r="C17" s="258"/>
      <c r="E17" s="113">
        <v>51.951552313730772</v>
      </c>
      <c r="F17" s="115">
        <v>30840</v>
      </c>
      <c r="G17" s="114">
        <v>32588</v>
      </c>
      <c r="H17" s="114">
        <v>32603</v>
      </c>
      <c r="I17" s="114">
        <v>32679</v>
      </c>
      <c r="J17" s="140">
        <v>32658</v>
      </c>
      <c r="K17" s="114">
        <v>-1818</v>
      </c>
      <c r="L17" s="116">
        <v>-5.5667830240676102</v>
      </c>
    </row>
    <row r="18" spans="1:12" s="110" customFormat="1" ht="15" customHeight="1" x14ac:dyDescent="0.2">
      <c r="A18" s="120"/>
      <c r="B18" s="119"/>
      <c r="C18" s="258" t="s">
        <v>106</v>
      </c>
      <c r="E18" s="113">
        <v>39.439040207522694</v>
      </c>
      <c r="F18" s="115">
        <v>12163</v>
      </c>
      <c r="G18" s="114">
        <v>13065</v>
      </c>
      <c r="H18" s="114">
        <v>13104</v>
      </c>
      <c r="I18" s="114">
        <v>13048</v>
      </c>
      <c r="J18" s="140">
        <v>12985</v>
      </c>
      <c r="K18" s="114">
        <v>-822</v>
      </c>
      <c r="L18" s="116">
        <v>-6.3303812090874088</v>
      </c>
    </row>
    <row r="19" spans="1:12" s="110" customFormat="1" ht="15" customHeight="1" x14ac:dyDescent="0.2">
      <c r="A19" s="120"/>
      <c r="B19" s="119"/>
      <c r="C19" s="258" t="s">
        <v>107</v>
      </c>
      <c r="E19" s="113">
        <v>60.560959792477306</v>
      </c>
      <c r="F19" s="115">
        <v>18677</v>
      </c>
      <c r="G19" s="114">
        <v>19523</v>
      </c>
      <c r="H19" s="114">
        <v>19499</v>
      </c>
      <c r="I19" s="114">
        <v>19631</v>
      </c>
      <c r="J19" s="140">
        <v>19673</v>
      </c>
      <c r="K19" s="114">
        <v>-996</v>
      </c>
      <c r="L19" s="116">
        <v>-5.0627763940425963</v>
      </c>
    </row>
    <row r="20" spans="1:12" s="110" customFormat="1" ht="15" customHeight="1" x14ac:dyDescent="0.2">
      <c r="A20" s="120"/>
      <c r="B20" s="121" t="s">
        <v>110</v>
      </c>
      <c r="C20" s="258"/>
      <c r="E20" s="113">
        <v>17.804019338645283</v>
      </c>
      <c r="F20" s="115">
        <v>10569</v>
      </c>
      <c r="G20" s="114">
        <v>10772</v>
      </c>
      <c r="H20" s="114">
        <v>10765</v>
      </c>
      <c r="I20" s="114">
        <v>10802</v>
      </c>
      <c r="J20" s="140">
        <v>10587</v>
      </c>
      <c r="K20" s="114">
        <v>-18</v>
      </c>
      <c r="L20" s="116">
        <v>-0.17001983564749221</v>
      </c>
    </row>
    <row r="21" spans="1:12" s="110" customFormat="1" ht="15" customHeight="1" x14ac:dyDescent="0.2">
      <c r="A21" s="120"/>
      <c r="B21" s="119"/>
      <c r="C21" s="258" t="s">
        <v>106</v>
      </c>
      <c r="E21" s="113">
        <v>35.301353013530132</v>
      </c>
      <c r="F21" s="115">
        <v>3731</v>
      </c>
      <c r="G21" s="114">
        <v>3795</v>
      </c>
      <c r="H21" s="114">
        <v>3789</v>
      </c>
      <c r="I21" s="114">
        <v>3830</v>
      </c>
      <c r="J21" s="140">
        <v>3754</v>
      </c>
      <c r="K21" s="114">
        <v>-23</v>
      </c>
      <c r="L21" s="116">
        <v>-0.61267980820458179</v>
      </c>
    </row>
    <row r="22" spans="1:12" s="110" customFormat="1" ht="15" customHeight="1" x14ac:dyDescent="0.2">
      <c r="A22" s="120"/>
      <c r="B22" s="119"/>
      <c r="C22" s="258" t="s">
        <v>107</v>
      </c>
      <c r="E22" s="113">
        <v>64.698646986469868</v>
      </c>
      <c r="F22" s="115">
        <v>6838</v>
      </c>
      <c r="G22" s="114">
        <v>6977</v>
      </c>
      <c r="H22" s="114">
        <v>6976</v>
      </c>
      <c r="I22" s="114">
        <v>6972</v>
      </c>
      <c r="J22" s="140">
        <v>6833</v>
      </c>
      <c r="K22" s="114">
        <v>5</v>
      </c>
      <c r="L22" s="116">
        <v>7.3174301185423674E-2</v>
      </c>
    </row>
    <row r="23" spans="1:12" s="110" customFormat="1" ht="15" customHeight="1" x14ac:dyDescent="0.2">
      <c r="A23" s="120"/>
      <c r="B23" s="121" t="s">
        <v>111</v>
      </c>
      <c r="C23" s="258"/>
      <c r="E23" s="113">
        <v>14.087899870289574</v>
      </c>
      <c r="F23" s="115">
        <v>8363</v>
      </c>
      <c r="G23" s="114">
        <v>8617</v>
      </c>
      <c r="H23" s="114">
        <v>8532</v>
      </c>
      <c r="I23" s="114">
        <v>8430</v>
      </c>
      <c r="J23" s="140">
        <v>8310</v>
      </c>
      <c r="K23" s="114">
        <v>53</v>
      </c>
      <c r="L23" s="116">
        <v>0.63778580024067388</v>
      </c>
    </row>
    <row r="24" spans="1:12" s="110" customFormat="1" ht="15" customHeight="1" x14ac:dyDescent="0.2">
      <c r="A24" s="120"/>
      <c r="B24" s="119"/>
      <c r="C24" s="258" t="s">
        <v>106</v>
      </c>
      <c r="E24" s="113">
        <v>48.355853162740644</v>
      </c>
      <c r="F24" s="115">
        <v>4044</v>
      </c>
      <c r="G24" s="114">
        <v>4208</v>
      </c>
      <c r="H24" s="114">
        <v>4215</v>
      </c>
      <c r="I24" s="114">
        <v>4187</v>
      </c>
      <c r="J24" s="140">
        <v>4115</v>
      </c>
      <c r="K24" s="114">
        <v>-71</v>
      </c>
      <c r="L24" s="116">
        <v>-1.7253948967193196</v>
      </c>
    </row>
    <row r="25" spans="1:12" s="110" customFormat="1" ht="15" customHeight="1" x14ac:dyDescent="0.2">
      <c r="A25" s="120"/>
      <c r="B25" s="119"/>
      <c r="C25" s="258" t="s">
        <v>107</v>
      </c>
      <c r="E25" s="113">
        <v>51.644146837259356</v>
      </c>
      <c r="F25" s="115">
        <v>4319</v>
      </c>
      <c r="G25" s="114">
        <v>4409</v>
      </c>
      <c r="H25" s="114">
        <v>4317</v>
      </c>
      <c r="I25" s="114">
        <v>4243</v>
      </c>
      <c r="J25" s="140">
        <v>4195</v>
      </c>
      <c r="K25" s="114">
        <v>124</v>
      </c>
      <c r="L25" s="116">
        <v>2.9558998808104886</v>
      </c>
    </row>
    <row r="26" spans="1:12" s="110" customFormat="1" ht="15" customHeight="1" x14ac:dyDescent="0.2">
      <c r="A26" s="120"/>
      <c r="C26" s="121" t="s">
        <v>187</v>
      </c>
      <c r="D26" s="110" t="s">
        <v>188</v>
      </c>
      <c r="E26" s="113">
        <v>1.263413237201624</v>
      </c>
      <c r="F26" s="115">
        <v>750</v>
      </c>
      <c r="G26" s="114">
        <v>748</v>
      </c>
      <c r="H26" s="114">
        <v>763</v>
      </c>
      <c r="I26" s="114">
        <v>650</v>
      </c>
      <c r="J26" s="140">
        <v>646</v>
      </c>
      <c r="K26" s="114">
        <v>104</v>
      </c>
      <c r="L26" s="116">
        <v>16.099071207430342</v>
      </c>
    </row>
    <row r="27" spans="1:12" s="110" customFormat="1" ht="15" customHeight="1" x14ac:dyDescent="0.2">
      <c r="A27" s="120"/>
      <c r="B27" s="119"/>
      <c r="D27" s="259" t="s">
        <v>106</v>
      </c>
      <c r="E27" s="113">
        <v>41.466666666666669</v>
      </c>
      <c r="F27" s="115">
        <v>311</v>
      </c>
      <c r="G27" s="114">
        <v>333</v>
      </c>
      <c r="H27" s="114">
        <v>356</v>
      </c>
      <c r="I27" s="114">
        <v>296</v>
      </c>
      <c r="J27" s="140">
        <v>290</v>
      </c>
      <c r="K27" s="114">
        <v>21</v>
      </c>
      <c r="L27" s="116">
        <v>7.2413793103448274</v>
      </c>
    </row>
    <row r="28" spans="1:12" s="110" customFormat="1" ht="15" customHeight="1" x14ac:dyDescent="0.2">
      <c r="A28" s="120"/>
      <c r="B28" s="119"/>
      <c r="D28" s="259" t="s">
        <v>107</v>
      </c>
      <c r="E28" s="113">
        <v>58.533333333333331</v>
      </c>
      <c r="F28" s="115">
        <v>439</v>
      </c>
      <c r="G28" s="114">
        <v>415</v>
      </c>
      <c r="H28" s="114">
        <v>407</v>
      </c>
      <c r="I28" s="114">
        <v>354</v>
      </c>
      <c r="J28" s="140">
        <v>356</v>
      </c>
      <c r="K28" s="114">
        <v>83</v>
      </c>
      <c r="L28" s="116">
        <v>23.314606741573034</v>
      </c>
    </row>
    <row r="29" spans="1:12" s="110" customFormat="1" ht="24" customHeight="1" x14ac:dyDescent="0.2">
      <c r="A29" s="604" t="s">
        <v>189</v>
      </c>
      <c r="B29" s="605"/>
      <c r="C29" s="605"/>
      <c r="D29" s="606"/>
      <c r="E29" s="113">
        <v>76.665599784377477</v>
      </c>
      <c r="F29" s="115">
        <v>45511</v>
      </c>
      <c r="G29" s="114">
        <v>47655</v>
      </c>
      <c r="H29" s="114">
        <v>47729</v>
      </c>
      <c r="I29" s="114">
        <v>47911</v>
      </c>
      <c r="J29" s="140">
        <v>47332</v>
      </c>
      <c r="K29" s="114">
        <v>-1821</v>
      </c>
      <c r="L29" s="116">
        <v>-3.8472914729992396</v>
      </c>
    </row>
    <row r="30" spans="1:12" s="110" customFormat="1" ht="15" customHeight="1" x14ac:dyDescent="0.2">
      <c r="A30" s="120"/>
      <c r="B30" s="119"/>
      <c r="C30" s="258" t="s">
        <v>106</v>
      </c>
      <c r="E30" s="113">
        <v>41.499857177385685</v>
      </c>
      <c r="F30" s="115">
        <v>18887</v>
      </c>
      <c r="G30" s="114">
        <v>19892</v>
      </c>
      <c r="H30" s="114">
        <v>19955</v>
      </c>
      <c r="I30" s="114">
        <v>19945</v>
      </c>
      <c r="J30" s="140">
        <v>19657</v>
      </c>
      <c r="K30" s="114">
        <v>-770</v>
      </c>
      <c r="L30" s="116">
        <v>-3.9171796306659203</v>
      </c>
    </row>
    <row r="31" spans="1:12" s="110" customFormat="1" ht="15" customHeight="1" x14ac:dyDescent="0.2">
      <c r="A31" s="120"/>
      <c r="B31" s="119"/>
      <c r="C31" s="258" t="s">
        <v>107</v>
      </c>
      <c r="E31" s="113">
        <v>58.500142822614315</v>
      </c>
      <c r="F31" s="115">
        <v>26624</v>
      </c>
      <c r="G31" s="114">
        <v>27763</v>
      </c>
      <c r="H31" s="114">
        <v>27774</v>
      </c>
      <c r="I31" s="114">
        <v>27966</v>
      </c>
      <c r="J31" s="140">
        <v>27675</v>
      </c>
      <c r="K31" s="114">
        <v>-1051</v>
      </c>
      <c r="L31" s="116">
        <v>-3.7976513098464317</v>
      </c>
    </row>
    <row r="32" spans="1:12" s="110" customFormat="1" ht="15" customHeight="1" x14ac:dyDescent="0.2">
      <c r="A32" s="120"/>
      <c r="B32" s="119" t="s">
        <v>117</v>
      </c>
      <c r="C32" s="258"/>
      <c r="E32" s="113">
        <v>22.906524265956911</v>
      </c>
      <c r="F32" s="114">
        <v>13598</v>
      </c>
      <c r="G32" s="114">
        <v>14375</v>
      </c>
      <c r="H32" s="114">
        <v>14389</v>
      </c>
      <c r="I32" s="114">
        <v>14361</v>
      </c>
      <c r="J32" s="140">
        <v>14054</v>
      </c>
      <c r="K32" s="114">
        <v>-456</v>
      </c>
      <c r="L32" s="116">
        <v>-3.244627863953323</v>
      </c>
    </row>
    <row r="33" spans="1:12" s="110" customFormat="1" ht="15" customHeight="1" x14ac:dyDescent="0.2">
      <c r="A33" s="120"/>
      <c r="B33" s="119"/>
      <c r="C33" s="258" t="s">
        <v>106</v>
      </c>
      <c r="E33" s="113">
        <v>42.616561259008677</v>
      </c>
      <c r="F33" s="114">
        <v>5795</v>
      </c>
      <c r="G33" s="114">
        <v>6270</v>
      </c>
      <c r="H33" s="114">
        <v>6325</v>
      </c>
      <c r="I33" s="114">
        <v>6342</v>
      </c>
      <c r="J33" s="140">
        <v>6143</v>
      </c>
      <c r="K33" s="114">
        <v>-348</v>
      </c>
      <c r="L33" s="116">
        <v>-5.6649845352433665</v>
      </c>
    </row>
    <row r="34" spans="1:12" s="110" customFormat="1" ht="15" customHeight="1" x14ac:dyDescent="0.2">
      <c r="A34" s="120"/>
      <c r="B34" s="119"/>
      <c r="C34" s="258" t="s">
        <v>107</v>
      </c>
      <c r="E34" s="113">
        <v>57.383438740991323</v>
      </c>
      <c r="F34" s="114">
        <v>7803</v>
      </c>
      <c r="G34" s="114">
        <v>8105</v>
      </c>
      <c r="H34" s="114">
        <v>8064</v>
      </c>
      <c r="I34" s="114">
        <v>8019</v>
      </c>
      <c r="J34" s="140">
        <v>7911</v>
      </c>
      <c r="K34" s="114">
        <v>-108</v>
      </c>
      <c r="L34" s="116">
        <v>-1.3651877133105803</v>
      </c>
    </row>
    <row r="35" spans="1:12" s="110" customFormat="1" ht="24" customHeight="1" x14ac:dyDescent="0.2">
      <c r="A35" s="604" t="s">
        <v>192</v>
      </c>
      <c r="B35" s="605"/>
      <c r="C35" s="605"/>
      <c r="D35" s="606"/>
      <c r="E35" s="113">
        <v>21.334838198878089</v>
      </c>
      <c r="F35" s="114">
        <v>12665</v>
      </c>
      <c r="G35" s="114">
        <v>13424</v>
      </c>
      <c r="H35" s="114">
        <v>13443</v>
      </c>
      <c r="I35" s="114">
        <v>13530</v>
      </c>
      <c r="J35" s="114">
        <v>13045</v>
      </c>
      <c r="K35" s="318">
        <v>-380</v>
      </c>
      <c r="L35" s="319">
        <v>-2.9129934840935223</v>
      </c>
    </row>
    <row r="36" spans="1:12" s="110" customFormat="1" ht="15" customHeight="1" x14ac:dyDescent="0.2">
      <c r="A36" s="120"/>
      <c r="B36" s="119"/>
      <c r="C36" s="258" t="s">
        <v>106</v>
      </c>
      <c r="E36" s="113">
        <v>47.169364390051321</v>
      </c>
      <c r="F36" s="114">
        <v>5974</v>
      </c>
      <c r="G36" s="114">
        <v>6395</v>
      </c>
      <c r="H36" s="114">
        <v>6436</v>
      </c>
      <c r="I36" s="114">
        <v>6437</v>
      </c>
      <c r="J36" s="114">
        <v>6151</v>
      </c>
      <c r="K36" s="318">
        <v>-177</v>
      </c>
      <c r="L36" s="116">
        <v>-2.8775808811575354</v>
      </c>
    </row>
    <row r="37" spans="1:12" s="110" customFormat="1" ht="15" customHeight="1" x14ac:dyDescent="0.2">
      <c r="A37" s="120"/>
      <c r="B37" s="119"/>
      <c r="C37" s="258" t="s">
        <v>107</v>
      </c>
      <c r="E37" s="113">
        <v>52.830635609948679</v>
      </c>
      <c r="F37" s="114">
        <v>6691</v>
      </c>
      <c r="G37" s="114">
        <v>7029</v>
      </c>
      <c r="H37" s="114">
        <v>7007</v>
      </c>
      <c r="I37" s="114">
        <v>7093</v>
      </c>
      <c r="J37" s="140">
        <v>6894</v>
      </c>
      <c r="K37" s="114">
        <v>-203</v>
      </c>
      <c r="L37" s="116">
        <v>-2.9445894981143024</v>
      </c>
    </row>
    <row r="38" spans="1:12" s="110" customFormat="1" ht="15" customHeight="1" x14ac:dyDescent="0.2">
      <c r="A38" s="120"/>
      <c r="B38" s="119" t="s">
        <v>329</v>
      </c>
      <c r="C38" s="258"/>
      <c r="E38" s="113">
        <v>46.724390613681926</v>
      </c>
      <c r="F38" s="114">
        <v>27737</v>
      </c>
      <c r="G38" s="114">
        <v>28847</v>
      </c>
      <c r="H38" s="114">
        <v>28871</v>
      </c>
      <c r="I38" s="114">
        <v>28975</v>
      </c>
      <c r="J38" s="140">
        <v>28643</v>
      </c>
      <c r="K38" s="114">
        <v>-906</v>
      </c>
      <c r="L38" s="116">
        <v>-3.1630764933840729</v>
      </c>
    </row>
    <row r="39" spans="1:12" s="110" customFormat="1" ht="15" customHeight="1" x14ac:dyDescent="0.2">
      <c r="A39" s="120"/>
      <c r="B39" s="119"/>
      <c r="C39" s="258" t="s">
        <v>106</v>
      </c>
      <c r="E39" s="113">
        <v>41.118361755056419</v>
      </c>
      <c r="F39" s="115">
        <v>11405</v>
      </c>
      <c r="G39" s="114">
        <v>11909</v>
      </c>
      <c r="H39" s="114">
        <v>11949</v>
      </c>
      <c r="I39" s="114">
        <v>11929</v>
      </c>
      <c r="J39" s="140">
        <v>11793</v>
      </c>
      <c r="K39" s="114">
        <v>-388</v>
      </c>
      <c r="L39" s="116">
        <v>-3.2900873399474264</v>
      </c>
    </row>
    <row r="40" spans="1:12" s="110" customFormat="1" ht="15" customHeight="1" x14ac:dyDescent="0.2">
      <c r="A40" s="120"/>
      <c r="B40" s="119"/>
      <c r="C40" s="258" t="s">
        <v>107</v>
      </c>
      <c r="E40" s="113">
        <v>58.881638244943581</v>
      </c>
      <c r="F40" s="115">
        <v>16332</v>
      </c>
      <c r="G40" s="114">
        <v>16938</v>
      </c>
      <c r="H40" s="114">
        <v>16922</v>
      </c>
      <c r="I40" s="114">
        <v>17046</v>
      </c>
      <c r="J40" s="140">
        <v>16850</v>
      </c>
      <c r="K40" s="114">
        <v>-518</v>
      </c>
      <c r="L40" s="116">
        <v>-3.0741839762611276</v>
      </c>
    </row>
    <row r="41" spans="1:12" s="110" customFormat="1" ht="15" customHeight="1" x14ac:dyDescent="0.2">
      <c r="A41" s="120"/>
      <c r="B41" s="320" t="s">
        <v>517</v>
      </c>
      <c r="C41" s="258"/>
      <c r="E41" s="113">
        <v>9.3964253828142112</v>
      </c>
      <c r="F41" s="115">
        <v>5578</v>
      </c>
      <c r="G41" s="114">
        <v>5661</v>
      </c>
      <c r="H41" s="114">
        <v>5640</v>
      </c>
      <c r="I41" s="114">
        <v>5529</v>
      </c>
      <c r="J41" s="140">
        <v>5348</v>
      </c>
      <c r="K41" s="114">
        <v>230</v>
      </c>
      <c r="L41" s="116">
        <v>4.300673148840688</v>
      </c>
    </row>
    <row r="42" spans="1:12" s="110" customFormat="1" ht="15" customHeight="1" x14ac:dyDescent="0.2">
      <c r="A42" s="120"/>
      <c r="B42" s="119"/>
      <c r="C42" s="268" t="s">
        <v>106</v>
      </c>
      <c r="D42" s="182"/>
      <c r="E42" s="113">
        <v>42.16565077088562</v>
      </c>
      <c r="F42" s="115">
        <v>2352</v>
      </c>
      <c r="G42" s="114">
        <v>2417</v>
      </c>
      <c r="H42" s="114">
        <v>2424</v>
      </c>
      <c r="I42" s="114">
        <v>2377</v>
      </c>
      <c r="J42" s="140">
        <v>2291</v>
      </c>
      <c r="K42" s="114">
        <v>61</v>
      </c>
      <c r="L42" s="116">
        <v>2.6625927542557837</v>
      </c>
    </row>
    <row r="43" spans="1:12" s="110" customFormat="1" ht="15" customHeight="1" x14ac:dyDescent="0.2">
      <c r="A43" s="120"/>
      <c r="B43" s="119"/>
      <c r="C43" s="268" t="s">
        <v>107</v>
      </c>
      <c r="D43" s="182"/>
      <c r="E43" s="113">
        <v>57.83434922911438</v>
      </c>
      <c r="F43" s="115">
        <v>3226</v>
      </c>
      <c r="G43" s="114">
        <v>3244</v>
      </c>
      <c r="H43" s="114">
        <v>3216</v>
      </c>
      <c r="I43" s="114">
        <v>3152</v>
      </c>
      <c r="J43" s="140">
        <v>3057</v>
      </c>
      <c r="K43" s="114">
        <v>169</v>
      </c>
      <c r="L43" s="116">
        <v>5.5282957147530256</v>
      </c>
    </row>
    <row r="44" spans="1:12" s="110" customFormat="1" ht="15" customHeight="1" x14ac:dyDescent="0.2">
      <c r="A44" s="120"/>
      <c r="B44" s="119" t="s">
        <v>205</v>
      </c>
      <c r="C44" s="268"/>
      <c r="D44" s="182"/>
      <c r="E44" s="113">
        <v>22.544345804625777</v>
      </c>
      <c r="F44" s="115">
        <v>13383</v>
      </c>
      <c r="G44" s="114">
        <v>14369</v>
      </c>
      <c r="H44" s="114">
        <v>14427</v>
      </c>
      <c r="I44" s="114">
        <v>14515</v>
      </c>
      <c r="J44" s="140">
        <v>14609</v>
      </c>
      <c r="K44" s="114">
        <v>-1226</v>
      </c>
      <c r="L44" s="116">
        <v>-8.3920870696146217</v>
      </c>
    </row>
    <row r="45" spans="1:12" s="110" customFormat="1" ht="15" customHeight="1" x14ac:dyDescent="0.2">
      <c r="A45" s="120"/>
      <c r="B45" s="119"/>
      <c r="C45" s="268" t="s">
        <v>106</v>
      </c>
      <c r="D45" s="182"/>
      <c r="E45" s="113">
        <v>37.525218560860793</v>
      </c>
      <c r="F45" s="115">
        <v>5022</v>
      </c>
      <c r="G45" s="114">
        <v>5519</v>
      </c>
      <c r="H45" s="114">
        <v>5546</v>
      </c>
      <c r="I45" s="114">
        <v>5620</v>
      </c>
      <c r="J45" s="140">
        <v>5635</v>
      </c>
      <c r="K45" s="114">
        <v>-613</v>
      </c>
      <c r="L45" s="116">
        <v>-10.878438331854481</v>
      </c>
    </row>
    <row r="46" spans="1:12" s="110" customFormat="1" ht="15" customHeight="1" x14ac:dyDescent="0.2">
      <c r="A46" s="123"/>
      <c r="B46" s="124"/>
      <c r="C46" s="260" t="s">
        <v>107</v>
      </c>
      <c r="D46" s="261"/>
      <c r="E46" s="125">
        <v>62.474781439139207</v>
      </c>
      <c r="F46" s="143">
        <v>8361</v>
      </c>
      <c r="G46" s="144">
        <v>8850</v>
      </c>
      <c r="H46" s="144">
        <v>8881</v>
      </c>
      <c r="I46" s="144">
        <v>8895</v>
      </c>
      <c r="J46" s="145">
        <v>8974</v>
      </c>
      <c r="K46" s="144">
        <v>-613</v>
      </c>
      <c r="L46" s="146">
        <v>-6.8308446623579231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59363</v>
      </c>
      <c r="E11" s="114">
        <v>62301</v>
      </c>
      <c r="F11" s="114">
        <v>62381</v>
      </c>
      <c r="G11" s="114">
        <v>62549</v>
      </c>
      <c r="H11" s="140">
        <v>61645</v>
      </c>
      <c r="I11" s="115">
        <v>-2282</v>
      </c>
      <c r="J11" s="116">
        <v>-3.701841187444237</v>
      </c>
    </row>
    <row r="12" spans="1:15" s="110" customFormat="1" ht="24.95" customHeight="1" x14ac:dyDescent="0.2">
      <c r="A12" s="193" t="s">
        <v>132</v>
      </c>
      <c r="B12" s="194" t="s">
        <v>133</v>
      </c>
      <c r="C12" s="113">
        <v>0.59464649697623095</v>
      </c>
      <c r="D12" s="115">
        <v>353</v>
      </c>
      <c r="E12" s="114">
        <v>338</v>
      </c>
      <c r="F12" s="114">
        <v>366</v>
      </c>
      <c r="G12" s="114">
        <v>403</v>
      </c>
      <c r="H12" s="140">
        <v>331</v>
      </c>
      <c r="I12" s="115">
        <v>22</v>
      </c>
      <c r="J12" s="116">
        <v>6.6465256797583079</v>
      </c>
    </row>
    <row r="13" spans="1:15" s="110" customFormat="1" ht="24.95" customHeight="1" x14ac:dyDescent="0.2">
      <c r="A13" s="193" t="s">
        <v>134</v>
      </c>
      <c r="B13" s="199" t="s">
        <v>214</v>
      </c>
      <c r="C13" s="113">
        <v>0.31838013577480923</v>
      </c>
      <c r="D13" s="115">
        <v>189</v>
      </c>
      <c r="E13" s="114">
        <v>195</v>
      </c>
      <c r="F13" s="114">
        <v>188</v>
      </c>
      <c r="G13" s="114">
        <v>197</v>
      </c>
      <c r="H13" s="140">
        <v>208</v>
      </c>
      <c r="I13" s="115">
        <v>-19</v>
      </c>
      <c r="J13" s="116">
        <v>-9.134615384615385</v>
      </c>
    </row>
    <row r="14" spans="1:15" s="287" customFormat="1" ht="24.95" customHeight="1" x14ac:dyDescent="0.2">
      <c r="A14" s="193" t="s">
        <v>215</v>
      </c>
      <c r="B14" s="199" t="s">
        <v>137</v>
      </c>
      <c r="C14" s="113">
        <v>4.5550258578575882</v>
      </c>
      <c r="D14" s="115">
        <v>2704</v>
      </c>
      <c r="E14" s="114">
        <v>2771</v>
      </c>
      <c r="F14" s="114">
        <v>2845</v>
      </c>
      <c r="G14" s="114">
        <v>2873</v>
      </c>
      <c r="H14" s="140">
        <v>2875</v>
      </c>
      <c r="I14" s="115">
        <v>-171</v>
      </c>
      <c r="J14" s="116">
        <v>-5.947826086956522</v>
      </c>
      <c r="K14" s="110"/>
      <c r="L14" s="110"/>
      <c r="M14" s="110"/>
      <c r="N14" s="110"/>
      <c r="O14" s="110"/>
    </row>
    <row r="15" spans="1:15" s="110" customFormat="1" ht="24.95" customHeight="1" x14ac:dyDescent="0.2">
      <c r="A15" s="193" t="s">
        <v>216</v>
      </c>
      <c r="B15" s="199" t="s">
        <v>217</v>
      </c>
      <c r="C15" s="113">
        <v>1.7974158987921769</v>
      </c>
      <c r="D15" s="115">
        <v>1067</v>
      </c>
      <c r="E15" s="114">
        <v>1108</v>
      </c>
      <c r="F15" s="114">
        <v>1109</v>
      </c>
      <c r="G15" s="114">
        <v>1132</v>
      </c>
      <c r="H15" s="140">
        <v>1115</v>
      </c>
      <c r="I15" s="115">
        <v>-48</v>
      </c>
      <c r="J15" s="116">
        <v>-4.304932735426009</v>
      </c>
    </row>
    <row r="16" spans="1:15" s="287" customFormat="1" ht="24.95" customHeight="1" x14ac:dyDescent="0.2">
      <c r="A16" s="193" t="s">
        <v>218</v>
      </c>
      <c r="B16" s="199" t="s">
        <v>141</v>
      </c>
      <c r="C16" s="113">
        <v>2.0888432188400183</v>
      </c>
      <c r="D16" s="115">
        <v>1240</v>
      </c>
      <c r="E16" s="114">
        <v>1270</v>
      </c>
      <c r="F16" s="114">
        <v>1317</v>
      </c>
      <c r="G16" s="114">
        <v>1333</v>
      </c>
      <c r="H16" s="140">
        <v>1341</v>
      </c>
      <c r="I16" s="115">
        <v>-101</v>
      </c>
      <c r="J16" s="116">
        <v>-7.5316927665920952</v>
      </c>
      <c r="K16" s="110"/>
      <c r="L16" s="110"/>
      <c r="M16" s="110"/>
      <c r="N16" s="110"/>
      <c r="O16" s="110"/>
    </row>
    <row r="17" spans="1:15" s="110" customFormat="1" ht="24.95" customHeight="1" x14ac:dyDescent="0.2">
      <c r="A17" s="193" t="s">
        <v>142</v>
      </c>
      <c r="B17" s="199" t="s">
        <v>220</v>
      </c>
      <c r="C17" s="113">
        <v>0.66876674022539295</v>
      </c>
      <c r="D17" s="115">
        <v>397</v>
      </c>
      <c r="E17" s="114">
        <v>393</v>
      </c>
      <c r="F17" s="114">
        <v>419</v>
      </c>
      <c r="G17" s="114">
        <v>408</v>
      </c>
      <c r="H17" s="140">
        <v>419</v>
      </c>
      <c r="I17" s="115">
        <v>-22</v>
      </c>
      <c r="J17" s="116">
        <v>-5.2505966587112169</v>
      </c>
    </row>
    <row r="18" spans="1:15" s="287" customFormat="1" ht="24.95" customHeight="1" x14ac:dyDescent="0.2">
      <c r="A18" s="201" t="s">
        <v>144</v>
      </c>
      <c r="B18" s="202" t="s">
        <v>145</v>
      </c>
      <c r="C18" s="113">
        <v>3.6874821016458061</v>
      </c>
      <c r="D18" s="115">
        <v>2189</v>
      </c>
      <c r="E18" s="114">
        <v>2223</v>
      </c>
      <c r="F18" s="114">
        <v>2256</v>
      </c>
      <c r="G18" s="114">
        <v>2231</v>
      </c>
      <c r="H18" s="140">
        <v>2215</v>
      </c>
      <c r="I18" s="115">
        <v>-26</v>
      </c>
      <c r="J18" s="116">
        <v>-1.1738148984198646</v>
      </c>
      <c r="K18" s="110"/>
      <c r="L18" s="110"/>
      <c r="M18" s="110"/>
      <c r="N18" s="110"/>
      <c r="O18" s="110"/>
    </row>
    <row r="19" spans="1:15" s="110" customFormat="1" ht="24.95" customHeight="1" x14ac:dyDescent="0.2">
      <c r="A19" s="193" t="s">
        <v>146</v>
      </c>
      <c r="B19" s="199" t="s">
        <v>147</v>
      </c>
      <c r="C19" s="113">
        <v>18.255479002071997</v>
      </c>
      <c r="D19" s="115">
        <v>10837</v>
      </c>
      <c r="E19" s="114">
        <v>11231</v>
      </c>
      <c r="F19" s="114">
        <v>10954</v>
      </c>
      <c r="G19" s="114">
        <v>11073</v>
      </c>
      <c r="H19" s="140">
        <v>10830</v>
      </c>
      <c r="I19" s="115">
        <v>7</v>
      </c>
      <c r="J19" s="116">
        <v>6.4635272391505072E-2</v>
      </c>
    </row>
    <row r="20" spans="1:15" s="287" customFormat="1" ht="24.95" customHeight="1" x14ac:dyDescent="0.2">
      <c r="A20" s="193" t="s">
        <v>148</v>
      </c>
      <c r="B20" s="199" t="s">
        <v>149</v>
      </c>
      <c r="C20" s="113">
        <v>5.2810673315027881</v>
      </c>
      <c r="D20" s="115">
        <v>3135</v>
      </c>
      <c r="E20" s="114">
        <v>3432</v>
      </c>
      <c r="F20" s="114">
        <v>3466</v>
      </c>
      <c r="G20" s="114">
        <v>3460</v>
      </c>
      <c r="H20" s="140">
        <v>3476</v>
      </c>
      <c r="I20" s="115">
        <v>-341</v>
      </c>
      <c r="J20" s="116">
        <v>-9.8101265822784818</v>
      </c>
      <c r="K20" s="110"/>
      <c r="L20" s="110"/>
      <c r="M20" s="110"/>
      <c r="N20" s="110"/>
      <c r="O20" s="110"/>
    </row>
    <row r="21" spans="1:15" s="110" customFormat="1" ht="24.95" customHeight="1" x14ac:dyDescent="0.2">
      <c r="A21" s="201" t="s">
        <v>150</v>
      </c>
      <c r="B21" s="202" t="s">
        <v>151</v>
      </c>
      <c r="C21" s="113">
        <v>8.4817141990802352</v>
      </c>
      <c r="D21" s="115">
        <v>5035</v>
      </c>
      <c r="E21" s="114">
        <v>5928</v>
      </c>
      <c r="F21" s="114">
        <v>6198</v>
      </c>
      <c r="G21" s="114">
        <v>6131</v>
      </c>
      <c r="H21" s="140">
        <v>5844</v>
      </c>
      <c r="I21" s="115">
        <v>-809</v>
      </c>
      <c r="J21" s="116">
        <v>-13.843258042436688</v>
      </c>
    </row>
    <row r="22" spans="1:15" s="110" customFormat="1" ht="24.95" customHeight="1" x14ac:dyDescent="0.2">
      <c r="A22" s="201" t="s">
        <v>152</v>
      </c>
      <c r="B22" s="199" t="s">
        <v>153</v>
      </c>
      <c r="C22" s="113">
        <v>2.6380068392769909</v>
      </c>
      <c r="D22" s="115">
        <v>1566</v>
      </c>
      <c r="E22" s="114">
        <v>1595</v>
      </c>
      <c r="F22" s="114">
        <v>1559</v>
      </c>
      <c r="G22" s="114">
        <v>1579</v>
      </c>
      <c r="H22" s="140">
        <v>1616</v>
      </c>
      <c r="I22" s="115">
        <v>-50</v>
      </c>
      <c r="J22" s="116">
        <v>-3.0940594059405941</v>
      </c>
    </row>
    <row r="23" spans="1:15" s="110" customFormat="1" ht="24.95" customHeight="1" x14ac:dyDescent="0.2">
      <c r="A23" s="193" t="s">
        <v>154</v>
      </c>
      <c r="B23" s="199" t="s">
        <v>155</v>
      </c>
      <c r="C23" s="113">
        <v>0.90628842881929816</v>
      </c>
      <c r="D23" s="115">
        <v>538</v>
      </c>
      <c r="E23" s="114">
        <v>545</v>
      </c>
      <c r="F23" s="114">
        <v>533</v>
      </c>
      <c r="G23" s="114">
        <v>529</v>
      </c>
      <c r="H23" s="140">
        <v>536</v>
      </c>
      <c r="I23" s="115">
        <v>2</v>
      </c>
      <c r="J23" s="116">
        <v>0.37313432835820898</v>
      </c>
    </row>
    <row r="24" spans="1:15" s="110" customFormat="1" ht="24.95" customHeight="1" x14ac:dyDescent="0.2">
      <c r="A24" s="193" t="s">
        <v>156</v>
      </c>
      <c r="B24" s="199" t="s">
        <v>221</v>
      </c>
      <c r="C24" s="113">
        <v>10.472853460909995</v>
      </c>
      <c r="D24" s="115">
        <v>6217</v>
      </c>
      <c r="E24" s="114">
        <v>6422</v>
      </c>
      <c r="F24" s="114">
        <v>6376</v>
      </c>
      <c r="G24" s="114">
        <v>6394</v>
      </c>
      <c r="H24" s="140">
        <v>6373</v>
      </c>
      <c r="I24" s="115">
        <v>-156</v>
      </c>
      <c r="J24" s="116">
        <v>-2.4478267691824884</v>
      </c>
    </row>
    <row r="25" spans="1:15" s="110" customFormat="1" ht="24.95" customHeight="1" x14ac:dyDescent="0.2">
      <c r="A25" s="193" t="s">
        <v>222</v>
      </c>
      <c r="B25" s="204" t="s">
        <v>159</v>
      </c>
      <c r="C25" s="113">
        <v>15.531560062665296</v>
      </c>
      <c r="D25" s="115">
        <v>9220</v>
      </c>
      <c r="E25" s="114">
        <v>9732</v>
      </c>
      <c r="F25" s="114">
        <v>9868</v>
      </c>
      <c r="G25" s="114">
        <v>9920</v>
      </c>
      <c r="H25" s="140">
        <v>9749</v>
      </c>
      <c r="I25" s="115">
        <v>-529</v>
      </c>
      <c r="J25" s="116">
        <v>-5.4261975587239712</v>
      </c>
    </row>
    <row r="26" spans="1:15" s="110" customFormat="1" ht="24.95" customHeight="1" x14ac:dyDescent="0.2">
      <c r="A26" s="201">
        <v>782.78300000000002</v>
      </c>
      <c r="B26" s="203" t="s">
        <v>160</v>
      </c>
      <c r="C26" s="113">
        <v>0.96861681518791165</v>
      </c>
      <c r="D26" s="115">
        <v>575</v>
      </c>
      <c r="E26" s="114">
        <v>694</v>
      </c>
      <c r="F26" s="114">
        <v>648</v>
      </c>
      <c r="G26" s="114">
        <v>699</v>
      </c>
      <c r="H26" s="140">
        <v>715</v>
      </c>
      <c r="I26" s="115">
        <v>-140</v>
      </c>
      <c r="J26" s="116">
        <v>-19.58041958041958</v>
      </c>
    </row>
    <row r="27" spans="1:15" s="110" customFormat="1" ht="24.95" customHeight="1" x14ac:dyDescent="0.2">
      <c r="A27" s="193" t="s">
        <v>161</v>
      </c>
      <c r="B27" s="199" t="s">
        <v>162</v>
      </c>
      <c r="C27" s="113">
        <v>1.6609672691744015</v>
      </c>
      <c r="D27" s="115">
        <v>986</v>
      </c>
      <c r="E27" s="114">
        <v>1051</v>
      </c>
      <c r="F27" s="114">
        <v>1029</v>
      </c>
      <c r="G27" s="114">
        <v>1033</v>
      </c>
      <c r="H27" s="140">
        <v>1006</v>
      </c>
      <c r="I27" s="115">
        <v>-20</v>
      </c>
      <c r="J27" s="116">
        <v>-1.9880715705765408</v>
      </c>
    </row>
    <row r="28" spans="1:15" s="110" customFormat="1" ht="24.95" customHeight="1" x14ac:dyDescent="0.2">
      <c r="A28" s="193" t="s">
        <v>163</v>
      </c>
      <c r="B28" s="199" t="s">
        <v>164</v>
      </c>
      <c r="C28" s="113">
        <v>2.5285110253861833</v>
      </c>
      <c r="D28" s="115">
        <v>1501</v>
      </c>
      <c r="E28" s="114">
        <v>1527</v>
      </c>
      <c r="F28" s="114">
        <v>1504</v>
      </c>
      <c r="G28" s="114">
        <v>1483</v>
      </c>
      <c r="H28" s="140">
        <v>1465</v>
      </c>
      <c r="I28" s="115">
        <v>36</v>
      </c>
      <c r="J28" s="116">
        <v>2.4573378839590445</v>
      </c>
    </row>
    <row r="29" spans="1:15" s="110" customFormat="1" ht="24.95" customHeight="1" x14ac:dyDescent="0.2">
      <c r="A29" s="193">
        <v>86</v>
      </c>
      <c r="B29" s="199" t="s">
        <v>165</v>
      </c>
      <c r="C29" s="113">
        <v>6.4231928979330561</v>
      </c>
      <c r="D29" s="115">
        <v>3813</v>
      </c>
      <c r="E29" s="114">
        <v>3850</v>
      </c>
      <c r="F29" s="114">
        <v>3817</v>
      </c>
      <c r="G29" s="114">
        <v>3808</v>
      </c>
      <c r="H29" s="140">
        <v>3808</v>
      </c>
      <c r="I29" s="115">
        <v>5</v>
      </c>
      <c r="J29" s="116">
        <v>0.13130252100840337</v>
      </c>
    </row>
    <row r="30" spans="1:15" s="110" customFormat="1" ht="24.95" customHeight="1" x14ac:dyDescent="0.2">
      <c r="A30" s="193">
        <v>87.88</v>
      </c>
      <c r="B30" s="204" t="s">
        <v>166</v>
      </c>
      <c r="C30" s="113">
        <v>5.5758637535164999</v>
      </c>
      <c r="D30" s="115">
        <v>3310</v>
      </c>
      <c r="E30" s="114">
        <v>3308</v>
      </c>
      <c r="F30" s="114">
        <v>3264</v>
      </c>
      <c r="G30" s="114">
        <v>3249</v>
      </c>
      <c r="H30" s="140">
        <v>3208</v>
      </c>
      <c r="I30" s="115">
        <v>102</v>
      </c>
      <c r="J30" s="116">
        <v>3.1795511221945136</v>
      </c>
    </row>
    <row r="31" spans="1:15" s="110" customFormat="1" ht="24.95" customHeight="1" x14ac:dyDescent="0.2">
      <c r="A31" s="193" t="s">
        <v>167</v>
      </c>
      <c r="B31" s="199" t="s">
        <v>168</v>
      </c>
      <c r="C31" s="113">
        <v>12.1102370163233</v>
      </c>
      <c r="D31" s="115">
        <v>7189</v>
      </c>
      <c r="E31" s="114">
        <v>7453</v>
      </c>
      <c r="F31" s="114">
        <v>7504</v>
      </c>
      <c r="G31" s="114">
        <v>7482</v>
      </c>
      <c r="H31" s="140">
        <v>7387</v>
      </c>
      <c r="I31" s="115">
        <v>-198</v>
      </c>
      <c r="J31" s="116">
        <v>-2.680384459185055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0.59464649697623095</v>
      </c>
      <c r="D34" s="115">
        <v>353</v>
      </c>
      <c r="E34" s="114">
        <v>338</v>
      </c>
      <c r="F34" s="114">
        <v>366</v>
      </c>
      <c r="G34" s="114">
        <v>403</v>
      </c>
      <c r="H34" s="140">
        <v>331</v>
      </c>
      <c r="I34" s="115">
        <v>22</v>
      </c>
      <c r="J34" s="116">
        <v>6.6465256797583079</v>
      </c>
    </row>
    <row r="35" spans="1:10" s="110" customFormat="1" ht="24.95" customHeight="1" x14ac:dyDescent="0.2">
      <c r="A35" s="292" t="s">
        <v>171</v>
      </c>
      <c r="B35" s="293" t="s">
        <v>172</v>
      </c>
      <c r="C35" s="113">
        <v>8.5608880952782034</v>
      </c>
      <c r="D35" s="115">
        <v>5082</v>
      </c>
      <c r="E35" s="114">
        <v>5189</v>
      </c>
      <c r="F35" s="114">
        <v>5289</v>
      </c>
      <c r="G35" s="114">
        <v>5301</v>
      </c>
      <c r="H35" s="140">
        <v>5298</v>
      </c>
      <c r="I35" s="115">
        <v>-216</v>
      </c>
      <c r="J35" s="116">
        <v>-4.0770101925254814</v>
      </c>
    </row>
    <row r="36" spans="1:10" s="110" customFormat="1" ht="24.95" customHeight="1" x14ac:dyDescent="0.2">
      <c r="A36" s="294" t="s">
        <v>173</v>
      </c>
      <c r="B36" s="295" t="s">
        <v>174</v>
      </c>
      <c r="C36" s="125">
        <v>90.834358101847954</v>
      </c>
      <c r="D36" s="143">
        <v>53922</v>
      </c>
      <c r="E36" s="144">
        <v>56768</v>
      </c>
      <c r="F36" s="144">
        <v>56720</v>
      </c>
      <c r="G36" s="144">
        <v>56840</v>
      </c>
      <c r="H36" s="145">
        <v>56013</v>
      </c>
      <c r="I36" s="143">
        <v>-2091</v>
      </c>
      <c r="J36" s="146">
        <v>-3.733061967757485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59363</v>
      </c>
      <c r="F11" s="264">
        <v>62301</v>
      </c>
      <c r="G11" s="264">
        <v>62381</v>
      </c>
      <c r="H11" s="264">
        <v>62549</v>
      </c>
      <c r="I11" s="265">
        <v>61645</v>
      </c>
      <c r="J11" s="263">
        <v>-2282</v>
      </c>
      <c r="K11" s="266">
        <v>-3.701841187444237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42.290652426595692</v>
      </c>
      <c r="E13" s="115">
        <v>25105</v>
      </c>
      <c r="F13" s="114">
        <v>26099</v>
      </c>
      <c r="G13" s="114">
        <v>26193</v>
      </c>
      <c r="H13" s="114">
        <v>26208</v>
      </c>
      <c r="I13" s="140">
        <v>25970</v>
      </c>
      <c r="J13" s="115">
        <v>-865</v>
      </c>
      <c r="K13" s="116">
        <v>-3.3307662687716597</v>
      </c>
    </row>
    <row r="14" spans="1:15" ht="15.95" customHeight="1" x14ac:dyDescent="0.2">
      <c r="A14" s="306" t="s">
        <v>230</v>
      </c>
      <c r="B14" s="307"/>
      <c r="C14" s="308"/>
      <c r="D14" s="113">
        <v>44.12007479406364</v>
      </c>
      <c r="E14" s="115">
        <v>26191</v>
      </c>
      <c r="F14" s="114">
        <v>27812</v>
      </c>
      <c r="G14" s="114">
        <v>27955</v>
      </c>
      <c r="H14" s="114">
        <v>28168</v>
      </c>
      <c r="I14" s="140">
        <v>27540</v>
      </c>
      <c r="J14" s="115">
        <v>-1349</v>
      </c>
      <c r="K14" s="116">
        <v>-4.8983297022512708</v>
      </c>
    </row>
    <row r="15" spans="1:15" ht="15.95" customHeight="1" x14ac:dyDescent="0.2">
      <c r="A15" s="306" t="s">
        <v>231</v>
      </c>
      <c r="B15" s="307"/>
      <c r="C15" s="308"/>
      <c r="D15" s="113">
        <v>5.6129238751410808</v>
      </c>
      <c r="E15" s="115">
        <v>3332</v>
      </c>
      <c r="F15" s="114">
        <v>3478</v>
      </c>
      <c r="G15" s="114">
        <v>3333</v>
      </c>
      <c r="H15" s="114">
        <v>3261</v>
      </c>
      <c r="I15" s="140">
        <v>3305</v>
      </c>
      <c r="J15" s="115">
        <v>27</v>
      </c>
      <c r="K15" s="116">
        <v>0.81694402420574885</v>
      </c>
    </row>
    <row r="16" spans="1:15" ht="15.95" customHeight="1" x14ac:dyDescent="0.2">
      <c r="A16" s="306" t="s">
        <v>232</v>
      </c>
      <c r="B16" s="307"/>
      <c r="C16" s="308"/>
      <c r="D16" s="113">
        <v>3.3724710678368681</v>
      </c>
      <c r="E16" s="115">
        <v>2002</v>
      </c>
      <c r="F16" s="114">
        <v>2041</v>
      </c>
      <c r="G16" s="114">
        <v>2018</v>
      </c>
      <c r="H16" s="114">
        <v>1996</v>
      </c>
      <c r="I16" s="140">
        <v>1993</v>
      </c>
      <c r="J16" s="115">
        <v>9</v>
      </c>
      <c r="K16" s="116">
        <v>0.45158053186151531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0.567693681249263</v>
      </c>
      <c r="E18" s="115">
        <v>337</v>
      </c>
      <c r="F18" s="114">
        <v>344</v>
      </c>
      <c r="G18" s="114">
        <v>346</v>
      </c>
      <c r="H18" s="114">
        <v>352</v>
      </c>
      <c r="I18" s="140">
        <v>328</v>
      </c>
      <c r="J18" s="115">
        <v>9</v>
      </c>
      <c r="K18" s="116">
        <v>2.7439024390243905</v>
      </c>
    </row>
    <row r="19" spans="1:11" ht="14.1" customHeight="1" x14ac:dyDescent="0.2">
      <c r="A19" s="306" t="s">
        <v>235</v>
      </c>
      <c r="B19" s="307" t="s">
        <v>236</v>
      </c>
      <c r="C19" s="308"/>
      <c r="D19" s="113">
        <v>0.28974276906490576</v>
      </c>
      <c r="E19" s="115">
        <v>172</v>
      </c>
      <c r="F19" s="114">
        <v>176</v>
      </c>
      <c r="G19" s="114">
        <v>183</v>
      </c>
      <c r="H19" s="114">
        <v>200</v>
      </c>
      <c r="I19" s="140">
        <v>174</v>
      </c>
      <c r="J19" s="115">
        <v>-2</v>
      </c>
      <c r="K19" s="116">
        <v>-1.1494252873563218</v>
      </c>
    </row>
    <row r="20" spans="1:11" ht="14.1" customHeight="1" x14ac:dyDescent="0.2">
      <c r="A20" s="306">
        <v>12</v>
      </c>
      <c r="B20" s="307" t="s">
        <v>237</v>
      </c>
      <c r="C20" s="308"/>
      <c r="D20" s="113">
        <v>0.90460387783636276</v>
      </c>
      <c r="E20" s="115">
        <v>537</v>
      </c>
      <c r="F20" s="114">
        <v>568</v>
      </c>
      <c r="G20" s="114">
        <v>582</v>
      </c>
      <c r="H20" s="114">
        <v>563</v>
      </c>
      <c r="I20" s="140">
        <v>527</v>
      </c>
      <c r="J20" s="115">
        <v>10</v>
      </c>
      <c r="K20" s="116">
        <v>1.8975332068311195</v>
      </c>
    </row>
    <row r="21" spans="1:11" ht="14.1" customHeight="1" x14ac:dyDescent="0.2">
      <c r="A21" s="306">
        <v>21</v>
      </c>
      <c r="B21" s="307" t="s">
        <v>238</v>
      </c>
      <c r="C21" s="308"/>
      <c r="D21" s="113">
        <v>6.0643835385677948E-2</v>
      </c>
      <c r="E21" s="115">
        <v>36</v>
      </c>
      <c r="F21" s="114">
        <v>38</v>
      </c>
      <c r="G21" s="114">
        <v>41</v>
      </c>
      <c r="H21" s="114">
        <v>33</v>
      </c>
      <c r="I21" s="140">
        <v>31</v>
      </c>
      <c r="J21" s="115">
        <v>5</v>
      </c>
      <c r="K21" s="116">
        <v>16.129032258064516</v>
      </c>
    </row>
    <row r="22" spans="1:11" ht="14.1" customHeight="1" x14ac:dyDescent="0.2">
      <c r="A22" s="306">
        <v>22</v>
      </c>
      <c r="B22" s="307" t="s">
        <v>239</v>
      </c>
      <c r="C22" s="308"/>
      <c r="D22" s="113">
        <v>0.28974276906490576</v>
      </c>
      <c r="E22" s="115">
        <v>172</v>
      </c>
      <c r="F22" s="114">
        <v>173</v>
      </c>
      <c r="G22" s="114">
        <v>171</v>
      </c>
      <c r="H22" s="114">
        <v>181</v>
      </c>
      <c r="I22" s="140">
        <v>171</v>
      </c>
      <c r="J22" s="115">
        <v>1</v>
      </c>
      <c r="K22" s="116">
        <v>0.58479532163742687</v>
      </c>
    </row>
    <row r="23" spans="1:11" ht="14.1" customHeight="1" x14ac:dyDescent="0.2">
      <c r="A23" s="306">
        <v>23</v>
      </c>
      <c r="B23" s="307" t="s">
        <v>240</v>
      </c>
      <c r="C23" s="308"/>
      <c r="D23" s="113">
        <v>0.42619139868268113</v>
      </c>
      <c r="E23" s="115">
        <v>253</v>
      </c>
      <c r="F23" s="114">
        <v>263</v>
      </c>
      <c r="G23" s="114">
        <v>245</v>
      </c>
      <c r="H23" s="114">
        <v>266</v>
      </c>
      <c r="I23" s="140">
        <v>284</v>
      </c>
      <c r="J23" s="115">
        <v>-31</v>
      </c>
      <c r="K23" s="116">
        <v>-10.915492957746478</v>
      </c>
    </row>
    <row r="24" spans="1:11" ht="14.1" customHeight="1" x14ac:dyDescent="0.2">
      <c r="A24" s="306">
        <v>24</v>
      </c>
      <c r="B24" s="307" t="s">
        <v>241</v>
      </c>
      <c r="C24" s="308"/>
      <c r="D24" s="113">
        <v>0.56264002830045656</v>
      </c>
      <c r="E24" s="115">
        <v>334</v>
      </c>
      <c r="F24" s="114">
        <v>357</v>
      </c>
      <c r="G24" s="114">
        <v>379</v>
      </c>
      <c r="H24" s="114">
        <v>410</v>
      </c>
      <c r="I24" s="140">
        <v>458</v>
      </c>
      <c r="J24" s="115">
        <v>-124</v>
      </c>
      <c r="K24" s="116">
        <v>-27.074235807860262</v>
      </c>
    </row>
    <row r="25" spans="1:11" ht="14.1" customHeight="1" x14ac:dyDescent="0.2">
      <c r="A25" s="306">
        <v>25</v>
      </c>
      <c r="B25" s="307" t="s">
        <v>242</v>
      </c>
      <c r="C25" s="308"/>
      <c r="D25" s="113">
        <v>1.1219109546350421</v>
      </c>
      <c r="E25" s="115">
        <v>666</v>
      </c>
      <c r="F25" s="114">
        <v>679</v>
      </c>
      <c r="G25" s="114">
        <v>677</v>
      </c>
      <c r="H25" s="114">
        <v>683</v>
      </c>
      <c r="I25" s="140">
        <v>687</v>
      </c>
      <c r="J25" s="115">
        <v>-21</v>
      </c>
      <c r="K25" s="116">
        <v>-3.0567685589519651</v>
      </c>
    </row>
    <row r="26" spans="1:11" ht="14.1" customHeight="1" x14ac:dyDescent="0.2">
      <c r="A26" s="306">
        <v>26</v>
      </c>
      <c r="B26" s="307" t="s">
        <v>243</v>
      </c>
      <c r="C26" s="308"/>
      <c r="D26" s="113">
        <v>0.59633104795916647</v>
      </c>
      <c r="E26" s="115">
        <v>354</v>
      </c>
      <c r="F26" s="114">
        <v>366</v>
      </c>
      <c r="G26" s="114">
        <v>359</v>
      </c>
      <c r="H26" s="114">
        <v>373</v>
      </c>
      <c r="I26" s="140">
        <v>380</v>
      </c>
      <c r="J26" s="115">
        <v>-26</v>
      </c>
      <c r="K26" s="116">
        <v>-6.8421052631578947</v>
      </c>
    </row>
    <row r="27" spans="1:11" ht="14.1" customHeight="1" x14ac:dyDescent="0.2">
      <c r="A27" s="306">
        <v>27</v>
      </c>
      <c r="B27" s="307" t="s">
        <v>244</v>
      </c>
      <c r="C27" s="308"/>
      <c r="D27" s="113">
        <v>0.28637366709903478</v>
      </c>
      <c r="E27" s="115">
        <v>170</v>
      </c>
      <c r="F27" s="114">
        <v>193</v>
      </c>
      <c r="G27" s="114">
        <v>184</v>
      </c>
      <c r="H27" s="114">
        <v>193</v>
      </c>
      <c r="I27" s="140">
        <v>195</v>
      </c>
      <c r="J27" s="115">
        <v>-25</v>
      </c>
      <c r="K27" s="116">
        <v>-12.820512820512821</v>
      </c>
    </row>
    <row r="28" spans="1:11" ht="14.1" customHeight="1" x14ac:dyDescent="0.2">
      <c r="A28" s="306">
        <v>28</v>
      </c>
      <c r="B28" s="307" t="s">
        <v>245</v>
      </c>
      <c r="C28" s="308"/>
      <c r="D28" s="113">
        <v>0.27626636120142178</v>
      </c>
      <c r="E28" s="115">
        <v>164</v>
      </c>
      <c r="F28" s="114">
        <v>168</v>
      </c>
      <c r="G28" s="114">
        <v>168</v>
      </c>
      <c r="H28" s="114">
        <v>166</v>
      </c>
      <c r="I28" s="140">
        <v>181</v>
      </c>
      <c r="J28" s="115">
        <v>-17</v>
      </c>
      <c r="K28" s="116">
        <v>-9.3922651933701662</v>
      </c>
    </row>
    <row r="29" spans="1:11" ht="14.1" customHeight="1" x14ac:dyDescent="0.2">
      <c r="A29" s="306">
        <v>29</v>
      </c>
      <c r="B29" s="307" t="s">
        <v>246</v>
      </c>
      <c r="C29" s="308"/>
      <c r="D29" s="113">
        <v>2.6245304314135067</v>
      </c>
      <c r="E29" s="115">
        <v>1558</v>
      </c>
      <c r="F29" s="114">
        <v>1718</v>
      </c>
      <c r="G29" s="114">
        <v>1740</v>
      </c>
      <c r="H29" s="114">
        <v>1735</v>
      </c>
      <c r="I29" s="140">
        <v>1664</v>
      </c>
      <c r="J29" s="115">
        <v>-106</v>
      </c>
      <c r="K29" s="116">
        <v>-6.3701923076923075</v>
      </c>
    </row>
    <row r="30" spans="1:11" ht="14.1" customHeight="1" x14ac:dyDescent="0.2">
      <c r="A30" s="306" t="s">
        <v>247</v>
      </c>
      <c r="B30" s="307" t="s">
        <v>248</v>
      </c>
      <c r="C30" s="308"/>
      <c r="D30" s="113">
        <v>0.35544025739939017</v>
      </c>
      <c r="E30" s="115">
        <v>211</v>
      </c>
      <c r="F30" s="114">
        <v>211</v>
      </c>
      <c r="G30" s="114">
        <v>206</v>
      </c>
      <c r="H30" s="114">
        <v>210</v>
      </c>
      <c r="I30" s="140">
        <v>195</v>
      </c>
      <c r="J30" s="115">
        <v>16</v>
      </c>
      <c r="K30" s="116">
        <v>8.2051282051282044</v>
      </c>
    </row>
    <row r="31" spans="1:11" ht="14.1" customHeight="1" x14ac:dyDescent="0.2">
      <c r="A31" s="306" t="s">
        <v>249</v>
      </c>
      <c r="B31" s="307" t="s">
        <v>250</v>
      </c>
      <c r="C31" s="308"/>
      <c r="D31" s="113">
        <v>2.2606674190994389</v>
      </c>
      <c r="E31" s="115">
        <v>1342</v>
      </c>
      <c r="F31" s="114">
        <v>1502</v>
      </c>
      <c r="G31" s="114">
        <v>1526</v>
      </c>
      <c r="H31" s="114">
        <v>1521</v>
      </c>
      <c r="I31" s="140">
        <v>1465</v>
      </c>
      <c r="J31" s="115">
        <v>-123</v>
      </c>
      <c r="K31" s="116">
        <v>-8.3959044368600679</v>
      </c>
    </row>
    <row r="32" spans="1:11" ht="14.1" customHeight="1" x14ac:dyDescent="0.2">
      <c r="A32" s="306">
        <v>31</v>
      </c>
      <c r="B32" s="307" t="s">
        <v>251</v>
      </c>
      <c r="C32" s="308"/>
      <c r="D32" s="113">
        <v>0.13981773158364638</v>
      </c>
      <c r="E32" s="115">
        <v>83</v>
      </c>
      <c r="F32" s="114">
        <v>79</v>
      </c>
      <c r="G32" s="114">
        <v>74</v>
      </c>
      <c r="H32" s="114">
        <v>74</v>
      </c>
      <c r="I32" s="140">
        <v>79</v>
      </c>
      <c r="J32" s="115">
        <v>4</v>
      </c>
      <c r="K32" s="116">
        <v>5.0632911392405067</v>
      </c>
    </row>
    <row r="33" spans="1:11" ht="14.1" customHeight="1" x14ac:dyDescent="0.2">
      <c r="A33" s="306">
        <v>32</v>
      </c>
      <c r="B33" s="307" t="s">
        <v>252</v>
      </c>
      <c r="C33" s="308"/>
      <c r="D33" s="113">
        <v>0.64518302646429593</v>
      </c>
      <c r="E33" s="115">
        <v>383</v>
      </c>
      <c r="F33" s="114">
        <v>408</v>
      </c>
      <c r="G33" s="114">
        <v>411</v>
      </c>
      <c r="H33" s="114">
        <v>401</v>
      </c>
      <c r="I33" s="140">
        <v>413</v>
      </c>
      <c r="J33" s="115">
        <v>-30</v>
      </c>
      <c r="K33" s="116">
        <v>-7.2639225181598066</v>
      </c>
    </row>
    <row r="34" spans="1:11" ht="14.1" customHeight="1" x14ac:dyDescent="0.2">
      <c r="A34" s="306">
        <v>33</v>
      </c>
      <c r="B34" s="307" t="s">
        <v>253</v>
      </c>
      <c r="C34" s="308"/>
      <c r="D34" s="113">
        <v>0.34701750248471269</v>
      </c>
      <c r="E34" s="115">
        <v>206</v>
      </c>
      <c r="F34" s="114">
        <v>201</v>
      </c>
      <c r="G34" s="114">
        <v>203</v>
      </c>
      <c r="H34" s="114">
        <v>202</v>
      </c>
      <c r="I34" s="140">
        <v>177</v>
      </c>
      <c r="J34" s="115">
        <v>29</v>
      </c>
      <c r="K34" s="116">
        <v>16.384180790960453</v>
      </c>
    </row>
    <row r="35" spans="1:11" ht="14.1" customHeight="1" x14ac:dyDescent="0.2">
      <c r="A35" s="306">
        <v>34</v>
      </c>
      <c r="B35" s="307" t="s">
        <v>254</v>
      </c>
      <c r="C35" s="308"/>
      <c r="D35" s="113">
        <v>4.2366457220827787</v>
      </c>
      <c r="E35" s="115">
        <v>2515</v>
      </c>
      <c r="F35" s="114">
        <v>2559</v>
      </c>
      <c r="G35" s="114">
        <v>2579</v>
      </c>
      <c r="H35" s="114">
        <v>2568</v>
      </c>
      <c r="I35" s="140">
        <v>2559</v>
      </c>
      <c r="J35" s="115">
        <v>-44</v>
      </c>
      <c r="K35" s="116">
        <v>-1.7194216490816725</v>
      </c>
    </row>
    <row r="36" spans="1:11" ht="14.1" customHeight="1" x14ac:dyDescent="0.2">
      <c r="A36" s="306">
        <v>41</v>
      </c>
      <c r="B36" s="307" t="s">
        <v>255</v>
      </c>
      <c r="C36" s="308"/>
      <c r="D36" s="113">
        <v>0.12971042568603339</v>
      </c>
      <c r="E36" s="115">
        <v>77</v>
      </c>
      <c r="F36" s="114">
        <v>67</v>
      </c>
      <c r="G36" s="114">
        <v>93</v>
      </c>
      <c r="H36" s="114">
        <v>92</v>
      </c>
      <c r="I36" s="140">
        <v>63</v>
      </c>
      <c r="J36" s="115">
        <v>14</v>
      </c>
      <c r="K36" s="116">
        <v>22.222222222222221</v>
      </c>
    </row>
    <row r="37" spans="1:11" ht="14.1" customHeight="1" x14ac:dyDescent="0.2">
      <c r="A37" s="306">
        <v>42</v>
      </c>
      <c r="B37" s="307" t="s">
        <v>256</v>
      </c>
      <c r="C37" s="308"/>
      <c r="D37" s="113">
        <v>2.1899162778161479E-2</v>
      </c>
      <c r="E37" s="115">
        <v>13</v>
      </c>
      <c r="F37" s="114">
        <v>17</v>
      </c>
      <c r="G37" s="114">
        <v>17</v>
      </c>
      <c r="H37" s="114">
        <v>19</v>
      </c>
      <c r="I37" s="140">
        <v>18</v>
      </c>
      <c r="J37" s="115">
        <v>-5</v>
      </c>
      <c r="K37" s="116">
        <v>-27.777777777777779</v>
      </c>
    </row>
    <row r="38" spans="1:11" ht="14.1" customHeight="1" x14ac:dyDescent="0.2">
      <c r="A38" s="306">
        <v>43</v>
      </c>
      <c r="B38" s="307" t="s">
        <v>257</v>
      </c>
      <c r="C38" s="308"/>
      <c r="D38" s="113">
        <v>0.49525798898303658</v>
      </c>
      <c r="E38" s="115">
        <v>294</v>
      </c>
      <c r="F38" s="114">
        <v>312</v>
      </c>
      <c r="G38" s="114">
        <v>296</v>
      </c>
      <c r="H38" s="114">
        <v>296</v>
      </c>
      <c r="I38" s="140">
        <v>280</v>
      </c>
      <c r="J38" s="115">
        <v>14</v>
      </c>
      <c r="K38" s="116">
        <v>5</v>
      </c>
    </row>
    <row r="39" spans="1:11" ht="14.1" customHeight="1" x14ac:dyDescent="0.2">
      <c r="A39" s="306">
        <v>51</v>
      </c>
      <c r="B39" s="307" t="s">
        <v>258</v>
      </c>
      <c r="C39" s="308"/>
      <c r="D39" s="113">
        <v>6.6169162609706387</v>
      </c>
      <c r="E39" s="115">
        <v>3928</v>
      </c>
      <c r="F39" s="114">
        <v>4137</v>
      </c>
      <c r="G39" s="114">
        <v>4086</v>
      </c>
      <c r="H39" s="114">
        <v>4080</v>
      </c>
      <c r="I39" s="140">
        <v>4086</v>
      </c>
      <c r="J39" s="115">
        <v>-158</v>
      </c>
      <c r="K39" s="116">
        <v>-3.8668624571708272</v>
      </c>
    </row>
    <row r="40" spans="1:11" ht="14.1" customHeight="1" x14ac:dyDescent="0.2">
      <c r="A40" s="306" t="s">
        <v>259</v>
      </c>
      <c r="B40" s="307" t="s">
        <v>260</v>
      </c>
      <c r="C40" s="308"/>
      <c r="D40" s="113">
        <v>6.1469265367316339</v>
      </c>
      <c r="E40" s="115">
        <v>3649</v>
      </c>
      <c r="F40" s="114">
        <v>3838</v>
      </c>
      <c r="G40" s="114">
        <v>3793</v>
      </c>
      <c r="H40" s="114">
        <v>3793</v>
      </c>
      <c r="I40" s="140">
        <v>3846</v>
      </c>
      <c r="J40" s="115">
        <v>-197</v>
      </c>
      <c r="K40" s="116">
        <v>-5.1222048881955278</v>
      </c>
    </row>
    <row r="41" spans="1:11" ht="14.1" customHeight="1" x14ac:dyDescent="0.2">
      <c r="A41" s="306"/>
      <c r="B41" s="307" t="s">
        <v>261</v>
      </c>
      <c r="C41" s="308"/>
      <c r="D41" s="113">
        <v>4.0917743375503264</v>
      </c>
      <c r="E41" s="115">
        <v>2429</v>
      </c>
      <c r="F41" s="114">
        <v>2581</v>
      </c>
      <c r="G41" s="114">
        <v>2585</v>
      </c>
      <c r="H41" s="114">
        <v>2610</v>
      </c>
      <c r="I41" s="140">
        <v>2636</v>
      </c>
      <c r="J41" s="115">
        <v>-207</v>
      </c>
      <c r="K41" s="116">
        <v>-7.8528072837632781</v>
      </c>
    </row>
    <row r="42" spans="1:11" ht="14.1" customHeight="1" x14ac:dyDescent="0.2">
      <c r="A42" s="306">
        <v>52</v>
      </c>
      <c r="B42" s="307" t="s">
        <v>262</v>
      </c>
      <c r="C42" s="308"/>
      <c r="D42" s="113">
        <v>4.7420110169634286</v>
      </c>
      <c r="E42" s="115">
        <v>2815</v>
      </c>
      <c r="F42" s="114">
        <v>2984</v>
      </c>
      <c r="G42" s="114">
        <v>2969</v>
      </c>
      <c r="H42" s="114">
        <v>2944</v>
      </c>
      <c r="I42" s="140">
        <v>2952</v>
      </c>
      <c r="J42" s="115">
        <v>-137</v>
      </c>
      <c r="K42" s="116">
        <v>-4.6409214092140925</v>
      </c>
    </row>
    <row r="43" spans="1:11" ht="14.1" customHeight="1" x14ac:dyDescent="0.2">
      <c r="A43" s="306" t="s">
        <v>263</v>
      </c>
      <c r="B43" s="307" t="s">
        <v>264</v>
      </c>
      <c r="C43" s="308"/>
      <c r="D43" s="113">
        <v>4.6510452638849111</v>
      </c>
      <c r="E43" s="115">
        <v>2761</v>
      </c>
      <c r="F43" s="114">
        <v>2930</v>
      </c>
      <c r="G43" s="114">
        <v>2912</v>
      </c>
      <c r="H43" s="114">
        <v>2886</v>
      </c>
      <c r="I43" s="140">
        <v>2886</v>
      </c>
      <c r="J43" s="115">
        <v>-125</v>
      </c>
      <c r="K43" s="116">
        <v>-4.331254331254331</v>
      </c>
    </row>
    <row r="44" spans="1:11" ht="14.1" customHeight="1" x14ac:dyDescent="0.2">
      <c r="A44" s="306">
        <v>53</v>
      </c>
      <c r="B44" s="307" t="s">
        <v>265</v>
      </c>
      <c r="C44" s="308"/>
      <c r="D44" s="113">
        <v>1.5683169651129492</v>
      </c>
      <c r="E44" s="115">
        <v>931</v>
      </c>
      <c r="F44" s="114">
        <v>968</v>
      </c>
      <c r="G44" s="114">
        <v>947</v>
      </c>
      <c r="H44" s="114">
        <v>1065</v>
      </c>
      <c r="I44" s="140">
        <v>911</v>
      </c>
      <c r="J44" s="115">
        <v>20</v>
      </c>
      <c r="K44" s="116">
        <v>2.1953896816684964</v>
      </c>
    </row>
    <row r="45" spans="1:11" ht="14.1" customHeight="1" x14ac:dyDescent="0.2">
      <c r="A45" s="306" t="s">
        <v>266</v>
      </c>
      <c r="B45" s="307" t="s">
        <v>267</v>
      </c>
      <c r="C45" s="308"/>
      <c r="D45" s="113">
        <v>1.5464178023347877</v>
      </c>
      <c r="E45" s="115">
        <v>918</v>
      </c>
      <c r="F45" s="114">
        <v>955</v>
      </c>
      <c r="G45" s="114">
        <v>933</v>
      </c>
      <c r="H45" s="114">
        <v>1049</v>
      </c>
      <c r="I45" s="140">
        <v>897</v>
      </c>
      <c r="J45" s="115">
        <v>21</v>
      </c>
      <c r="K45" s="116">
        <v>2.3411371237458196</v>
      </c>
    </row>
    <row r="46" spans="1:11" ht="14.1" customHeight="1" x14ac:dyDescent="0.2">
      <c r="A46" s="306">
        <v>54</v>
      </c>
      <c r="B46" s="307" t="s">
        <v>268</v>
      </c>
      <c r="C46" s="308"/>
      <c r="D46" s="113">
        <v>17.266647575088861</v>
      </c>
      <c r="E46" s="115">
        <v>10250</v>
      </c>
      <c r="F46" s="114">
        <v>10721</v>
      </c>
      <c r="G46" s="114">
        <v>10946</v>
      </c>
      <c r="H46" s="114">
        <v>10832</v>
      </c>
      <c r="I46" s="140">
        <v>10860</v>
      </c>
      <c r="J46" s="115">
        <v>-610</v>
      </c>
      <c r="K46" s="116">
        <v>-5.6169429097605894</v>
      </c>
    </row>
    <row r="47" spans="1:11" ht="14.1" customHeight="1" x14ac:dyDescent="0.2">
      <c r="A47" s="306">
        <v>61</v>
      </c>
      <c r="B47" s="307" t="s">
        <v>269</v>
      </c>
      <c r="C47" s="308"/>
      <c r="D47" s="113">
        <v>0.8658592052288463</v>
      </c>
      <c r="E47" s="115">
        <v>514</v>
      </c>
      <c r="F47" s="114">
        <v>529</v>
      </c>
      <c r="G47" s="114">
        <v>524</v>
      </c>
      <c r="H47" s="114">
        <v>510</v>
      </c>
      <c r="I47" s="140">
        <v>492</v>
      </c>
      <c r="J47" s="115">
        <v>22</v>
      </c>
      <c r="K47" s="116">
        <v>4.4715447154471546</v>
      </c>
    </row>
    <row r="48" spans="1:11" ht="14.1" customHeight="1" x14ac:dyDescent="0.2">
      <c r="A48" s="306">
        <v>62</v>
      </c>
      <c r="B48" s="307" t="s">
        <v>270</v>
      </c>
      <c r="C48" s="308"/>
      <c r="D48" s="113">
        <v>11.165203914896484</v>
      </c>
      <c r="E48" s="115">
        <v>6628</v>
      </c>
      <c r="F48" s="114">
        <v>6938</v>
      </c>
      <c r="G48" s="114">
        <v>6743</v>
      </c>
      <c r="H48" s="114">
        <v>6878</v>
      </c>
      <c r="I48" s="140">
        <v>6724</v>
      </c>
      <c r="J48" s="115">
        <v>-96</v>
      </c>
      <c r="K48" s="116">
        <v>-1.4277215942891137</v>
      </c>
    </row>
    <row r="49" spans="1:11" ht="14.1" customHeight="1" x14ac:dyDescent="0.2">
      <c r="A49" s="306">
        <v>63</v>
      </c>
      <c r="B49" s="307" t="s">
        <v>271</v>
      </c>
      <c r="C49" s="308"/>
      <c r="D49" s="113">
        <v>7.9881407610801345</v>
      </c>
      <c r="E49" s="115">
        <v>4742</v>
      </c>
      <c r="F49" s="114">
        <v>5597</v>
      </c>
      <c r="G49" s="114">
        <v>5835</v>
      </c>
      <c r="H49" s="114">
        <v>5846</v>
      </c>
      <c r="I49" s="140">
        <v>5500</v>
      </c>
      <c r="J49" s="115">
        <v>-758</v>
      </c>
      <c r="K49" s="116">
        <v>-13.781818181818181</v>
      </c>
    </row>
    <row r="50" spans="1:11" ht="14.1" customHeight="1" x14ac:dyDescent="0.2">
      <c r="A50" s="306" t="s">
        <v>272</v>
      </c>
      <c r="B50" s="307" t="s">
        <v>273</v>
      </c>
      <c r="C50" s="308"/>
      <c r="D50" s="113">
        <v>0.70919596381584493</v>
      </c>
      <c r="E50" s="115">
        <v>421</v>
      </c>
      <c r="F50" s="114">
        <v>441</v>
      </c>
      <c r="G50" s="114">
        <v>442</v>
      </c>
      <c r="H50" s="114">
        <v>430</v>
      </c>
      <c r="I50" s="140">
        <v>453</v>
      </c>
      <c r="J50" s="115">
        <v>-32</v>
      </c>
      <c r="K50" s="116">
        <v>-7.0640176600441498</v>
      </c>
    </row>
    <row r="51" spans="1:11" ht="14.1" customHeight="1" x14ac:dyDescent="0.2">
      <c r="A51" s="306" t="s">
        <v>274</v>
      </c>
      <c r="B51" s="307" t="s">
        <v>275</v>
      </c>
      <c r="C51" s="308"/>
      <c r="D51" s="113">
        <v>6.8645452554621569</v>
      </c>
      <c r="E51" s="115">
        <v>4075</v>
      </c>
      <c r="F51" s="114">
        <v>4885</v>
      </c>
      <c r="G51" s="114">
        <v>5124</v>
      </c>
      <c r="H51" s="114">
        <v>5142</v>
      </c>
      <c r="I51" s="140">
        <v>4777</v>
      </c>
      <c r="J51" s="115">
        <v>-702</v>
      </c>
      <c r="K51" s="116">
        <v>-14.695415532761148</v>
      </c>
    </row>
    <row r="52" spans="1:11" ht="14.1" customHeight="1" x14ac:dyDescent="0.2">
      <c r="A52" s="306">
        <v>71</v>
      </c>
      <c r="B52" s="307" t="s">
        <v>276</v>
      </c>
      <c r="C52" s="308"/>
      <c r="D52" s="113">
        <v>15.233394538685713</v>
      </c>
      <c r="E52" s="115">
        <v>9043</v>
      </c>
      <c r="F52" s="114">
        <v>9204</v>
      </c>
      <c r="G52" s="114">
        <v>9213</v>
      </c>
      <c r="H52" s="114">
        <v>9298</v>
      </c>
      <c r="I52" s="140">
        <v>9219</v>
      </c>
      <c r="J52" s="115">
        <v>-176</v>
      </c>
      <c r="K52" s="116">
        <v>-1.9091007701486062</v>
      </c>
    </row>
    <row r="53" spans="1:11" ht="14.1" customHeight="1" x14ac:dyDescent="0.2">
      <c r="A53" s="306" t="s">
        <v>277</v>
      </c>
      <c r="B53" s="307" t="s">
        <v>278</v>
      </c>
      <c r="C53" s="308"/>
      <c r="D53" s="113">
        <v>1.0781126290787191</v>
      </c>
      <c r="E53" s="115">
        <v>640</v>
      </c>
      <c r="F53" s="114">
        <v>659</v>
      </c>
      <c r="G53" s="114">
        <v>644</v>
      </c>
      <c r="H53" s="114">
        <v>635</v>
      </c>
      <c r="I53" s="140">
        <v>637</v>
      </c>
      <c r="J53" s="115">
        <v>3</v>
      </c>
      <c r="K53" s="116">
        <v>0.47095761381475665</v>
      </c>
    </row>
    <row r="54" spans="1:11" ht="14.1" customHeight="1" x14ac:dyDescent="0.2">
      <c r="A54" s="306" t="s">
        <v>279</v>
      </c>
      <c r="B54" s="307" t="s">
        <v>280</v>
      </c>
      <c r="C54" s="308"/>
      <c r="D54" s="113">
        <v>13.626332900965247</v>
      </c>
      <c r="E54" s="115">
        <v>8089</v>
      </c>
      <c r="F54" s="114">
        <v>8227</v>
      </c>
      <c r="G54" s="114">
        <v>8258</v>
      </c>
      <c r="H54" s="114">
        <v>8340</v>
      </c>
      <c r="I54" s="140">
        <v>8268</v>
      </c>
      <c r="J54" s="115">
        <v>-179</v>
      </c>
      <c r="K54" s="116">
        <v>-2.1649733913884859</v>
      </c>
    </row>
    <row r="55" spans="1:11" ht="14.1" customHeight="1" x14ac:dyDescent="0.2">
      <c r="A55" s="306">
        <v>72</v>
      </c>
      <c r="B55" s="307" t="s">
        <v>281</v>
      </c>
      <c r="C55" s="308"/>
      <c r="D55" s="113">
        <v>1.4503983963074643</v>
      </c>
      <c r="E55" s="115">
        <v>861</v>
      </c>
      <c r="F55" s="114">
        <v>855</v>
      </c>
      <c r="G55" s="114">
        <v>848</v>
      </c>
      <c r="H55" s="114">
        <v>848</v>
      </c>
      <c r="I55" s="140">
        <v>858</v>
      </c>
      <c r="J55" s="115">
        <v>3</v>
      </c>
      <c r="K55" s="116">
        <v>0.34965034965034963</v>
      </c>
    </row>
    <row r="56" spans="1:11" ht="14.1" customHeight="1" x14ac:dyDescent="0.2">
      <c r="A56" s="306" t="s">
        <v>282</v>
      </c>
      <c r="B56" s="307" t="s">
        <v>283</v>
      </c>
      <c r="C56" s="308"/>
      <c r="D56" s="113">
        <v>0.18193150615703385</v>
      </c>
      <c r="E56" s="115">
        <v>108</v>
      </c>
      <c r="F56" s="114">
        <v>104</v>
      </c>
      <c r="G56" s="114">
        <v>105</v>
      </c>
      <c r="H56" s="114">
        <v>110</v>
      </c>
      <c r="I56" s="140">
        <v>117</v>
      </c>
      <c r="J56" s="115">
        <v>-9</v>
      </c>
      <c r="K56" s="116">
        <v>-7.6923076923076925</v>
      </c>
    </row>
    <row r="57" spans="1:11" ht="14.1" customHeight="1" x14ac:dyDescent="0.2">
      <c r="A57" s="306" t="s">
        <v>284</v>
      </c>
      <c r="B57" s="307" t="s">
        <v>285</v>
      </c>
      <c r="C57" s="308"/>
      <c r="D57" s="113">
        <v>0.93997944847800818</v>
      </c>
      <c r="E57" s="115">
        <v>558</v>
      </c>
      <c r="F57" s="114">
        <v>563</v>
      </c>
      <c r="G57" s="114">
        <v>554</v>
      </c>
      <c r="H57" s="114">
        <v>546</v>
      </c>
      <c r="I57" s="140">
        <v>547</v>
      </c>
      <c r="J57" s="115">
        <v>11</v>
      </c>
      <c r="K57" s="116">
        <v>2.0109689213893969</v>
      </c>
    </row>
    <row r="58" spans="1:11" ht="14.1" customHeight="1" x14ac:dyDescent="0.2">
      <c r="A58" s="306">
        <v>73</v>
      </c>
      <c r="B58" s="307" t="s">
        <v>286</v>
      </c>
      <c r="C58" s="308"/>
      <c r="D58" s="113">
        <v>0.91976483668278219</v>
      </c>
      <c r="E58" s="115">
        <v>546</v>
      </c>
      <c r="F58" s="114">
        <v>573</v>
      </c>
      <c r="G58" s="114">
        <v>570</v>
      </c>
      <c r="H58" s="114">
        <v>577</v>
      </c>
      <c r="I58" s="140">
        <v>562</v>
      </c>
      <c r="J58" s="115">
        <v>-16</v>
      </c>
      <c r="K58" s="116">
        <v>-2.8469750889679717</v>
      </c>
    </row>
    <row r="59" spans="1:11" ht="14.1" customHeight="1" x14ac:dyDescent="0.2">
      <c r="A59" s="306" t="s">
        <v>287</v>
      </c>
      <c r="B59" s="307" t="s">
        <v>288</v>
      </c>
      <c r="C59" s="308"/>
      <c r="D59" s="113">
        <v>0.6199147617202635</v>
      </c>
      <c r="E59" s="115">
        <v>368</v>
      </c>
      <c r="F59" s="114">
        <v>393</v>
      </c>
      <c r="G59" s="114">
        <v>393</v>
      </c>
      <c r="H59" s="114">
        <v>401</v>
      </c>
      <c r="I59" s="140">
        <v>386</v>
      </c>
      <c r="J59" s="115">
        <v>-18</v>
      </c>
      <c r="K59" s="116">
        <v>-4.6632124352331603</v>
      </c>
    </row>
    <row r="60" spans="1:11" ht="14.1" customHeight="1" x14ac:dyDescent="0.2">
      <c r="A60" s="306">
        <v>81</v>
      </c>
      <c r="B60" s="307" t="s">
        <v>289</v>
      </c>
      <c r="C60" s="308"/>
      <c r="D60" s="113">
        <v>4.7841247915368159</v>
      </c>
      <c r="E60" s="115">
        <v>2840</v>
      </c>
      <c r="F60" s="114">
        <v>2867</v>
      </c>
      <c r="G60" s="114">
        <v>2811</v>
      </c>
      <c r="H60" s="114">
        <v>2784</v>
      </c>
      <c r="I60" s="140">
        <v>2775</v>
      </c>
      <c r="J60" s="115">
        <v>65</v>
      </c>
      <c r="K60" s="116">
        <v>2.3423423423423424</v>
      </c>
    </row>
    <row r="61" spans="1:11" ht="14.1" customHeight="1" x14ac:dyDescent="0.2">
      <c r="A61" s="306" t="s">
        <v>290</v>
      </c>
      <c r="B61" s="307" t="s">
        <v>291</v>
      </c>
      <c r="C61" s="308"/>
      <c r="D61" s="113">
        <v>1.6020079847716591</v>
      </c>
      <c r="E61" s="115">
        <v>951</v>
      </c>
      <c r="F61" s="114">
        <v>959</v>
      </c>
      <c r="G61" s="114">
        <v>950</v>
      </c>
      <c r="H61" s="114">
        <v>954</v>
      </c>
      <c r="I61" s="140">
        <v>953</v>
      </c>
      <c r="J61" s="115">
        <v>-2</v>
      </c>
      <c r="K61" s="116">
        <v>-0.20986358866736621</v>
      </c>
    </row>
    <row r="62" spans="1:11" ht="14.1" customHeight="1" x14ac:dyDescent="0.2">
      <c r="A62" s="306" t="s">
        <v>292</v>
      </c>
      <c r="B62" s="307" t="s">
        <v>293</v>
      </c>
      <c r="C62" s="308"/>
      <c r="D62" s="113">
        <v>1.8294223674679515</v>
      </c>
      <c r="E62" s="115">
        <v>1086</v>
      </c>
      <c r="F62" s="114">
        <v>1077</v>
      </c>
      <c r="G62" s="114">
        <v>1046</v>
      </c>
      <c r="H62" s="114">
        <v>1024</v>
      </c>
      <c r="I62" s="140">
        <v>1003</v>
      </c>
      <c r="J62" s="115">
        <v>83</v>
      </c>
      <c r="K62" s="116">
        <v>8.2751744765702888</v>
      </c>
    </row>
    <row r="63" spans="1:11" ht="14.1" customHeight="1" x14ac:dyDescent="0.2">
      <c r="A63" s="306"/>
      <c r="B63" s="307" t="s">
        <v>294</v>
      </c>
      <c r="C63" s="308"/>
      <c r="D63" s="113">
        <v>1.3796472550241734</v>
      </c>
      <c r="E63" s="115">
        <v>819</v>
      </c>
      <c r="F63" s="114">
        <v>815</v>
      </c>
      <c r="G63" s="114">
        <v>801</v>
      </c>
      <c r="H63" s="114">
        <v>792</v>
      </c>
      <c r="I63" s="140">
        <v>774</v>
      </c>
      <c r="J63" s="115">
        <v>45</v>
      </c>
      <c r="K63" s="116">
        <v>5.8139534883720927</v>
      </c>
    </row>
    <row r="64" spans="1:11" ht="14.1" customHeight="1" x14ac:dyDescent="0.2">
      <c r="A64" s="306" t="s">
        <v>295</v>
      </c>
      <c r="B64" s="307" t="s">
        <v>296</v>
      </c>
      <c r="C64" s="308"/>
      <c r="D64" s="113">
        <v>0.21393797483280833</v>
      </c>
      <c r="E64" s="115">
        <v>127</v>
      </c>
      <c r="F64" s="114">
        <v>130</v>
      </c>
      <c r="G64" s="114">
        <v>130</v>
      </c>
      <c r="H64" s="114">
        <v>122</v>
      </c>
      <c r="I64" s="140">
        <v>123</v>
      </c>
      <c r="J64" s="115">
        <v>4</v>
      </c>
      <c r="K64" s="116">
        <v>3.2520325203252032</v>
      </c>
    </row>
    <row r="65" spans="1:11" ht="14.1" customHeight="1" x14ac:dyDescent="0.2">
      <c r="A65" s="306" t="s">
        <v>297</v>
      </c>
      <c r="B65" s="307" t="s">
        <v>298</v>
      </c>
      <c r="C65" s="308"/>
      <c r="D65" s="113">
        <v>0.64518302646429593</v>
      </c>
      <c r="E65" s="115">
        <v>383</v>
      </c>
      <c r="F65" s="114">
        <v>402</v>
      </c>
      <c r="G65" s="114">
        <v>388</v>
      </c>
      <c r="H65" s="114">
        <v>392</v>
      </c>
      <c r="I65" s="140">
        <v>402</v>
      </c>
      <c r="J65" s="115">
        <v>-19</v>
      </c>
      <c r="K65" s="116">
        <v>-4.7263681592039797</v>
      </c>
    </row>
    <row r="66" spans="1:11" ht="14.1" customHeight="1" x14ac:dyDescent="0.2">
      <c r="A66" s="306">
        <v>82</v>
      </c>
      <c r="B66" s="307" t="s">
        <v>299</v>
      </c>
      <c r="C66" s="308"/>
      <c r="D66" s="113">
        <v>2.0029311187103076</v>
      </c>
      <c r="E66" s="115">
        <v>1189</v>
      </c>
      <c r="F66" s="114">
        <v>1284</v>
      </c>
      <c r="G66" s="114">
        <v>1254</v>
      </c>
      <c r="H66" s="114">
        <v>1251</v>
      </c>
      <c r="I66" s="140">
        <v>1250</v>
      </c>
      <c r="J66" s="115">
        <v>-61</v>
      </c>
      <c r="K66" s="116">
        <v>-4.88</v>
      </c>
    </row>
    <row r="67" spans="1:11" ht="14.1" customHeight="1" x14ac:dyDescent="0.2">
      <c r="A67" s="306" t="s">
        <v>300</v>
      </c>
      <c r="B67" s="307" t="s">
        <v>301</v>
      </c>
      <c r="C67" s="308"/>
      <c r="D67" s="113">
        <v>1.068005323181106</v>
      </c>
      <c r="E67" s="115">
        <v>634</v>
      </c>
      <c r="F67" s="114">
        <v>702</v>
      </c>
      <c r="G67" s="114">
        <v>677</v>
      </c>
      <c r="H67" s="114">
        <v>659</v>
      </c>
      <c r="I67" s="140">
        <v>674</v>
      </c>
      <c r="J67" s="115">
        <v>-40</v>
      </c>
      <c r="K67" s="116">
        <v>-5.9347181008902075</v>
      </c>
    </row>
    <row r="68" spans="1:11" ht="14.1" customHeight="1" x14ac:dyDescent="0.2">
      <c r="A68" s="306" t="s">
        <v>302</v>
      </c>
      <c r="B68" s="307" t="s">
        <v>303</v>
      </c>
      <c r="C68" s="308"/>
      <c r="D68" s="113">
        <v>0.66034398531071548</v>
      </c>
      <c r="E68" s="115">
        <v>392</v>
      </c>
      <c r="F68" s="114">
        <v>422</v>
      </c>
      <c r="G68" s="114">
        <v>416</v>
      </c>
      <c r="H68" s="114">
        <v>426</v>
      </c>
      <c r="I68" s="140">
        <v>408</v>
      </c>
      <c r="J68" s="115">
        <v>-16</v>
      </c>
      <c r="K68" s="116">
        <v>-3.9215686274509802</v>
      </c>
    </row>
    <row r="69" spans="1:11" ht="14.1" customHeight="1" x14ac:dyDescent="0.2">
      <c r="A69" s="306">
        <v>83</v>
      </c>
      <c r="B69" s="307" t="s">
        <v>304</v>
      </c>
      <c r="C69" s="308"/>
      <c r="D69" s="113">
        <v>3.8205616292977105</v>
      </c>
      <c r="E69" s="115">
        <v>2268</v>
      </c>
      <c r="F69" s="114">
        <v>2254</v>
      </c>
      <c r="G69" s="114">
        <v>2226</v>
      </c>
      <c r="H69" s="114">
        <v>2248</v>
      </c>
      <c r="I69" s="140">
        <v>2236</v>
      </c>
      <c r="J69" s="115">
        <v>32</v>
      </c>
      <c r="K69" s="116">
        <v>1.4311270125223614</v>
      </c>
    </row>
    <row r="70" spans="1:11" ht="14.1" customHeight="1" x14ac:dyDescent="0.2">
      <c r="A70" s="306" t="s">
        <v>305</v>
      </c>
      <c r="B70" s="307" t="s">
        <v>306</v>
      </c>
      <c r="C70" s="308"/>
      <c r="D70" s="113">
        <v>2.8586830180415412</v>
      </c>
      <c r="E70" s="115">
        <v>1697</v>
      </c>
      <c r="F70" s="114">
        <v>1678</v>
      </c>
      <c r="G70" s="114">
        <v>1646</v>
      </c>
      <c r="H70" s="114">
        <v>1657</v>
      </c>
      <c r="I70" s="140">
        <v>1651</v>
      </c>
      <c r="J70" s="115">
        <v>46</v>
      </c>
      <c r="K70" s="116">
        <v>2.7861901877649911</v>
      </c>
    </row>
    <row r="71" spans="1:11" ht="14.1" customHeight="1" x14ac:dyDescent="0.2">
      <c r="A71" s="306"/>
      <c r="B71" s="307" t="s">
        <v>307</v>
      </c>
      <c r="C71" s="308"/>
      <c r="D71" s="113">
        <v>1.6373835554133045</v>
      </c>
      <c r="E71" s="115">
        <v>972</v>
      </c>
      <c r="F71" s="114">
        <v>1023</v>
      </c>
      <c r="G71" s="114">
        <v>999</v>
      </c>
      <c r="H71" s="114">
        <v>1017</v>
      </c>
      <c r="I71" s="140">
        <v>1017</v>
      </c>
      <c r="J71" s="115">
        <v>-45</v>
      </c>
      <c r="K71" s="116">
        <v>-4.4247787610619467</v>
      </c>
    </row>
    <row r="72" spans="1:11" ht="14.1" customHeight="1" x14ac:dyDescent="0.2">
      <c r="A72" s="306">
        <v>84</v>
      </c>
      <c r="B72" s="307" t="s">
        <v>308</v>
      </c>
      <c r="C72" s="308"/>
      <c r="D72" s="113">
        <v>1.9641864461027914</v>
      </c>
      <c r="E72" s="115">
        <v>1166</v>
      </c>
      <c r="F72" s="114">
        <v>1235</v>
      </c>
      <c r="G72" s="114">
        <v>1181</v>
      </c>
      <c r="H72" s="114">
        <v>1148</v>
      </c>
      <c r="I72" s="140">
        <v>1165</v>
      </c>
      <c r="J72" s="115">
        <v>1</v>
      </c>
      <c r="K72" s="116">
        <v>8.5836909871244635E-2</v>
      </c>
    </row>
    <row r="73" spans="1:11" ht="14.1" customHeight="1" x14ac:dyDescent="0.2">
      <c r="A73" s="306" t="s">
        <v>309</v>
      </c>
      <c r="B73" s="307" t="s">
        <v>310</v>
      </c>
      <c r="C73" s="308"/>
      <c r="D73" s="113">
        <v>0.79847716591142626</v>
      </c>
      <c r="E73" s="115">
        <v>474</v>
      </c>
      <c r="F73" s="114">
        <v>514</v>
      </c>
      <c r="G73" s="114">
        <v>469</v>
      </c>
      <c r="H73" s="114">
        <v>450</v>
      </c>
      <c r="I73" s="140">
        <v>466</v>
      </c>
      <c r="J73" s="115">
        <v>8</v>
      </c>
      <c r="K73" s="116">
        <v>1.7167381974248928</v>
      </c>
    </row>
    <row r="74" spans="1:11" ht="14.1" customHeight="1" x14ac:dyDescent="0.2">
      <c r="A74" s="306" t="s">
        <v>311</v>
      </c>
      <c r="B74" s="307" t="s">
        <v>312</v>
      </c>
      <c r="C74" s="308"/>
      <c r="D74" s="113">
        <v>2.358371376109698E-2</v>
      </c>
      <c r="E74" s="115">
        <v>14</v>
      </c>
      <c r="F74" s="114">
        <v>14</v>
      </c>
      <c r="G74" s="114">
        <v>14</v>
      </c>
      <c r="H74" s="114">
        <v>13</v>
      </c>
      <c r="I74" s="140">
        <v>16</v>
      </c>
      <c r="J74" s="115">
        <v>-2</v>
      </c>
      <c r="K74" s="116">
        <v>-12.5</v>
      </c>
    </row>
    <row r="75" spans="1:11" ht="14.1" customHeight="1" x14ac:dyDescent="0.2">
      <c r="A75" s="306" t="s">
        <v>313</v>
      </c>
      <c r="B75" s="307" t="s">
        <v>314</v>
      </c>
      <c r="C75" s="308"/>
      <c r="D75" s="113">
        <v>3.7060121624580965E-2</v>
      </c>
      <c r="E75" s="115">
        <v>22</v>
      </c>
      <c r="F75" s="114">
        <v>23</v>
      </c>
      <c r="G75" s="114">
        <v>21</v>
      </c>
      <c r="H75" s="114">
        <v>19</v>
      </c>
      <c r="I75" s="140">
        <v>16</v>
      </c>
      <c r="J75" s="115">
        <v>6</v>
      </c>
      <c r="K75" s="116">
        <v>37.5</v>
      </c>
    </row>
    <row r="76" spans="1:11" ht="14.1" customHeight="1" x14ac:dyDescent="0.2">
      <c r="A76" s="306">
        <v>91</v>
      </c>
      <c r="B76" s="307" t="s">
        <v>315</v>
      </c>
      <c r="C76" s="308"/>
      <c r="D76" s="113">
        <v>0.2358371376109698</v>
      </c>
      <c r="E76" s="115">
        <v>140</v>
      </c>
      <c r="F76" s="114">
        <v>137</v>
      </c>
      <c r="G76" s="114">
        <v>139</v>
      </c>
      <c r="H76" s="114">
        <v>131</v>
      </c>
      <c r="I76" s="140">
        <v>119</v>
      </c>
      <c r="J76" s="115">
        <v>21</v>
      </c>
      <c r="K76" s="116">
        <v>17.647058823529413</v>
      </c>
    </row>
    <row r="77" spans="1:11" ht="14.1" customHeight="1" x14ac:dyDescent="0.2">
      <c r="A77" s="306">
        <v>92</v>
      </c>
      <c r="B77" s="307" t="s">
        <v>316</v>
      </c>
      <c r="C77" s="308"/>
      <c r="D77" s="113">
        <v>0.40934588885332612</v>
      </c>
      <c r="E77" s="115">
        <v>243</v>
      </c>
      <c r="F77" s="114">
        <v>240</v>
      </c>
      <c r="G77" s="114">
        <v>230</v>
      </c>
      <c r="H77" s="114">
        <v>220</v>
      </c>
      <c r="I77" s="140">
        <v>220</v>
      </c>
      <c r="J77" s="115">
        <v>23</v>
      </c>
      <c r="K77" s="116">
        <v>10.454545454545455</v>
      </c>
    </row>
    <row r="78" spans="1:11" ht="14.1" customHeight="1" x14ac:dyDescent="0.2">
      <c r="A78" s="306">
        <v>93</v>
      </c>
      <c r="B78" s="307" t="s">
        <v>317</v>
      </c>
      <c r="C78" s="308"/>
      <c r="D78" s="113">
        <v>7.412024324916193E-2</v>
      </c>
      <c r="E78" s="115">
        <v>44</v>
      </c>
      <c r="F78" s="114">
        <v>52</v>
      </c>
      <c r="G78" s="114">
        <v>48</v>
      </c>
      <c r="H78" s="114">
        <v>59</v>
      </c>
      <c r="I78" s="140">
        <v>55</v>
      </c>
      <c r="J78" s="115">
        <v>-11</v>
      </c>
      <c r="K78" s="116">
        <v>-20</v>
      </c>
    </row>
    <row r="79" spans="1:11" ht="14.1" customHeight="1" x14ac:dyDescent="0.2">
      <c r="A79" s="306">
        <v>94</v>
      </c>
      <c r="B79" s="307" t="s">
        <v>318</v>
      </c>
      <c r="C79" s="308"/>
      <c r="D79" s="113">
        <v>0.52557990667587551</v>
      </c>
      <c r="E79" s="115">
        <v>312</v>
      </c>
      <c r="F79" s="114">
        <v>328</v>
      </c>
      <c r="G79" s="114">
        <v>346</v>
      </c>
      <c r="H79" s="114">
        <v>291</v>
      </c>
      <c r="I79" s="140">
        <v>314</v>
      </c>
      <c r="J79" s="115">
        <v>-2</v>
      </c>
      <c r="K79" s="116">
        <v>-0.63694267515923564</v>
      </c>
    </row>
    <row r="80" spans="1:11" ht="14.1" customHeight="1" x14ac:dyDescent="0.2">
      <c r="A80" s="306" t="s">
        <v>319</v>
      </c>
      <c r="B80" s="307" t="s">
        <v>320</v>
      </c>
      <c r="C80" s="308"/>
      <c r="D80" s="113">
        <v>3.0321917692838974E-2</v>
      </c>
      <c r="E80" s="115">
        <v>18</v>
      </c>
      <c r="F80" s="114">
        <v>17</v>
      </c>
      <c r="G80" s="114">
        <v>18</v>
      </c>
      <c r="H80" s="114">
        <v>16</v>
      </c>
      <c r="I80" s="140">
        <v>15</v>
      </c>
      <c r="J80" s="115">
        <v>3</v>
      </c>
      <c r="K80" s="116">
        <v>20</v>
      </c>
    </row>
    <row r="81" spans="1:11" ht="14.1" customHeight="1" x14ac:dyDescent="0.2">
      <c r="A81" s="310" t="s">
        <v>321</v>
      </c>
      <c r="B81" s="311" t="s">
        <v>334</v>
      </c>
      <c r="C81" s="312"/>
      <c r="D81" s="125">
        <v>4.6038778363627175</v>
      </c>
      <c r="E81" s="143">
        <v>2733</v>
      </c>
      <c r="F81" s="144">
        <v>2871</v>
      </c>
      <c r="G81" s="144">
        <v>2882</v>
      </c>
      <c r="H81" s="144">
        <v>2916</v>
      </c>
      <c r="I81" s="145">
        <v>2837</v>
      </c>
      <c r="J81" s="143">
        <v>-104</v>
      </c>
      <c r="K81" s="146">
        <v>-3.665844201621431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25854</v>
      </c>
      <c r="G12" s="536">
        <v>21579</v>
      </c>
      <c r="H12" s="536">
        <v>28125</v>
      </c>
      <c r="I12" s="536">
        <v>23512</v>
      </c>
      <c r="J12" s="537">
        <v>23826</v>
      </c>
      <c r="K12" s="538">
        <v>2028</v>
      </c>
      <c r="L12" s="349">
        <v>8.511709896751448</v>
      </c>
    </row>
    <row r="13" spans="1:17" s="110" customFormat="1" ht="15" customHeight="1" x14ac:dyDescent="0.2">
      <c r="A13" s="350" t="s">
        <v>345</v>
      </c>
      <c r="B13" s="351" t="s">
        <v>346</v>
      </c>
      <c r="C13" s="347"/>
      <c r="D13" s="347"/>
      <c r="E13" s="348"/>
      <c r="F13" s="536">
        <v>15359</v>
      </c>
      <c r="G13" s="536">
        <v>12822</v>
      </c>
      <c r="H13" s="536">
        <v>16772</v>
      </c>
      <c r="I13" s="536">
        <v>14435</v>
      </c>
      <c r="J13" s="537">
        <v>14589</v>
      </c>
      <c r="K13" s="538">
        <v>770</v>
      </c>
      <c r="L13" s="349">
        <v>5.2779491397628346</v>
      </c>
    </row>
    <row r="14" spans="1:17" s="110" customFormat="1" ht="22.5" customHeight="1" x14ac:dyDescent="0.2">
      <c r="A14" s="350"/>
      <c r="B14" s="351" t="s">
        <v>347</v>
      </c>
      <c r="C14" s="347"/>
      <c r="D14" s="347"/>
      <c r="E14" s="348"/>
      <c r="F14" s="536">
        <v>10495</v>
      </c>
      <c r="G14" s="536">
        <v>8757</v>
      </c>
      <c r="H14" s="536">
        <v>11353</v>
      </c>
      <c r="I14" s="536">
        <v>9077</v>
      </c>
      <c r="J14" s="537">
        <v>9237</v>
      </c>
      <c r="K14" s="538">
        <v>1258</v>
      </c>
      <c r="L14" s="349">
        <v>13.619140413554184</v>
      </c>
    </row>
    <row r="15" spans="1:17" s="110" customFormat="1" ht="15" customHeight="1" x14ac:dyDescent="0.2">
      <c r="A15" s="350" t="s">
        <v>348</v>
      </c>
      <c r="B15" s="351" t="s">
        <v>108</v>
      </c>
      <c r="C15" s="347"/>
      <c r="D15" s="347"/>
      <c r="E15" s="348"/>
      <c r="F15" s="536">
        <v>4789</v>
      </c>
      <c r="G15" s="536">
        <v>4871</v>
      </c>
      <c r="H15" s="536">
        <v>8843</v>
      </c>
      <c r="I15" s="536">
        <v>4480</v>
      </c>
      <c r="J15" s="537">
        <v>4515</v>
      </c>
      <c r="K15" s="538">
        <v>274</v>
      </c>
      <c r="L15" s="349">
        <v>6.0686600221483946</v>
      </c>
    </row>
    <row r="16" spans="1:17" s="110" customFormat="1" ht="15" customHeight="1" x14ac:dyDescent="0.2">
      <c r="A16" s="350"/>
      <c r="B16" s="351" t="s">
        <v>109</v>
      </c>
      <c r="C16" s="347"/>
      <c r="D16" s="347"/>
      <c r="E16" s="348"/>
      <c r="F16" s="536">
        <v>18709</v>
      </c>
      <c r="G16" s="536">
        <v>15128</v>
      </c>
      <c r="H16" s="536">
        <v>17457</v>
      </c>
      <c r="I16" s="536">
        <v>17035</v>
      </c>
      <c r="J16" s="537">
        <v>17351</v>
      </c>
      <c r="K16" s="538">
        <v>1358</v>
      </c>
      <c r="L16" s="349">
        <v>7.826638234107544</v>
      </c>
    </row>
    <row r="17" spans="1:12" s="110" customFormat="1" ht="15" customHeight="1" x14ac:dyDescent="0.2">
      <c r="A17" s="350"/>
      <c r="B17" s="351" t="s">
        <v>110</v>
      </c>
      <c r="C17" s="347"/>
      <c r="D17" s="347"/>
      <c r="E17" s="348"/>
      <c r="F17" s="536">
        <v>2139</v>
      </c>
      <c r="G17" s="536">
        <v>1399</v>
      </c>
      <c r="H17" s="536">
        <v>1611</v>
      </c>
      <c r="I17" s="536">
        <v>1798</v>
      </c>
      <c r="J17" s="537">
        <v>1744</v>
      </c>
      <c r="K17" s="538">
        <v>395</v>
      </c>
      <c r="L17" s="349">
        <v>22.649082568807341</v>
      </c>
    </row>
    <row r="18" spans="1:12" s="110" customFormat="1" ht="15" customHeight="1" x14ac:dyDescent="0.2">
      <c r="A18" s="350"/>
      <c r="B18" s="351" t="s">
        <v>111</v>
      </c>
      <c r="C18" s="347"/>
      <c r="D18" s="347"/>
      <c r="E18" s="348"/>
      <c r="F18" s="536">
        <v>217</v>
      </c>
      <c r="G18" s="536">
        <v>181</v>
      </c>
      <c r="H18" s="536">
        <v>214</v>
      </c>
      <c r="I18" s="536">
        <v>199</v>
      </c>
      <c r="J18" s="537">
        <v>216</v>
      </c>
      <c r="K18" s="538">
        <v>1</v>
      </c>
      <c r="L18" s="349">
        <v>0.46296296296296297</v>
      </c>
    </row>
    <row r="19" spans="1:12" s="110" customFormat="1" ht="15" customHeight="1" x14ac:dyDescent="0.2">
      <c r="A19" s="118" t="s">
        <v>113</v>
      </c>
      <c r="B19" s="119" t="s">
        <v>181</v>
      </c>
      <c r="C19" s="347"/>
      <c r="D19" s="347"/>
      <c r="E19" s="348"/>
      <c r="F19" s="536">
        <v>17746</v>
      </c>
      <c r="G19" s="536">
        <v>13992</v>
      </c>
      <c r="H19" s="536">
        <v>19824</v>
      </c>
      <c r="I19" s="536">
        <v>15937</v>
      </c>
      <c r="J19" s="537">
        <v>16285</v>
      </c>
      <c r="K19" s="538">
        <v>1461</v>
      </c>
      <c r="L19" s="349">
        <v>8.9714461160577219</v>
      </c>
    </row>
    <row r="20" spans="1:12" s="110" customFormat="1" ht="15" customHeight="1" x14ac:dyDescent="0.2">
      <c r="A20" s="118"/>
      <c r="B20" s="119" t="s">
        <v>182</v>
      </c>
      <c r="C20" s="347"/>
      <c r="D20" s="347"/>
      <c r="E20" s="348"/>
      <c r="F20" s="536">
        <v>8108</v>
      </c>
      <c r="G20" s="536">
        <v>7587</v>
      </c>
      <c r="H20" s="536">
        <v>8301</v>
      </c>
      <c r="I20" s="536">
        <v>7575</v>
      </c>
      <c r="J20" s="537">
        <v>7541</v>
      </c>
      <c r="K20" s="538">
        <v>567</v>
      </c>
      <c r="L20" s="349">
        <v>7.5188966980506562</v>
      </c>
    </row>
    <row r="21" spans="1:12" s="110" customFormat="1" ht="15" customHeight="1" x14ac:dyDescent="0.2">
      <c r="A21" s="118" t="s">
        <v>113</v>
      </c>
      <c r="B21" s="119" t="s">
        <v>116</v>
      </c>
      <c r="C21" s="347"/>
      <c r="D21" s="347"/>
      <c r="E21" s="348"/>
      <c r="F21" s="536">
        <v>16128</v>
      </c>
      <c r="G21" s="536">
        <v>13199</v>
      </c>
      <c r="H21" s="536">
        <v>18056</v>
      </c>
      <c r="I21" s="536">
        <v>14278</v>
      </c>
      <c r="J21" s="537">
        <v>14815</v>
      </c>
      <c r="K21" s="538">
        <v>1313</v>
      </c>
      <c r="L21" s="349">
        <v>8.8626392170097876</v>
      </c>
    </row>
    <row r="22" spans="1:12" s="110" customFormat="1" ht="15" customHeight="1" x14ac:dyDescent="0.2">
      <c r="A22" s="118"/>
      <c r="B22" s="119" t="s">
        <v>117</v>
      </c>
      <c r="C22" s="347"/>
      <c r="D22" s="347"/>
      <c r="E22" s="348"/>
      <c r="F22" s="536">
        <v>9690</v>
      </c>
      <c r="G22" s="536">
        <v>8354</v>
      </c>
      <c r="H22" s="536">
        <v>10033</v>
      </c>
      <c r="I22" s="536">
        <v>9201</v>
      </c>
      <c r="J22" s="537">
        <v>8981</v>
      </c>
      <c r="K22" s="538">
        <v>709</v>
      </c>
      <c r="L22" s="349">
        <v>7.8944438258545819</v>
      </c>
    </row>
    <row r="23" spans="1:12" s="110" customFormat="1" ht="15" customHeight="1" x14ac:dyDescent="0.2">
      <c r="A23" s="352" t="s">
        <v>348</v>
      </c>
      <c r="B23" s="353" t="s">
        <v>193</v>
      </c>
      <c r="C23" s="354"/>
      <c r="D23" s="354"/>
      <c r="E23" s="355"/>
      <c r="F23" s="539">
        <v>425</v>
      </c>
      <c r="G23" s="539">
        <v>1111</v>
      </c>
      <c r="H23" s="539">
        <v>3926</v>
      </c>
      <c r="I23" s="539">
        <v>319</v>
      </c>
      <c r="J23" s="540">
        <v>346</v>
      </c>
      <c r="K23" s="541">
        <v>79</v>
      </c>
      <c r="L23" s="356">
        <v>22.832369942196532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32.1</v>
      </c>
      <c r="G25" s="542">
        <v>37.5</v>
      </c>
      <c r="H25" s="542">
        <v>38.200000000000003</v>
      </c>
      <c r="I25" s="542">
        <v>35.799999999999997</v>
      </c>
      <c r="J25" s="542">
        <v>33.4</v>
      </c>
      <c r="K25" s="543" t="s">
        <v>350</v>
      </c>
      <c r="L25" s="364">
        <v>-1.2999999999999972</v>
      </c>
    </row>
    <row r="26" spans="1:12" s="110" customFormat="1" ht="15" customHeight="1" x14ac:dyDescent="0.2">
      <c r="A26" s="365" t="s">
        <v>105</v>
      </c>
      <c r="B26" s="366" t="s">
        <v>346</v>
      </c>
      <c r="C26" s="362"/>
      <c r="D26" s="362"/>
      <c r="E26" s="363"/>
      <c r="F26" s="542">
        <v>30.6</v>
      </c>
      <c r="G26" s="542">
        <v>35.700000000000003</v>
      </c>
      <c r="H26" s="542">
        <v>34.4</v>
      </c>
      <c r="I26" s="542">
        <v>33.9</v>
      </c>
      <c r="J26" s="544">
        <v>30.6</v>
      </c>
      <c r="K26" s="543" t="s">
        <v>350</v>
      </c>
      <c r="L26" s="364">
        <v>0</v>
      </c>
    </row>
    <row r="27" spans="1:12" s="110" customFormat="1" ht="15" customHeight="1" x14ac:dyDescent="0.2">
      <c r="A27" s="365"/>
      <c r="B27" s="366" t="s">
        <v>347</v>
      </c>
      <c r="C27" s="362"/>
      <c r="D27" s="362"/>
      <c r="E27" s="363"/>
      <c r="F27" s="542">
        <v>34.4</v>
      </c>
      <c r="G27" s="542">
        <v>40.200000000000003</v>
      </c>
      <c r="H27" s="542">
        <v>44.1</v>
      </c>
      <c r="I27" s="542">
        <v>38.799999999999997</v>
      </c>
      <c r="J27" s="542">
        <v>37.799999999999997</v>
      </c>
      <c r="K27" s="543" t="s">
        <v>350</v>
      </c>
      <c r="L27" s="364">
        <v>-3.3999999999999986</v>
      </c>
    </row>
    <row r="28" spans="1:12" s="110" customFormat="1" ht="15" customHeight="1" x14ac:dyDescent="0.2">
      <c r="A28" s="365" t="s">
        <v>113</v>
      </c>
      <c r="B28" s="366" t="s">
        <v>108</v>
      </c>
      <c r="C28" s="362"/>
      <c r="D28" s="362"/>
      <c r="E28" s="363"/>
      <c r="F28" s="542">
        <v>46.9</v>
      </c>
      <c r="G28" s="542">
        <v>51.8</v>
      </c>
      <c r="H28" s="542">
        <v>52.7</v>
      </c>
      <c r="I28" s="542">
        <v>50.3</v>
      </c>
      <c r="J28" s="542">
        <v>48.6</v>
      </c>
      <c r="K28" s="543" t="s">
        <v>350</v>
      </c>
      <c r="L28" s="364">
        <v>-1.7000000000000028</v>
      </c>
    </row>
    <row r="29" spans="1:12" s="110" customFormat="1" ht="11.25" x14ac:dyDescent="0.2">
      <c r="A29" s="365"/>
      <c r="B29" s="366" t="s">
        <v>109</v>
      </c>
      <c r="C29" s="362"/>
      <c r="D29" s="362"/>
      <c r="E29" s="363"/>
      <c r="F29" s="542">
        <v>29.9</v>
      </c>
      <c r="G29" s="542">
        <v>34.700000000000003</v>
      </c>
      <c r="H29" s="542">
        <v>34.6</v>
      </c>
      <c r="I29" s="542">
        <v>33.200000000000003</v>
      </c>
      <c r="J29" s="544">
        <v>30.5</v>
      </c>
      <c r="K29" s="543" t="s">
        <v>350</v>
      </c>
      <c r="L29" s="364">
        <v>-0.60000000000000142</v>
      </c>
    </row>
    <row r="30" spans="1:12" s="110" customFormat="1" ht="15" customHeight="1" x14ac:dyDescent="0.2">
      <c r="A30" s="365"/>
      <c r="B30" s="366" t="s">
        <v>110</v>
      </c>
      <c r="C30" s="362"/>
      <c r="D30" s="362"/>
      <c r="E30" s="363"/>
      <c r="F30" s="542">
        <v>21.2</v>
      </c>
      <c r="G30" s="542">
        <v>27.1</v>
      </c>
      <c r="H30" s="542">
        <v>33.299999999999997</v>
      </c>
      <c r="I30" s="542">
        <v>26.1</v>
      </c>
      <c r="J30" s="542">
        <v>24.5</v>
      </c>
      <c r="K30" s="543" t="s">
        <v>350</v>
      </c>
      <c r="L30" s="364">
        <v>-3.3000000000000007</v>
      </c>
    </row>
    <row r="31" spans="1:12" s="110" customFormat="1" ht="15" customHeight="1" x14ac:dyDescent="0.2">
      <c r="A31" s="365"/>
      <c r="B31" s="366" t="s">
        <v>111</v>
      </c>
      <c r="C31" s="362"/>
      <c r="D31" s="362"/>
      <c r="E31" s="363"/>
      <c r="F31" s="542">
        <v>35.5</v>
      </c>
      <c r="G31" s="542">
        <v>40.9</v>
      </c>
      <c r="H31" s="542">
        <v>47.2</v>
      </c>
      <c r="I31" s="542">
        <v>41.7</v>
      </c>
      <c r="J31" s="542">
        <v>44.9</v>
      </c>
      <c r="K31" s="543" t="s">
        <v>350</v>
      </c>
      <c r="L31" s="364">
        <v>-9.3999999999999986</v>
      </c>
    </row>
    <row r="32" spans="1:12" s="110" customFormat="1" ht="15" customHeight="1" x14ac:dyDescent="0.2">
      <c r="A32" s="367" t="s">
        <v>113</v>
      </c>
      <c r="B32" s="368" t="s">
        <v>181</v>
      </c>
      <c r="C32" s="362"/>
      <c r="D32" s="362"/>
      <c r="E32" s="363"/>
      <c r="F32" s="542">
        <v>28.5</v>
      </c>
      <c r="G32" s="542">
        <v>30.3</v>
      </c>
      <c r="H32" s="542">
        <v>32.1</v>
      </c>
      <c r="I32" s="542">
        <v>29.9</v>
      </c>
      <c r="J32" s="544">
        <v>28.9</v>
      </c>
      <c r="K32" s="543" t="s">
        <v>350</v>
      </c>
      <c r="L32" s="364">
        <v>-0.39999999999999858</v>
      </c>
    </row>
    <row r="33" spans="1:12" s="110" customFormat="1" ht="15" customHeight="1" x14ac:dyDescent="0.2">
      <c r="A33" s="367"/>
      <c r="B33" s="368" t="s">
        <v>182</v>
      </c>
      <c r="C33" s="362"/>
      <c r="D33" s="362"/>
      <c r="E33" s="363"/>
      <c r="F33" s="542">
        <v>39.799999999999997</v>
      </c>
      <c r="G33" s="542">
        <v>49.7</v>
      </c>
      <c r="H33" s="542">
        <v>49.6</v>
      </c>
      <c r="I33" s="542">
        <v>47.8</v>
      </c>
      <c r="J33" s="542">
        <v>42.8</v>
      </c>
      <c r="K33" s="543" t="s">
        <v>350</v>
      </c>
      <c r="L33" s="364">
        <v>-3</v>
      </c>
    </row>
    <row r="34" spans="1:12" s="369" customFormat="1" ht="15" customHeight="1" x14ac:dyDescent="0.2">
      <c r="A34" s="367" t="s">
        <v>113</v>
      </c>
      <c r="B34" s="368" t="s">
        <v>116</v>
      </c>
      <c r="C34" s="362"/>
      <c r="D34" s="362"/>
      <c r="E34" s="363"/>
      <c r="F34" s="542">
        <v>29.5</v>
      </c>
      <c r="G34" s="542">
        <v>34.4</v>
      </c>
      <c r="H34" s="542">
        <v>36.200000000000003</v>
      </c>
      <c r="I34" s="542">
        <v>34.200000000000003</v>
      </c>
      <c r="J34" s="542">
        <v>32.5</v>
      </c>
      <c r="K34" s="543" t="s">
        <v>350</v>
      </c>
      <c r="L34" s="364">
        <v>-3</v>
      </c>
    </row>
    <row r="35" spans="1:12" s="369" customFormat="1" ht="11.25" x14ac:dyDescent="0.2">
      <c r="A35" s="370"/>
      <c r="B35" s="371" t="s">
        <v>117</v>
      </c>
      <c r="C35" s="372"/>
      <c r="D35" s="372"/>
      <c r="E35" s="373"/>
      <c r="F35" s="545">
        <v>36.4</v>
      </c>
      <c r="G35" s="545">
        <v>42.1</v>
      </c>
      <c r="H35" s="545">
        <v>41.3</v>
      </c>
      <c r="I35" s="545">
        <v>38.200000000000003</v>
      </c>
      <c r="J35" s="546">
        <v>34.9</v>
      </c>
      <c r="K35" s="547" t="s">
        <v>350</v>
      </c>
      <c r="L35" s="374">
        <v>1.5</v>
      </c>
    </row>
    <row r="36" spans="1:12" s="369" customFormat="1" ht="15.95" customHeight="1" x14ac:dyDescent="0.2">
      <c r="A36" s="375" t="s">
        <v>351</v>
      </c>
      <c r="B36" s="376"/>
      <c r="C36" s="377"/>
      <c r="D36" s="376"/>
      <c r="E36" s="378"/>
      <c r="F36" s="548">
        <v>25223</v>
      </c>
      <c r="G36" s="548">
        <v>20212</v>
      </c>
      <c r="H36" s="548">
        <v>23358</v>
      </c>
      <c r="I36" s="548">
        <v>23015</v>
      </c>
      <c r="J36" s="548">
        <v>23271</v>
      </c>
      <c r="K36" s="549">
        <v>1952</v>
      </c>
      <c r="L36" s="380">
        <v>8.3881225559709502</v>
      </c>
    </row>
    <row r="37" spans="1:12" s="369" customFormat="1" ht="15.95" customHeight="1" x14ac:dyDescent="0.2">
      <c r="A37" s="381"/>
      <c r="B37" s="382" t="s">
        <v>113</v>
      </c>
      <c r="C37" s="382" t="s">
        <v>352</v>
      </c>
      <c r="D37" s="382"/>
      <c r="E37" s="383"/>
      <c r="F37" s="548">
        <v>8094</v>
      </c>
      <c r="G37" s="548">
        <v>7575</v>
      </c>
      <c r="H37" s="548">
        <v>8925</v>
      </c>
      <c r="I37" s="548">
        <v>8234</v>
      </c>
      <c r="J37" s="548">
        <v>7768</v>
      </c>
      <c r="K37" s="549">
        <v>326</v>
      </c>
      <c r="L37" s="380">
        <v>4.1967044284243045</v>
      </c>
    </row>
    <row r="38" spans="1:12" s="369" customFormat="1" ht="15.95" customHeight="1" x14ac:dyDescent="0.2">
      <c r="A38" s="381"/>
      <c r="B38" s="384" t="s">
        <v>105</v>
      </c>
      <c r="C38" s="384" t="s">
        <v>106</v>
      </c>
      <c r="D38" s="385"/>
      <c r="E38" s="383"/>
      <c r="F38" s="548">
        <v>15062</v>
      </c>
      <c r="G38" s="548">
        <v>12225</v>
      </c>
      <c r="H38" s="548">
        <v>14131</v>
      </c>
      <c r="I38" s="548">
        <v>14224</v>
      </c>
      <c r="J38" s="550">
        <v>14309</v>
      </c>
      <c r="K38" s="549">
        <v>753</v>
      </c>
      <c r="L38" s="380">
        <v>5.2624222517296806</v>
      </c>
    </row>
    <row r="39" spans="1:12" s="369" customFormat="1" ht="15.95" customHeight="1" x14ac:dyDescent="0.2">
      <c r="A39" s="381"/>
      <c r="B39" s="385"/>
      <c r="C39" s="382" t="s">
        <v>353</v>
      </c>
      <c r="D39" s="385"/>
      <c r="E39" s="383"/>
      <c r="F39" s="548">
        <v>4603</v>
      </c>
      <c r="G39" s="548">
        <v>4363</v>
      </c>
      <c r="H39" s="548">
        <v>4856</v>
      </c>
      <c r="I39" s="548">
        <v>4824</v>
      </c>
      <c r="J39" s="548">
        <v>4383</v>
      </c>
      <c r="K39" s="549">
        <v>220</v>
      </c>
      <c r="L39" s="380">
        <v>5.019393109742186</v>
      </c>
    </row>
    <row r="40" spans="1:12" s="369" customFormat="1" ht="15.95" customHeight="1" x14ac:dyDescent="0.2">
      <c r="A40" s="381"/>
      <c r="B40" s="384"/>
      <c r="C40" s="384" t="s">
        <v>107</v>
      </c>
      <c r="D40" s="385"/>
      <c r="E40" s="383"/>
      <c r="F40" s="548">
        <v>10161</v>
      </c>
      <c r="G40" s="548">
        <v>7987</v>
      </c>
      <c r="H40" s="548">
        <v>9227</v>
      </c>
      <c r="I40" s="548">
        <v>8791</v>
      </c>
      <c r="J40" s="548">
        <v>8962</v>
      </c>
      <c r="K40" s="549">
        <v>1199</v>
      </c>
      <c r="L40" s="380">
        <v>13.378710109350591</v>
      </c>
    </row>
    <row r="41" spans="1:12" s="369" customFormat="1" ht="24" customHeight="1" x14ac:dyDescent="0.2">
      <c r="A41" s="381"/>
      <c r="B41" s="385"/>
      <c r="C41" s="382" t="s">
        <v>353</v>
      </c>
      <c r="D41" s="385"/>
      <c r="E41" s="383"/>
      <c r="F41" s="548">
        <v>3491</v>
      </c>
      <c r="G41" s="548">
        <v>3212</v>
      </c>
      <c r="H41" s="548">
        <v>4069</v>
      </c>
      <c r="I41" s="548">
        <v>3410</v>
      </c>
      <c r="J41" s="550">
        <v>3385</v>
      </c>
      <c r="K41" s="549">
        <v>106</v>
      </c>
      <c r="L41" s="380">
        <v>3.1314623338257017</v>
      </c>
    </row>
    <row r="42" spans="1:12" s="110" customFormat="1" ht="15" customHeight="1" x14ac:dyDescent="0.2">
      <c r="A42" s="381"/>
      <c r="B42" s="384" t="s">
        <v>113</v>
      </c>
      <c r="C42" s="384" t="s">
        <v>354</v>
      </c>
      <c r="D42" s="385"/>
      <c r="E42" s="383"/>
      <c r="F42" s="548">
        <v>4309</v>
      </c>
      <c r="G42" s="548">
        <v>3819</v>
      </c>
      <c r="H42" s="548">
        <v>4660</v>
      </c>
      <c r="I42" s="548">
        <v>4140</v>
      </c>
      <c r="J42" s="548">
        <v>4108</v>
      </c>
      <c r="K42" s="549">
        <v>201</v>
      </c>
      <c r="L42" s="380">
        <v>4.8928919182083739</v>
      </c>
    </row>
    <row r="43" spans="1:12" s="110" customFormat="1" ht="15" customHeight="1" x14ac:dyDescent="0.2">
      <c r="A43" s="381"/>
      <c r="B43" s="385"/>
      <c r="C43" s="382" t="s">
        <v>353</v>
      </c>
      <c r="D43" s="385"/>
      <c r="E43" s="383"/>
      <c r="F43" s="548">
        <v>2021</v>
      </c>
      <c r="G43" s="548">
        <v>1977</v>
      </c>
      <c r="H43" s="548">
        <v>2457</v>
      </c>
      <c r="I43" s="548">
        <v>2081</v>
      </c>
      <c r="J43" s="548">
        <v>1998</v>
      </c>
      <c r="K43" s="549">
        <v>23</v>
      </c>
      <c r="L43" s="380">
        <v>1.1511511511511512</v>
      </c>
    </row>
    <row r="44" spans="1:12" s="110" customFormat="1" ht="15" customHeight="1" x14ac:dyDescent="0.2">
      <c r="A44" s="381"/>
      <c r="B44" s="384"/>
      <c r="C44" s="366" t="s">
        <v>109</v>
      </c>
      <c r="D44" s="385"/>
      <c r="E44" s="383"/>
      <c r="F44" s="548">
        <v>18558</v>
      </c>
      <c r="G44" s="548">
        <v>14819</v>
      </c>
      <c r="H44" s="548">
        <v>16879</v>
      </c>
      <c r="I44" s="548">
        <v>16881</v>
      </c>
      <c r="J44" s="550">
        <v>17205</v>
      </c>
      <c r="K44" s="549">
        <v>1353</v>
      </c>
      <c r="L44" s="380">
        <v>7.8639930252833476</v>
      </c>
    </row>
    <row r="45" spans="1:12" s="110" customFormat="1" ht="15" customHeight="1" x14ac:dyDescent="0.2">
      <c r="A45" s="381"/>
      <c r="B45" s="385"/>
      <c r="C45" s="382" t="s">
        <v>353</v>
      </c>
      <c r="D45" s="385"/>
      <c r="E45" s="383"/>
      <c r="F45" s="548">
        <v>5543</v>
      </c>
      <c r="G45" s="548">
        <v>5147</v>
      </c>
      <c r="H45" s="548">
        <v>5832</v>
      </c>
      <c r="I45" s="548">
        <v>5601</v>
      </c>
      <c r="J45" s="548">
        <v>5247</v>
      </c>
      <c r="K45" s="549">
        <v>296</v>
      </c>
      <c r="L45" s="380">
        <v>5.6413188488660184</v>
      </c>
    </row>
    <row r="46" spans="1:12" s="110" customFormat="1" ht="15" customHeight="1" x14ac:dyDescent="0.2">
      <c r="A46" s="381"/>
      <c r="B46" s="384"/>
      <c r="C46" s="366" t="s">
        <v>110</v>
      </c>
      <c r="D46" s="385"/>
      <c r="E46" s="383"/>
      <c r="F46" s="548">
        <v>2139</v>
      </c>
      <c r="G46" s="548">
        <v>1393</v>
      </c>
      <c r="H46" s="548">
        <v>1605</v>
      </c>
      <c r="I46" s="548">
        <v>1795</v>
      </c>
      <c r="J46" s="548">
        <v>1742</v>
      </c>
      <c r="K46" s="549">
        <v>397</v>
      </c>
      <c r="L46" s="380">
        <v>22.789896670493686</v>
      </c>
    </row>
    <row r="47" spans="1:12" s="110" customFormat="1" ht="15" customHeight="1" x14ac:dyDescent="0.2">
      <c r="A47" s="381"/>
      <c r="B47" s="385"/>
      <c r="C47" s="382" t="s">
        <v>353</v>
      </c>
      <c r="D47" s="385"/>
      <c r="E47" s="383"/>
      <c r="F47" s="548">
        <v>453</v>
      </c>
      <c r="G47" s="548">
        <v>377</v>
      </c>
      <c r="H47" s="548">
        <v>535</v>
      </c>
      <c r="I47" s="548">
        <v>469</v>
      </c>
      <c r="J47" s="550">
        <v>426</v>
      </c>
      <c r="K47" s="549">
        <v>27</v>
      </c>
      <c r="L47" s="380">
        <v>6.3380281690140849</v>
      </c>
    </row>
    <row r="48" spans="1:12" s="110" customFormat="1" ht="15" customHeight="1" x14ac:dyDescent="0.2">
      <c r="A48" s="381"/>
      <c r="B48" s="385"/>
      <c r="C48" s="366" t="s">
        <v>111</v>
      </c>
      <c r="D48" s="386"/>
      <c r="E48" s="387"/>
      <c r="F48" s="548">
        <v>217</v>
      </c>
      <c r="G48" s="548">
        <v>181</v>
      </c>
      <c r="H48" s="548">
        <v>214</v>
      </c>
      <c r="I48" s="548">
        <v>199</v>
      </c>
      <c r="J48" s="548">
        <v>216</v>
      </c>
      <c r="K48" s="549">
        <v>1</v>
      </c>
      <c r="L48" s="380">
        <v>0.46296296296296297</v>
      </c>
    </row>
    <row r="49" spans="1:12" s="110" customFormat="1" ht="15" customHeight="1" x14ac:dyDescent="0.2">
      <c r="A49" s="381"/>
      <c r="B49" s="385"/>
      <c r="C49" s="382" t="s">
        <v>353</v>
      </c>
      <c r="D49" s="385"/>
      <c r="E49" s="383"/>
      <c r="F49" s="548">
        <v>77</v>
      </c>
      <c r="G49" s="548">
        <v>74</v>
      </c>
      <c r="H49" s="548">
        <v>101</v>
      </c>
      <c r="I49" s="548">
        <v>83</v>
      </c>
      <c r="J49" s="548">
        <v>97</v>
      </c>
      <c r="K49" s="549">
        <v>-20</v>
      </c>
      <c r="L49" s="380">
        <v>-20.618556701030929</v>
      </c>
    </row>
    <row r="50" spans="1:12" s="110" customFormat="1" ht="15" customHeight="1" x14ac:dyDescent="0.2">
      <c r="A50" s="381"/>
      <c r="B50" s="384" t="s">
        <v>113</v>
      </c>
      <c r="C50" s="382" t="s">
        <v>181</v>
      </c>
      <c r="D50" s="385"/>
      <c r="E50" s="383"/>
      <c r="F50" s="548">
        <v>17164</v>
      </c>
      <c r="G50" s="548">
        <v>12725</v>
      </c>
      <c r="H50" s="548">
        <v>15246</v>
      </c>
      <c r="I50" s="548">
        <v>15491</v>
      </c>
      <c r="J50" s="550">
        <v>15781</v>
      </c>
      <c r="K50" s="549">
        <v>1383</v>
      </c>
      <c r="L50" s="380">
        <v>8.7637031873772262</v>
      </c>
    </row>
    <row r="51" spans="1:12" s="110" customFormat="1" ht="15" customHeight="1" x14ac:dyDescent="0.2">
      <c r="A51" s="381"/>
      <c r="B51" s="385"/>
      <c r="C51" s="382" t="s">
        <v>353</v>
      </c>
      <c r="D51" s="385"/>
      <c r="E51" s="383"/>
      <c r="F51" s="548">
        <v>4887</v>
      </c>
      <c r="G51" s="548">
        <v>3857</v>
      </c>
      <c r="H51" s="548">
        <v>4901</v>
      </c>
      <c r="I51" s="548">
        <v>4636</v>
      </c>
      <c r="J51" s="548">
        <v>4561</v>
      </c>
      <c r="K51" s="549">
        <v>326</v>
      </c>
      <c r="L51" s="380">
        <v>7.1475553606665203</v>
      </c>
    </row>
    <row r="52" spans="1:12" s="110" customFormat="1" ht="15" customHeight="1" x14ac:dyDescent="0.2">
      <c r="A52" s="381"/>
      <c r="B52" s="384"/>
      <c r="C52" s="382" t="s">
        <v>182</v>
      </c>
      <c r="D52" s="385"/>
      <c r="E52" s="383"/>
      <c r="F52" s="548">
        <v>8059</v>
      </c>
      <c r="G52" s="548">
        <v>7487</v>
      </c>
      <c r="H52" s="548">
        <v>8112</v>
      </c>
      <c r="I52" s="548">
        <v>7524</v>
      </c>
      <c r="J52" s="548">
        <v>7490</v>
      </c>
      <c r="K52" s="549">
        <v>569</v>
      </c>
      <c r="L52" s="380">
        <v>7.5967957276368487</v>
      </c>
    </row>
    <row r="53" spans="1:12" s="269" customFormat="1" ht="11.25" customHeight="1" x14ac:dyDescent="0.2">
      <c r="A53" s="381"/>
      <c r="B53" s="385"/>
      <c r="C53" s="382" t="s">
        <v>353</v>
      </c>
      <c r="D53" s="385"/>
      <c r="E53" s="383"/>
      <c r="F53" s="548">
        <v>3207</v>
      </c>
      <c r="G53" s="548">
        <v>3718</v>
      </c>
      <c r="H53" s="548">
        <v>4024</v>
      </c>
      <c r="I53" s="548">
        <v>3598</v>
      </c>
      <c r="J53" s="550">
        <v>3207</v>
      </c>
      <c r="K53" s="549">
        <v>0</v>
      </c>
      <c r="L53" s="380">
        <v>0</v>
      </c>
    </row>
    <row r="54" spans="1:12" s="151" customFormat="1" ht="12.75" customHeight="1" x14ac:dyDescent="0.2">
      <c r="A54" s="381"/>
      <c r="B54" s="384" t="s">
        <v>113</v>
      </c>
      <c r="C54" s="384" t="s">
        <v>116</v>
      </c>
      <c r="D54" s="385"/>
      <c r="E54" s="383"/>
      <c r="F54" s="548">
        <v>15624</v>
      </c>
      <c r="G54" s="548">
        <v>12160</v>
      </c>
      <c r="H54" s="548">
        <v>14158</v>
      </c>
      <c r="I54" s="548">
        <v>13900</v>
      </c>
      <c r="J54" s="548">
        <v>14395</v>
      </c>
      <c r="K54" s="549">
        <v>1229</v>
      </c>
      <c r="L54" s="380">
        <v>8.5376866967697111</v>
      </c>
    </row>
    <row r="55" spans="1:12" ht="11.25" x14ac:dyDescent="0.2">
      <c r="A55" s="381"/>
      <c r="B55" s="385"/>
      <c r="C55" s="382" t="s">
        <v>353</v>
      </c>
      <c r="D55" s="385"/>
      <c r="E55" s="383"/>
      <c r="F55" s="548">
        <v>4608</v>
      </c>
      <c r="G55" s="548">
        <v>4186</v>
      </c>
      <c r="H55" s="548">
        <v>5132</v>
      </c>
      <c r="I55" s="548">
        <v>4748</v>
      </c>
      <c r="J55" s="548">
        <v>4679</v>
      </c>
      <c r="K55" s="549">
        <v>-71</v>
      </c>
      <c r="L55" s="380">
        <v>-1.5174182517631973</v>
      </c>
    </row>
    <row r="56" spans="1:12" ht="14.25" customHeight="1" x14ac:dyDescent="0.2">
      <c r="A56" s="381"/>
      <c r="B56" s="385"/>
      <c r="C56" s="384" t="s">
        <v>117</v>
      </c>
      <c r="D56" s="385"/>
      <c r="E56" s="383"/>
      <c r="F56" s="548">
        <v>9563</v>
      </c>
      <c r="G56" s="548">
        <v>8028</v>
      </c>
      <c r="H56" s="548">
        <v>9175</v>
      </c>
      <c r="I56" s="548">
        <v>9083</v>
      </c>
      <c r="J56" s="548">
        <v>8846</v>
      </c>
      <c r="K56" s="549">
        <v>717</v>
      </c>
      <c r="L56" s="380">
        <v>8.1053583540583318</v>
      </c>
    </row>
    <row r="57" spans="1:12" ht="18.75" customHeight="1" x14ac:dyDescent="0.2">
      <c r="A57" s="388"/>
      <c r="B57" s="389"/>
      <c r="C57" s="390" t="s">
        <v>353</v>
      </c>
      <c r="D57" s="389"/>
      <c r="E57" s="391"/>
      <c r="F57" s="551">
        <v>3483</v>
      </c>
      <c r="G57" s="552">
        <v>3381</v>
      </c>
      <c r="H57" s="552">
        <v>3789</v>
      </c>
      <c r="I57" s="552">
        <v>3473</v>
      </c>
      <c r="J57" s="552">
        <v>3085</v>
      </c>
      <c r="K57" s="553">
        <f t="shared" ref="K57" si="0">IF(OR(F57=".",J57=".")=TRUE,".",IF(OR(F57="*",J57="*")=TRUE,"*",IF(AND(F57="-",J57="-")=TRUE,"-",IF(AND(ISNUMBER(J57),ISNUMBER(F57))=TRUE,IF(F57-J57=0,0,F57-J57),IF(ISNUMBER(F57)=TRUE,F57,-J57)))))</f>
        <v>398</v>
      </c>
      <c r="L57" s="392">
        <f t="shared" ref="L57" si="1">IF(K57 =".",".",IF(K57 ="*","*",IF(K57="-","-",IF(K57=0,0,IF(OR(J57="-",J57=".",F57="-",F57=".")=TRUE,"X",IF(J57=0,"0,0",IF(ABS(K57*100/J57)&gt;250,".X",(K57*100/J57))))))))</f>
        <v>12.901134521880065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25854</v>
      </c>
      <c r="E11" s="114">
        <v>21579</v>
      </c>
      <c r="F11" s="114">
        <v>28125</v>
      </c>
      <c r="G11" s="114">
        <v>23512</v>
      </c>
      <c r="H11" s="140">
        <v>23826</v>
      </c>
      <c r="I11" s="115">
        <v>2028</v>
      </c>
      <c r="J11" s="116">
        <v>8.511709896751448</v>
      </c>
    </row>
    <row r="12" spans="1:15" s="110" customFormat="1" ht="24.95" customHeight="1" x14ac:dyDescent="0.2">
      <c r="A12" s="193" t="s">
        <v>132</v>
      </c>
      <c r="B12" s="194" t="s">
        <v>133</v>
      </c>
      <c r="C12" s="113">
        <v>0.83159279028390187</v>
      </c>
      <c r="D12" s="115">
        <v>215</v>
      </c>
      <c r="E12" s="114">
        <v>130</v>
      </c>
      <c r="F12" s="114">
        <v>335</v>
      </c>
      <c r="G12" s="114">
        <v>265</v>
      </c>
      <c r="H12" s="140">
        <v>208</v>
      </c>
      <c r="I12" s="115">
        <v>7</v>
      </c>
      <c r="J12" s="116">
        <v>3.3653846153846154</v>
      </c>
    </row>
    <row r="13" spans="1:15" s="110" customFormat="1" ht="24.95" customHeight="1" x14ac:dyDescent="0.2">
      <c r="A13" s="193" t="s">
        <v>134</v>
      </c>
      <c r="B13" s="199" t="s">
        <v>214</v>
      </c>
      <c r="C13" s="113">
        <v>0.76583894174982592</v>
      </c>
      <c r="D13" s="115">
        <v>198</v>
      </c>
      <c r="E13" s="114">
        <v>141</v>
      </c>
      <c r="F13" s="114">
        <v>350</v>
      </c>
      <c r="G13" s="114">
        <v>172</v>
      </c>
      <c r="H13" s="140">
        <v>191</v>
      </c>
      <c r="I13" s="115">
        <v>7</v>
      </c>
      <c r="J13" s="116">
        <v>3.6649214659685865</v>
      </c>
    </row>
    <row r="14" spans="1:15" s="287" customFormat="1" ht="24.95" customHeight="1" x14ac:dyDescent="0.2">
      <c r="A14" s="193" t="s">
        <v>215</v>
      </c>
      <c r="B14" s="199" t="s">
        <v>137</v>
      </c>
      <c r="C14" s="113">
        <v>5.9719965962713699</v>
      </c>
      <c r="D14" s="115">
        <v>1544</v>
      </c>
      <c r="E14" s="114">
        <v>1865</v>
      </c>
      <c r="F14" s="114">
        <v>1746</v>
      </c>
      <c r="G14" s="114">
        <v>1519</v>
      </c>
      <c r="H14" s="140">
        <v>2027</v>
      </c>
      <c r="I14" s="115">
        <v>-483</v>
      </c>
      <c r="J14" s="116">
        <v>-23.828317710902812</v>
      </c>
      <c r="K14" s="110"/>
      <c r="L14" s="110"/>
      <c r="M14" s="110"/>
      <c r="N14" s="110"/>
      <c r="O14" s="110"/>
    </row>
    <row r="15" spans="1:15" s="110" customFormat="1" ht="24.95" customHeight="1" x14ac:dyDescent="0.2">
      <c r="A15" s="193" t="s">
        <v>216</v>
      </c>
      <c r="B15" s="199" t="s">
        <v>217</v>
      </c>
      <c r="C15" s="113">
        <v>1.7521466697609653</v>
      </c>
      <c r="D15" s="115">
        <v>453</v>
      </c>
      <c r="E15" s="114">
        <v>394</v>
      </c>
      <c r="F15" s="114">
        <v>545</v>
      </c>
      <c r="G15" s="114">
        <v>676</v>
      </c>
      <c r="H15" s="140">
        <v>450</v>
      </c>
      <c r="I15" s="115">
        <v>3</v>
      </c>
      <c r="J15" s="116">
        <v>0.66666666666666663</v>
      </c>
    </row>
    <row r="16" spans="1:15" s="287" customFormat="1" ht="24.95" customHeight="1" x14ac:dyDescent="0.2">
      <c r="A16" s="193" t="s">
        <v>218</v>
      </c>
      <c r="B16" s="199" t="s">
        <v>141</v>
      </c>
      <c r="C16" s="113">
        <v>3.4385394909878548</v>
      </c>
      <c r="D16" s="115">
        <v>889</v>
      </c>
      <c r="E16" s="114">
        <v>1307</v>
      </c>
      <c r="F16" s="114">
        <v>974</v>
      </c>
      <c r="G16" s="114">
        <v>663</v>
      </c>
      <c r="H16" s="140">
        <v>1343</v>
      </c>
      <c r="I16" s="115">
        <v>-454</v>
      </c>
      <c r="J16" s="116">
        <v>-33.804914370811616</v>
      </c>
      <c r="K16" s="110"/>
      <c r="L16" s="110"/>
      <c r="M16" s="110"/>
      <c r="N16" s="110"/>
      <c r="O16" s="110"/>
    </row>
    <row r="17" spans="1:15" s="110" customFormat="1" ht="24.95" customHeight="1" x14ac:dyDescent="0.2">
      <c r="A17" s="193" t="s">
        <v>142</v>
      </c>
      <c r="B17" s="199" t="s">
        <v>220</v>
      </c>
      <c r="C17" s="113">
        <v>0.78131043552254975</v>
      </c>
      <c r="D17" s="115">
        <v>202</v>
      </c>
      <c r="E17" s="114">
        <v>164</v>
      </c>
      <c r="F17" s="114">
        <v>227</v>
      </c>
      <c r="G17" s="114">
        <v>180</v>
      </c>
      <c r="H17" s="140">
        <v>234</v>
      </c>
      <c r="I17" s="115">
        <v>-32</v>
      </c>
      <c r="J17" s="116">
        <v>-13.675213675213675</v>
      </c>
    </row>
    <row r="18" spans="1:15" s="287" customFormat="1" ht="24.95" customHeight="1" x14ac:dyDescent="0.2">
      <c r="A18" s="201" t="s">
        <v>144</v>
      </c>
      <c r="B18" s="202" t="s">
        <v>145</v>
      </c>
      <c r="C18" s="113">
        <v>8.4280962326912672</v>
      </c>
      <c r="D18" s="115">
        <v>2179</v>
      </c>
      <c r="E18" s="114">
        <v>1346</v>
      </c>
      <c r="F18" s="114">
        <v>2394</v>
      </c>
      <c r="G18" s="114">
        <v>2021</v>
      </c>
      <c r="H18" s="140">
        <v>2069</v>
      </c>
      <c r="I18" s="115">
        <v>110</v>
      </c>
      <c r="J18" s="116">
        <v>5.3165780570323831</v>
      </c>
      <c r="K18" s="110"/>
      <c r="L18" s="110"/>
      <c r="M18" s="110"/>
      <c r="N18" s="110"/>
      <c r="O18" s="110"/>
    </row>
    <row r="19" spans="1:15" s="110" customFormat="1" ht="24.95" customHeight="1" x14ac:dyDescent="0.2">
      <c r="A19" s="193" t="s">
        <v>146</v>
      </c>
      <c r="B19" s="199" t="s">
        <v>147</v>
      </c>
      <c r="C19" s="113">
        <v>14.365281967974008</v>
      </c>
      <c r="D19" s="115">
        <v>3714</v>
      </c>
      <c r="E19" s="114">
        <v>2983</v>
      </c>
      <c r="F19" s="114">
        <v>3943</v>
      </c>
      <c r="G19" s="114">
        <v>2980</v>
      </c>
      <c r="H19" s="140">
        <v>3185</v>
      </c>
      <c r="I19" s="115">
        <v>529</v>
      </c>
      <c r="J19" s="116">
        <v>16.609105180533753</v>
      </c>
    </row>
    <row r="20" spans="1:15" s="287" customFormat="1" ht="24.95" customHeight="1" x14ac:dyDescent="0.2">
      <c r="A20" s="193" t="s">
        <v>148</v>
      </c>
      <c r="B20" s="199" t="s">
        <v>149</v>
      </c>
      <c r="C20" s="113">
        <v>10.412315309043088</v>
      </c>
      <c r="D20" s="115">
        <v>2692</v>
      </c>
      <c r="E20" s="114">
        <v>2181</v>
      </c>
      <c r="F20" s="114">
        <v>2417</v>
      </c>
      <c r="G20" s="114">
        <v>1988</v>
      </c>
      <c r="H20" s="140">
        <v>2113</v>
      </c>
      <c r="I20" s="115">
        <v>579</v>
      </c>
      <c r="J20" s="116">
        <v>27.401798390913392</v>
      </c>
      <c r="K20" s="110"/>
      <c r="L20" s="110"/>
      <c r="M20" s="110"/>
      <c r="N20" s="110"/>
      <c r="O20" s="110"/>
    </row>
    <row r="21" spans="1:15" s="110" customFormat="1" ht="24.95" customHeight="1" x14ac:dyDescent="0.2">
      <c r="A21" s="201" t="s">
        <v>150</v>
      </c>
      <c r="B21" s="202" t="s">
        <v>151</v>
      </c>
      <c r="C21" s="113">
        <v>5.418890693896496</v>
      </c>
      <c r="D21" s="115">
        <v>1401</v>
      </c>
      <c r="E21" s="114">
        <v>1243</v>
      </c>
      <c r="F21" s="114">
        <v>1386</v>
      </c>
      <c r="G21" s="114">
        <v>1422</v>
      </c>
      <c r="H21" s="140">
        <v>1448</v>
      </c>
      <c r="I21" s="115">
        <v>-47</v>
      </c>
      <c r="J21" s="116">
        <v>-3.2458563535911602</v>
      </c>
    </row>
    <row r="22" spans="1:15" s="110" customFormat="1" ht="24.95" customHeight="1" x14ac:dyDescent="0.2">
      <c r="A22" s="201" t="s">
        <v>152</v>
      </c>
      <c r="B22" s="199" t="s">
        <v>153</v>
      </c>
      <c r="C22" s="113">
        <v>4.8077666898739073</v>
      </c>
      <c r="D22" s="115">
        <v>1243</v>
      </c>
      <c r="E22" s="114">
        <v>830</v>
      </c>
      <c r="F22" s="114">
        <v>1176</v>
      </c>
      <c r="G22" s="114">
        <v>1571</v>
      </c>
      <c r="H22" s="140">
        <v>1129</v>
      </c>
      <c r="I22" s="115">
        <v>114</v>
      </c>
      <c r="J22" s="116">
        <v>10.097431355181577</v>
      </c>
    </row>
    <row r="23" spans="1:15" s="110" customFormat="1" ht="24.95" customHeight="1" x14ac:dyDescent="0.2">
      <c r="A23" s="193" t="s">
        <v>154</v>
      </c>
      <c r="B23" s="199" t="s">
        <v>155</v>
      </c>
      <c r="C23" s="113">
        <v>3.6783476444650729</v>
      </c>
      <c r="D23" s="115">
        <v>951</v>
      </c>
      <c r="E23" s="114">
        <v>502</v>
      </c>
      <c r="F23" s="114">
        <v>840</v>
      </c>
      <c r="G23" s="114">
        <v>518</v>
      </c>
      <c r="H23" s="140">
        <v>764</v>
      </c>
      <c r="I23" s="115">
        <v>187</v>
      </c>
      <c r="J23" s="116">
        <v>24.476439790575917</v>
      </c>
    </row>
    <row r="24" spans="1:15" s="110" customFormat="1" ht="24.95" customHeight="1" x14ac:dyDescent="0.2">
      <c r="A24" s="193" t="s">
        <v>156</v>
      </c>
      <c r="B24" s="199" t="s">
        <v>221</v>
      </c>
      <c r="C24" s="113">
        <v>12.926433047110699</v>
      </c>
      <c r="D24" s="115">
        <v>3342</v>
      </c>
      <c r="E24" s="114">
        <v>2542</v>
      </c>
      <c r="F24" s="114">
        <v>3526</v>
      </c>
      <c r="G24" s="114">
        <v>3792</v>
      </c>
      <c r="H24" s="140">
        <v>2958</v>
      </c>
      <c r="I24" s="115">
        <v>384</v>
      </c>
      <c r="J24" s="116">
        <v>12.981744421906694</v>
      </c>
    </row>
    <row r="25" spans="1:15" s="110" customFormat="1" ht="24.95" customHeight="1" x14ac:dyDescent="0.2">
      <c r="A25" s="193" t="s">
        <v>222</v>
      </c>
      <c r="B25" s="204" t="s">
        <v>159</v>
      </c>
      <c r="C25" s="113">
        <v>8.737526108145742</v>
      </c>
      <c r="D25" s="115">
        <v>2259</v>
      </c>
      <c r="E25" s="114">
        <v>1877</v>
      </c>
      <c r="F25" s="114">
        <v>2172</v>
      </c>
      <c r="G25" s="114">
        <v>2022</v>
      </c>
      <c r="H25" s="140">
        <v>1954</v>
      </c>
      <c r="I25" s="115">
        <v>305</v>
      </c>
      <c r="J25" s="116">
        <v>15.609007164790174</v>
      </c>
    </row>
    <row r="26" spans="1:15" s="110" customFormat="1" ht="24.95" customHeight="1" x14ac:dyDescent="0.2">
      <c r="A26" s="201">
        <v>782.78300000000002</v>
      </c>
      <c r="B26" s="203" t="s">
        <v>160</v>
      </c>
      <c r="C26" s="113">
        <v>5.1945540341920013</v>
      </c>
      <c r="D26" s="115">
        <v>1343</v>
      </c>
      <c r="E26" s="114">
        <v>1757</v>
      </c>
      <c r="F26" s="114">
        <v>1685</v>
      </c>
      <c r="G26" s="114">
        <v>1562</v>
      </c>
      <c r="H26" s="140">
        <v>1865</v>
      </c>
      <c r="I26" s="115">
        <v>-522</v>
      </c>
      <c r="J26" s="116">
        <v>-27.989276139410187</v>
      </c>
    </row>
    <row r="27" spans="1:15" s="110" customFormat="1" ht="24.95" customHeight="1" x14ac:dyDescent="0.2">
      <c r="A27" s="193" t="s">
        <v>161</v>
      </c>
      <c r="B27" s="199" t="s">
        <v>162</v>
      </c>
      <c r="C27" s="113">
        <v>3.5468399473969212</v>
      </c>
      <c r="D27" s="115">
        <v>917</v>
      </c>
      <c r="E27" s="114">
        <v>670</v>
      </c>
      <c r="F27" s="114">
        <v>1213</v>
      </c>
      <c r="G27" s="114">
        <v>747</v>
      </c>
      <c r="H27" s="140">
        <v>744</v>
      </c>
      <c r="I27" s="115">
        <v>173</v>
      </c>
      <c r="J27" s="116">
        <v>23.252688172043012</v>
      </c>
    </row>
    <row r="28" spans="1:15" s="110" customFormat="1" ht="24.95" customHeight="1" x14ac:dyDescent="0.2">
      <c r="A28" s="193" t="s">
        <v>163</v>
      </c>
      <c r="B28" s="199" t="s">
        <v>164</v>
      </c>
      <c r="C28" s="113">
        <v>2.494778370851706</v>
      </c>
      <c r="D28" s="115">
        <v>645</v>
      </c>
      <c r="E28" s="114">
        <v>793</v>
      </c>
      <c r="F28" s="114">
        <v>1290</v>
      </c>
      <c r="G28" s="114">
        <v>426</v>
      </c>
      <c r="H28" s="140">
        <v>552</v>
      </c>
      <c r="I28" s="115">
        <v>93</v>
      </c>
      <c r="J28" s="116">
        <v>16.847826086956523</v>
      </c>
    </row>
    <row r="29" spans="1:15" s="110" customFormat="1" ht="24.95" customHeight="1" x14ac:dyDescent="0.2">
      <c r="A29" s="193">
        <v>86</v>
      </c>
      <c r="B29" s="199" t="s">
        <v>165</v>
      </c>
      <c r="C29" s="113">
        <v>5.6084164926123616</v>
      </c>
      <c r="D29" s="115">
        <v>1450</v>
      </c>
      <c r="E29" s="114">
        <v>948</v>
      </c>
      <c r="F29" s="114">
        <v>1208</v>
      </c>
      <c r="G29" s="114">
        <v>918</v>
      </c>
      <c r="H29" s="140">
        <v>878</v>
      </c>
      <c r="I29" s="115">
        <v>572</v>
      </c>
      <c r="J29" s="116">
        <v>65.148063781321184</v>
      </c>
    </row>
    <row r="30" spans="1:15" s="110" customFormat="1" ht="24.95" customHeight="1" x14ac:dyDescent="0.2">
      <c r="A30" s="193">
        <v>87.88</v>
      </c>
      <c r="B30" s="204" t="s">
        <v>166</v>
      </c>
      <c r="C30" s="113">
        <v>4.1154173435445189</v>
      </c>
      <c r="D30" s="115">
        <v>1064</v>
      </c>
      <c r="E30" s="114">
        <v>1195</v>
      </c>
      <c r="F30" s="114">
        <v>1572</v>
      </c>
      <c r="G30" s="114">
        <v>927</v>
      </c>
      <c r="H30" s="140">
        <v>1008</v>
      </c>
      <c r="I30" s="115">
        <v>56</v>
      </c>
      <c r="J30" s="116">
        <v>5.5555555555555554</v>
      </c>
    </row>
    <row r="31" spans="1:15" s="110" customFormat="1" ht="24.95" customHeight="1" x14ac:dyDescent="0.2">
      <c r="A31" s="193" t="s">
        <v>167</v>
      </c>
      <c r="B31" s="199" t="s">
        <v>168</v>
      </c>
      <c r="C31" s="113">
        <v>2.6959077898971144</v>
      </c>
      <c r="D31" s="115">
        <v>697</v>
      </c>
      <c r="E31" s="114">
        <v>576</v>
      </c>
      <c r="F31" s="114">
        <v>872</v>
      </c>
      <c r="G31" s="114">
        <v>661</v>
      </c>
      <c r="H31" s="140">
        <v>732</v>
      </c>
      <c r="I31" s="115">
        <v>-35</v>
      </c>
      <c r="J31" s="116">
        <v>-4.7814207650273222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0.83159279028390187</v>
      </c>
      <c r="D34" s="115">
        <v>215</v>
      </c>
      <c r="E34" s="114">
        <v>130</v>
      </c>
      <c r="F34" s="114">
        <v>335</v>
      </c>
      <c r="G34" s="114">
        <v>265</v>
      </c>
      <c r="H34" s="140">
        <v>208</v>
      </c>
      <c r="I34" s="115">
        <v>7</v>
      </c>
      <c r="J34" s="116">
        <v>3.3653846153846154</v>
      </c>
    </row>
    <row r="35" spans="1:10" s="110" customFormat="1" ht="24.95" customHeight="1" x14ac:dyDescent="0.2">
      <c r="A35" s="292" t="s">
        <v>171</v>
      </c>
      <c r="B35" s="293" t="s">
        <v>172</v>
      </c>
      <c r="C35" s="113">
        <v>15.165931770712461</v>
      </c>
      <c r="D35" s="115">
        <v>3921</v>
      </c>
      <c r="E35" s="114">
        <v>3352</v>
      </c>
      <c r="F35" s="114">
        <v>4490</v>
      </c>
      <c r="G35" s="114">
        <v>3712</v>
      </c>
      <c r="H35" s="140">
        <v>4287</v>
      </c>
      <c r="I35" s="115">
        <v>-366</v>
      </c>
      <c r="J35" s="116">
        <v>-8.5374387683694888</v>
      </c>
    </row>
    <row r="36" spans="1:10" s="110" customFormat="1" ht="24.95" customHeight="1" x14ac:dyDescent="0.2">
      <c r="A36" s="294" t="s">
        <v>173</v>
      </c>
      <c r="B36" s="295" t="s">
        <v>174</v>
      </c>
      <c r="C36" s="125">
        <v>84.002475439003632</v>
      </c>
      <c r="D36" s="143">
        <v>21718</v>
      </c>
      <c r="E36" s="144">
        <v>18097</v>
      </c>
      <c r="F36" s="144">
        <v>23300</v>
      </c>
      <c r="G36" s="144">
        <v>19534</v>
      </c>
      <c r="H36" s="145">
        <v>19330</v>
      </c>
      <c r="I36" s="143">
        <v>2388</v>
      </c>
      <c r="J36" s="146">
        <v>12.353854112778064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25854</v>
      </c>
      <c r="F11" s="264">
        <v>21579</v>
      </c>
      <c r="G11" s="264">
        <v>28125</v>
      </c>
      <c r="H11" s="264">
        <v>23512</v>
      </c>
      <c r="I11" s="265">
        <v>23826</v>
      </c>
      <c r="J11" s="263">
        <v>2028</v>
      </c>
      <c r="K11" s="266">
        <v>8.511709896751448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25.48541811711921</v>
      </c>
      <c r="E13" s="115">
        <v>6589</v>
      </c>
      <c r="F13" s="114">
        <v>5804</v>
      </c>
      <c r="G13" s="114">
        <v>7214</v>
      </c>
      <c r="H13" s="114">
        <v>6134</v>
      </c>
      <c r="I13" s="140">
        <v>6376</v>
      </c>
      <c r="J13" s="115">
        <v>213</v>
      </c>
      <c r="K13" s="116">
        <v>3.3406524466750316</v>
      </c>
    </row>
    <row r="14" spans="1:15" ht="15.95" customHeight="1" x14ac:dyDescent="0.2">
      <c r="A14" s="306" t="s">
        <v>230</v>
      </c>
      <c r="B14" s="307"/>
      <c r="C14" s="308"/>
      <c r="D14" s="113">
        <v>46.836079523477991</v>
      </c>
      <c r="E14" s="115">
        <v>12109</v>
      </c>
      <c r="F14" s="114">
        <v>10030</v>
      </c>
      <c r="G14" s="114">
        <v>14241</v>
      </c>
      <c r="H14" s="114">
        <v>10667</v>
      </c>
      <c r="I14" s="140">
        <v>10892</v>
      </c>
      <c r="J14" s="115">
        <v>1217</v>
      </c>
      <c r="K14" s="116">
        <v>11.173338229893499</v>
      </c>
    </row>
    <row r="15" spans="1:15" ht="15.95" customHeight="1" x14ac:dyDescent="0.2">
      <c r="A15" s="306" t="s">
        <v>231</v>
      </c>
      <c r="B15" s="307"/>
      <c r="C15" s="308"/>
      <c r="D15" s="113">
        <v>11.561073721667826</v>
      </c>
      <c r="E15" s="115">
        <v>2989</v>
      </c>
      <c r="F15" s="114">
        <v>2444</v>
      </c>
      <c r="G15" s="114">
        <v>2665</v>
      </c>
      <c r="H15" s="114">
        <v>2882</v>
      </c>
      <c r="I15" s="140">
        <v>2721</v>
      </c>
      <c r="J15" s="115">
        <v>268</v>
      </c>
      <c r="K15" s="116">
        <v>9.849320102903345</v>
      </c>
    </row>
    <row r="16" spans="1:15" ht="15.95" customHeight="1" x14ac:dyDescent="0.2">
      <c r="A16" s="306" t="s">
        <v>232</v>
      </c>
      <c r="B16" s="307"/>
      <c r="C16" s="308"/>
      <c r="D16" s="113">
        <v>16.098089270519068</v>
      </c>
      <c r="E16" s="115">
        <v>4162</v>
      </c>
      <c r="F16" s="114">
        <v>3291</v>
      </c>
      <c r="G16" s="114">
        <v>3900</v>
      </c>
      <c r="H16" s="114">
        <v>3810</v>
      </c>
      <c r="I16" s="140">
        <v>3822</v>
      </c>
      <c r="J16" s="115">
        <v>340</v>
      </c>
      <c r="K16" s="116">
        <v>8.8958660387231809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0.85093215749980655</v>
      </c>
      <c r="E18" s="115">
        <v>220</v>
      </c>
      <c r="F18" s="114">
        <v>149</v>
      </c>
      <c r="G18" s="114">
        <v>382</v>
      </c>
      <c r="H18" s="114">
        <v>281</v>
      </c>
      <c r="I18" s="140">
        <v>221</v>
      </c>
      <c r="J18" s="115">
        <v>-1</v>
      </c>
      <c r="K18" s="116">
        <v>-0.45248868778280543</v>
      </c>
    </row>
    <row r="19" spans="1:11" ht="14.1" customHeight="1" x14ac:dyDescent="0.2">
      <c r="A19" s="306" t="s">
        <v>235</v>
      </c>
      <c r="B19" s="307" t="s">
        <v>236</v>
      </c>
      <c r="C19" s="308"/>
      <c r="D19" s="113">
        <v>0.64980273845439773</v>
      </c>
      <c r="E19" s="115">
        <v>168</v>
      </c>
      <c r="F19" s="114">
        <v>115</v>
      </c>
      <c r="G19" s="114">
        <v>322</v>
      </c>
      <c r="H19" s="114">
        <v>236</v>
      </c>
      <c r="I19" s="140">
        <v>157</v>
      </c>
      <c r="J19" s="115">
        <v>11</v>
      </c>
      <c r="K19" s="116">
        <v>7.0063694267515926</v>
      </c>
    </row>
    <row r="20" spans="1:11" ht="14.1" customHeight="1" x14ac:dyDescent="0.2">
      <c r="A20" s="306">
        <v>12</v>
      </c>
      <c r="B20" s="307" t="s">
        <v>237</v>
      </c>
      <c r="C20" s="308"/>
      <c r="D20" s="113">
        <v>1.0984760578633868</v>
      </c>
      <c r="E20" s="115">
        <v>284</v>
      </c>
      <c r="F20" s="114">
        <v>102</v>
      </c>
      <c r="G20" s="114">
        <v>221</v>
      </c>
      <c r="H20" s="114">
        <v>241</v>
      </c>
      <c r="I20" s="140">
        <v>232</v>
      </c>
      <c r="J20" s="115">
        <v>52</v>
      </c>
      <c r="K20" s="116">
        <v>22.413793103448278</v>
      </c>
    </row>
    <row r="21" spans="1:11" ht="14.1" customHeight="1" x14ac:dyDescent="0.2">
      <c r="A21" s="306">
        <v>21</v>
      </c>
      <c r="B21" s="307" t="s">
        <v>238</v>
      </c>
      <c r="C21" s="308"/>
      <c r="D21" s="113">
        <v>0.10056470952270442</v>
      </c>
      <c r="E21" s="115">
        <v>26</v>
      </c>
      <c r="F21" s="114">
        <v>19</v>
      </c>
      <c r="G21" s="114">
        <v>30</v>
      </c>
      <c r="H21" s="114">
        <v>28</v>
      </c>
      <c r="I21" s="140">
        <v>47</v>
      </c>
      <c r="J21" s="115">
        <v>-21</v>
      </c>
      <c r="K21" s="116">
        <v>-44.680851063829785</v>
      </c>
    </row>
    <row r="22" spans="1:11" ht="14.1" customHeight="1" x14ac:dyDescent="0.2">
      <c r="A22" s="306">
        <v>22</v>
      </c>
      <c r="B22" s="307" t="s">
        <v>239</v>
      </c>
      <c r="C22" s="308"/>
      <c r="D22" s="113">
        <v>0.89347876537479698</v>
      </c>
      <c r="E22" s="115">
        <v>231</v>
      </c>
      <c r="F22" s="114">
        <v>122</v>
      </c>
      <c r="G22" s="114">
        <v>247</v>
      </c>
      <c r="H22" s="114">
        <v>178</v>
      </c>
      <c r="I22" s="140">
        <v>176</v>
      </c>
      <c r="J22" s="115">
        <v>55</v>
      </c>
      <c r="K22" s="116">
        <v>31.25</v>
      </c>
    </row>
    <row r="23" spans="1:11" ht="14.1" customHeight="1" x14ac:dyDescent="0.2">
      <c r="A23" s="306">
        <v>23</v>
      </c>
      <c r="B23" s="307" t="s">
        <v>240</v>
      </c>
      <c r="C23" s="308"/>
      <c r="D23" s="113">
        <v>0.31716562234083701</v>
      </c>
      <c r="E23" s="115">
        <v>82</v>
      </c>
      <c r="F23" s="114">
        <v>83</v>
      </c>
      <c r="G23" s="114">
        <v>130</v>
      </c>
      <c r="H23" s="114">
        <v>123</v>
      </c>
      <c r="I23" s="140">
        <v>139</v>
      </c>
      <c r="J23" s="115">
        <v>-57</v>
      </c>
      <c r="K23" s="116">
        <v>-41.007194244604314</v>
      </c>
    </row>
    <row r="24" spans="1:11" ht="14.1" customHeight="1" x14ac:dyDescent="0.2">
      <c r="A24" s="306">
        <v>24</v>
      </c>
      <c r="B24" s="307" t="s">
        <v>241</v>
      </c>
      <c r="C24" s="308"/>
      <c r="D24" s="113">
        <v>1.0520615765452155</v>
      </c>
      <c r="E24" s="115">
        <v>272</v>
      </c>
      <c r="F24" s="114">
        <v>206</v>
      </c>
      <c r="G24" s="114">
        <v>403</v>
      </c>
      <c r="H24" s="114">
        <v>248</v>
      </c>
      <c r="I24" s="140">
        <v>310</v>
      </c>
      <c r="J24" s="115">
        <v>-38</v>
      </c>
      <c r="K24" s="116">
        <v>-12.258064516129032</v>
      </c>
    </row>
    <row r="25" spans="1:11" ht="14.1" customHeight="1" x14ac:dyDescent="0.2">
      <c r="A25" s="306">
        <v>25</v>
      </c>
      <c r="B25" s="307" t="s">
        <v>242</v>
      </c>
      <c r="C25" s="308"/>
      <c r="D25" s="113">
        <v>3.5042933395219307</v>
      </c>
      <c r="E25" s="115">
        <v>906</v>
      </c>
      <c r="F25" s="114">
        <v>861</v>
      </c>
      <c r="G25" s="114">
        <v>1013</v>
      </c>
      <c r="H25" s="114">
        <v>782</v>
      </c>
      <c r="I25" s="140">
        <v>760</v>
      </c>
      <c r="J25" s="115">
        <v>146</v>
      </c>
      <c r="K25" s="116">
        <v>19.210526315789473</v>
      </c>
    </row>
    <row r="26" spans="1:11" ht="14.1" customHeight="1" x14ac:dyDescent="0.2">
      <c r="A26" s="306">
        <v>26</v>
      </c>
      <c r="B26" s="307" t="s">
        <v>243</v>
      </c>
      <c r="C26" s="308"/>
      <c r="D26" s="113">
        <v>1.9803512029086408</v>
      </c>
      <c r="E26" s="115">
        <v>512</v>
      </c>
      <c r="F26" s="114">
        <v>335</v>
      </c>
      <c r="G26" s="114">
        <v>664</v>
      </c>
      <c r="H26" s="114">
        <v>566</v>
      </c>
      <c r="I26" s="140">
        <v>558</v>
      </c>
      <c r="J26" s="115">
        <v>-46</v>
      </c>
      <c r="K26" s="116">
        <v>-8.2437275985663074</v>
      </c>
    </row>
    <row r="27" spans="1:11" ht="14.1" customHeight="1" x14ac:dyDescent="0.2">
      <c r="A27" s="306">
        <v>27</v>
      </c>
      <c r="B27" s="307" t="s">
        <v>244</v>
      </c>
      <c r="C27" s="308"/>
      <c r="D27" s="113">
        <v>1.6361104664655373</v>
      </c>
      <c r="E27" s="115">
        <v>423</v>
      </c>
      <c r="F27" s="114">
        <v>453</v>
      </c>
      <c r="G27" s="114">
        <v>720</v>
      </c>
      <c r="H27" s="114">
        <v>330</v>
      </c>
      <c r="I27" s="140">
        <v>614</v>
      </c>
      <c r="J27" s="115">
        <v>-191</v>
      </c>
      <c r="K27" s="116">
        <v>-31.107491856677523</v>
      </c>
    </row>
    <row r="28" spans="1:11" ht="14.1" customHeight="1" x14ac:dyDescent="0.2">
      <c r="A28" s="306">
        <v>28</v>
      </c>
      <c r="B28" s="307" t="s">
        <v>245</v>
      </c>
      <c r="C28" s="308"/>
      <c r="D28" s="113">
        <v>0.27461901446584669</v>
      </c>
      <c r="E28" s="115">
        <v>71</v>
      </c>
      <c r="F28" s="114">
        <v>59</v>
      </c>
      <c r="G28" s="114">
        <v>16</v>
      </c>
      <c r="H28" s="114">
        <v>27</v>
      </c>
      <c r="I28" s="140">
        <v>16</v>
      </c>
      <c r="J28" s="115">
        <v>55</v>
      </c>
      <c r="K28" s="116" t="s">
        <v>515</v>
      </c>
    </row>
    <row r="29" spans="1:11" ht="14.1" customHeight="1" x14ac:dyDescent="0.2">
      <c r="A29" s="306">
        <v>29</v>
      </c>
      <c r="B29" s="307" t="s">
        <v>246</v>
      </c>
      <c r="C29" s="308"/>
      <c r="D29" s="113">
        <v>2.5489285990562389</v>
      </c>
      <c r="E29" s="115">
        <v>659</v>
      </c>
      <c r="F29" s="114">
        <v>619</v>
      </c>
      <c r="G29" s="114">
        <v>712</v>
      </c>
      <c r="H29" s="114">
        <v>735</v>
      </c>
      <c r="I29" s="140">
        <v>726</v>
      </c>
      <c r="J29" s="115">
        <v>-67</v>
      </c>
      <c r="K29" s="116">
        <v>-9.228650137741047</v>
      </c>
    </row>
    <row r="30" spans="1:11" ht="14.1" customHeight="1" x14ac:dyDescent="0.2">
      <c r="A30" s="306" t="s">
        <v>247</v>
      </c>
      <c r="B30" s="307" t="s">
        <v>248</v>
      </c>
      <c r="C30" s="308"/>
      <c r="D30" s="113">
        <v>0.51055929449988391</v>
      </c>
      <c r="E30" s="115">
        <v>132</v>
      </c>
      <c r="F30" s="114" t="s">
        <v>514</v>
      </c>
      <c r="G30" s="114">
        <v>129</v>
      </c>
      <c r="H30" s="114" t="s">
        <v>514</v>
      </c>
      <c r="I30" s="140">
        <v>161</v>
      </c>
      <c r="J30" s="115">
        <v>-29</v>
      </c>
      <c r="K30" s="116">
        <v>-18.012422360248447</v>
      </c>
    </row>
    <row r="31" spans="1:11" ht="14.1" customHeight="1" x14ac:dyDescent="0.2">
      <c r="A31" s="306" t="s">
        <v>249</v>
      </c>
      <c r="B31" s="307" t="s">
        <v>250</v>
      </c>
      <c r="C31" s="308"/>
      <c r="D31" s="113">
        <v>2.0267656842268122</v>
      </c>
      <c r="E31" s="115">
        <v>524</v>
      </c>
      <c r="F31" s="114">
        <v>498</v>
      </c>
      <c r="G31" s="114">
        <v>580</v>
      </c>
      <c r="H31" s="114">
        <v>554</v>
      </c>
      <c r="I31" s="140">
        <v>565</v>
      </c>
      <c r="J31" s="115">
        <v>-41</v>
      </c>
      <c r="K31" s="116">
        <v>-7.2566371681415927</v>
      </c>
    </row>
    <row r="32" spans="1:11" ht="14.1" customHeight="1" x14ac:dyDescent="0.2">
      <c r="A32" s="306">
        <v>31</v>
      </c>
      <c r="B32" s="307" t="s">
        <v>251</v>
      </c>
      <c r="C32" s="308"/>
      <c r="D32" s="113">
        <v>0.57244526959077902</v>
      </c>
      <c r="E32" s="115">
        <v>148</v>
      </c>
      <c r="F32" s="114">
        <v>115</v>
      </c>
      <c r="G32" s="114">
        <v>120</v>
      </c>
      <c r="H32" s="114">
        <v>96</v>
      </c>
      <c r="I32" s="140">
        <v>120</v>
      </c>
      <c r="J32" s="115">
        <v>28</v>
      </c>
      <c r="K32" s="116">
        <v>23.333333333333332</v>
      </c>
    </row>
    <row r="33" spans="1:11" ht="14.1" customHeight="1" x14ac:dyDescent="0.2">
      <c r="A33" s="306">
        <v>32</v>
      </c>
      <c r="B33" s="307" t="s">
        <v>252</v>
      </c>
      <c r="C33" s="308"/>
      <c r="D33" s="113">
        <v>4.5254119285216987</v>
      </c>
      <c r="E33" s="115">
        <v>1170</v>
      </c>
      <c r="F33" s="114">
        <v>734</v>
      </c>
      <c r="G33" s="114">
        <v>1180</v>
      </c>
      <c r="H33" s="114">
        <v>1169</v>
      </c>
      <c r="I33" s="140">
        <v>1238</v>
      </c>
      <c r="J33" s="115">
        <v>-68</v>
      </c>
      <c r="K33" s="116">
        <v>-5.4927302100161555</v>
      </c>
    </row>
    <row r="34" spans="1:11" ht="14.1" customHeight="1" x14ac:dyDescent="0.2">
      <c r="A34" s="306">
        <v>33</v>
      </c>
      <c r="B34" s="307" t="s">
        <v>253</v>
      </c>
      <c r="C34" s="308"/>
      <c r="D34" s="113">
        <v>1.272530362806529</v>
      </c>
      <c r="E34" s="115">
        <v>329</v>
      </c>
      <c r="F34" s="114">
        <v>231</v>
      </c>
      <c r="G34" s="114">
        <v>485</v>
      </c>
      <c r="H34" s="114">
        <v>350</v>
      </c>
      <c r="I34" s="140">
        <v>373</v>
      </c>
      <c r="J34" s="115">
        <v>-44</v>
      </c>
      <c r="K34" s="116">
        <v>-11.796246648793566</v>
      </c>
    </row>
    <row r="35" spans="1:11" ht="14.1" customHeight="1" x14ac:dyDescent="0.2">
      <c r="A35" s="306">
        <v>34</v>
      </c>
      <c r="B35" s="307" t="s">
        <v>254</v>
      </c>
      <c r="C35" s="308"/>
      <c r="D35" s="113">
        <v>1.6902606946700705</v>
      </c>
      <c r="E35" s="115">
        <v>437</v>
      </c>
      <c r="F35" s="114">
        <v>249</v>
      </c>
      <c r="G35" s="114">
        <v>550</v>
      </c>
      <c r="H35" s="114">
        <v>324</v>
      </c>
      <c r="I35" s="140">
        <v>389</v>
      </c>
      <c r="J35" s="115">
        <v>48</v>
      </c>
      <c r="K35" s="116">
        <v>12.339331619537274</v>
      </c>
    </row>
    <row r="36" spans="1:11" ht="14.1" customHeight="1" x14ac:dyDescent="0.2">
      <c r="A36" s="306">
        <v>41</v>
      </c>
      <c r="B36" s="307" t="s">
        <v>255</v>
      </c>
      <c r="C36" s="308"/>
      <c r="D36" s="113">
        <v>0.66914210567030252</v>
      </c>
      <c r="E36" s="115">
        <v>173</v>
      </c>
      <c r="F36" s="114">
        <v>153</v>
      </c>
      <c r="G36" s="114">
        <v>155</v>
      </c>
      <c r="H36" s="114">
        <v>147</v>
      </c>
      <c r="I36" s="140">
        <v>195</v>
      </c>
      <c r="J36" s="115">
        <v>-22</v>
      </c>
      <c r="K36" s="116">
        <v>-11.282051282051283</v>
      </c>
    </row>
    <row r="37" spans="1:11" ht="14.1" customHeight="1" x14ac:dyDescent="0.2">
      <c r="A37" s="306">
        <v>42</v>
      </c>
      <c r="B37" s="307" t="s">
        <v>256</v>
      </c>
      <c r="C37" s="308"/>
      <c r="D37" s="113">
        <v>6.9621721977256898E-2</v>
      </c>
      <c r="E37" s="115">
        <v>18</v>
      </c>
      <c r="F37" s="114">
        <v>10</v>
      </c>
      <c r="G37" s="114">
        <v>26</v>
      </c>
      <c r="H37" s="114">
        <v>14</v>
      </c>
      <c r="I37" s="140">
        <v>22</v>
      </c>
      <c r="J37" s="115">
        <v>-4</v>
      </c>
      <c r="K37" s="116">
        <v>-18.181818181818183</v>
      </c>
    </row>
    <row r="38" spans="1:11" ht="14.1" customHeight="1" x14ac:dyDescent="0.2">
      <c r="A38" s="306">
        <v>43</v>
      </c>
      <c r="B38" s="307" t="s">
        <v>257</v>
      </c>
      <c r="C38" s="308"/>
      <c r="D38" s="113">
        <v>3.7247621257832444</v>
      </c>
      <c r="E38" s="115">
        <v>963</v>
      </c>
      <c r="F38" s="114">
        <v>710</v>
      </c>
      <c r="G38" s="114">
        <v>972</v>
      </c>
      <c r="H38" s="114">
        <v>1191</v>
      </c>
      <c r="I38" s="140">
        <v>926</v>
      </c>
      <c r="J38" s="115">
        <v>37</v>
      </c>
      <c r="K38" s="116">
        <v>3.9956803455723544</v>
      </c>
    </row>
    <row r="39" spans="1:11" ht="14.1" customHeight="1" x14ac:dyDescent="0.2">
      <c r="A39" s="306">
        <v>51</v>
      </c>
      <c r="B39" s="307" t="s">
        <v>258</v>
      </c>
      <c r="C39" s="308"/>
      <c r="D39" s="113">
        <v>10.802970526804362</v>
      </c>
      <c r="E39" s="115">
        <v>2793</v>
      </c>
      <c r="F39" s="114">
        <v>2698</v>
      </c>
      <c r="G39" s="114">
        <v>2912</v>
      </c>
      <c r="H39" s="114">
        <v>2290</v>
      </c>
      <c r="I39" s="140">
        <v>2312</v>
      </c>
      <c r="J39" s="115">
        <v>481</v>
      </c>
      <c r="K39" s="116">
        <v>20.804498269896193</v>
      </c>
    </row>
    <row r="40" spans="1:11" ht="14.1" customHeight="1" x14ac:dyDescent="0.2">
      <c r="A40" s="306" t="s">
        <v>259</v>
      </c>
      <c r="B40" s="307" t="s">
        <v>260</v>
      </c>
      <c r="C40" s="308"/>
      <c r="D40" s="113">
        <v>9.1861994275547296</v>
      </c>
      <c r="E40" s="115">
        <v>2375</v>
      </c>
      <c r="F40" s="114">
        <v>2408</v>
      </c>
      <c r="G40" s="114">
        <v>2402</v>
      </c>
      <c r="H40" s="114">
        <v>1876</v>
      </c>
      <c r="I40" s="140">
        <v>1860</v>
      </c>
      <c r="J40" s="115">
        <v>515</v>
      </c>
      <c r="K40" s="116">
        <v>27.688172043010752</v>
      </c>
    </row>
    <row r="41" spans="1:11" ht="14.1" customHeight="1" x14ac:dyDescent="0.2">
      <c r="A41" s="306"/>
      <c r="B41" s="307" t="s">
        <v>261</v>
      </c>
      <c r="C41" s="308"/>
      <c r="D41" s="113">
        <v>7.7241432660323355</v>
      </c>
      <c r="E41" s="115">
        <v>1997</v>
      </c>
      <c r="F41" s="114">
        <v>2104</v>
      </c>
      <c r="G41" s="114">
        <v>2069</v>
      </c>
      <c r="H41" s="114">
        <v>1620</v>
      </c>
      <c r="I41" s="140">
        <v>1666</v>
      </c>
      <c r="J41" s="115">
        <v>331</v>
      </c>
      <c r="K41" s="116">
        <v>19.86794717887155</v>
      </c>
    </row>
    <row r="42" spans="1:11" ht="14.1" customHeight="1" x14ac:dyDescent="0.2">
      <c r="A42" s="306">
        <v>52</v>
      </c>
      <c r="B42" s="307" t="s">
        <v>262</v>
      </c>
      <c r="C42" s="308"/>
      <c r="D42" s="113">
        <v>4.9547458807147828</v>
      </c>
      <c r="E42" s="115">
        <v>1281</v>
      </c>
      <c r="F42" s="114">
        <v>1175</v>
      </c>
      <c r="G42" s="114">
        <v>1263</v>
      </c>
      <c r="H42" s="114">
        <v>1087</v>
      </c>
      <c r="I42" s="140">
        <v>1157</v>
      </c>
      <c r="J42" s="115">
        <v>124</v>
      </c>
      <c r="K42" s="116">
        <v>10.717372515125325</v>
      </c>
    </row>
    <row r="43" spans="1:11" ht="14.1" customHeight="1" x14ac:dyDescent="0.2">
      <c r="A43" s="306" t="s">
        <v>263</v>
      </c>
      <c r="B43" s="307" t="s">
        <v>264</v>
      </c>
      <c r="C43" s="308"/>
      <c r="D43" s="113">
        <v>4.5215440550785182</v>
      </c>
      <c r="E43" s="115">
        <v>1169</v>
      </c>
      <c r="F43" s="114">
        <v>1090</v>
      </c>
      <c r="G43" s="114">
        <v>1168</v>
      </c>
      <c r="H43" s="114">
        <v>1010</v>
      </c>
      <c r="I43" s="140">
        <v>1041</v>
      </c>
      <c r="J43" s="115">
        <v>128</v>
      </c>
      <c r="K43" s="116">
        <v>12.295869356388089</v>
      </c>
    </row>
    <row r="44" spans="1:11" ht="14.1" customHeight="1" x14ac:dyDescent="0.2">
      <c r="A44" s="306">
        <v>53</v>
      </c>
      <c r="B44" s="307" t="s">
        <v>265</v>
      </c>
      <c r="C44" s="308"/>
      <c r="D44" s="113">
        <v>1.1719656532838245</v>
      </c>
      <c r="E44" s="115">
        <v>303</v>
      </c>
      <c r="F44" s="114">
        <v>290</v>
      </c>
      <c r="G44" s="114">
        <v>264</v>
      </c>
      <c r="H44" s="114">
        <v>262</v>
      </c>
      <c r="I44" s="140">
        <v>244</v>
      </c>
      <c r="J44" s="115">
        <v>59</v>
      </c>
      <c r="K44" s="116">
        <v>24.180327868852459</v>
      </c>
    </row>
    <row r="45" spans="1:11" ht="14.1" customHeight="1" x14ac:dyDescent="0.2">
      <c r="A45" s="306" t="s">
        <v>266</v>
      </c>
      <c r="B45" s="307" t="s">
        <v>267</v>
      </c>
      <c r="C45" s="308"/>
      <c r="D45" s="113">
        <v>1.1603620329542816</v>
      </c>
      <c r="E45" s="115">
        <v>300</v>
      </c>
      <c r="F45" s="114">
        <v>287</v>
      </c>
      <c r="G45" s="114">
        <v>259</v>
      </c>
      <c r="H45" s="114">
        <v>254</v>
      </c>
      <c r="I45" s="140">
        <v>238</v>
      </c>
      <c r="J45" s="115">
        <v>62</v>
      </c>
      <c r="K45" s="116">
        <v>26.050420168067227</v>
      </c>
    </row>
    <row r="46" spans="1:11" ht="14.1" customHeight="1" x14ac:dyDescent="0.2">
      <c r="A46" s="306">
        <v>54</v>
      </c>
      <c r="B46" s="307" t="s">
        <v>268</v>
      </c>
      <c r="C46" s="308"/>
      <c r="D46" s="113">
        <v>3.9645702792604625</v>
      </c>
      <c r="E46" s="115">
        <v>1025</v>
      </c>
      <c r="F46" s="114">
        <v>870</v>
      </c>
      <c r="G46" s="114">
        <v>1135</v>
      </c>
      <c r="H46" s="114">
        <v>1061</v>
      </c>
      <c r="I46" s="140">
        <v>1113</v>
      </c>
      <c r="J46" s="115">
        <v>-88</v>
      </c>
      <c r="K46" s="116">
        <v>-7.9065588499550765</v>
      </c>
    </row>
    <row r="47" spans="1:11" ht="14.1" customHeight="1" x14ac:dyDescent="0.2">
      <c r="A47" s="306">
        <v>61</v>
      </c>
      <c r="B47" s="307" t="s">
        <v>269</v>
      </c>
      <c r="C47" s="308"/>
      <c r="D47" s="113">
        <v>3.5584435677264641</v>
      </c>
      <c r="E47" s="115">
        <v>920</v>
      </c>
      <c r="F47" s="114">
        <v>714</v>
      </c>
      <c r="G47" s="114">
        <v>840</v>
      </c>
      <c r="H47" s="114">
        <v>1024</v>
      </c>
      <c r="I47" s="140">
        <v>921</v>
      </c>
      <c r="J47" s="115">
        <v>-1</v>
      </c>
      <c r="K47" s="116">
        <v>-0.10857763300760044</v>
      </c>
    </row>
    <row r="48" spans="1:11" ht="14.1" customHeight="1" x14ac:dyDescent="0.2">
      <c r="A48" s="306">
        <v>62</v>
      </c>
      <c r="B48" s="307" t="s">
        <v>270</v>
      </c>
      <c r="C48" s="308"/>
      <c r="D48" s="113">
        <v>5.9836002166009132</v>
      </c>
      <c r="E48" s="115">
        <v>1547</v>
      </c>
      <c r="F48" s="114">
        <v>1438</v>
      </c>
      <c r="G48" s="114">
        <v>1851</v>
      </c>
      <c r="H48" s="114">
        <v>1604</v>
      </c>
      <c r="I48" s="140">
        <v>1358</v>
      </c>
      <c r="J48" s="115">
        <v>189</v>
      </c>
      <c r="K48" s="116">
        <v>13.917525773195877</v>
      </c>
    </row>
    <row r="49" spans="1:11" ht="14.1" customHeight="1" x14ac:dyDescent="0.2">
      <c r="A49" s="306">
        <v>63</v>
      </c>
      <c r="B49" s="307" t="s">
        <v>271</v>
      </c>
      <c r="C49" s="308"/>
      <c r="D49" s="113">
        <v>3.3070317939197031</v>
      </c>
      <c r="E49" s="115">
        <v>855</v>
      </c>
      <c r="F49" s="114">
        <v>824</v>
      </c>
      <c r="G49" s="114">
        <v>958</v>
      </c>
      <c r="H49" s="114">
        <v>908</v>
      </c>
      <c r="I49" s="140">
        <v>973</v>
      </c>
      <c r="J49" s="115">
        <v>-118</v>
      </c>
      <c r="K49" s="116">
        <v>-12.127440904419322</v>
      </c>
    </row>
    <row r="50" spans="1:11" ht="14.1" customHeight="1" x14ac:dyDescent="0.2">
      <c r="A50" s="306" t="s">
        <v>272</v>
      </c>
      <c r="B50" s="307" t="s">
        <v>273</v>
      </c>
      <c r="C50" s="308"/>
      <c r="D50" s="113">
        <v>0.57244526959077902</v>
      </c>
      <c r="E50" s="115">
        <v>148</v>
      </c>
      <c r="F50" s="114">
        <v>112</v>
      </c>
      <c r="G50" s="114">
        <v>218</v>
      </c>
      <c r="H50" s="114">
        <v>160</v>
      </c>
      <c r="I50" s="140">
        <v>204</v>
      </c>
      <c r="J50" s="115">
        <v>-56</v>
      </c>
      <c r="K50" s="116">
        <v>-27.450980392156861</v>
      </c>
    </row>
    <row r="51" spans="1:11" ht="14.1" customHeight="1" x14ac:dyDescent="0.2">
      <c r="A51" s="306" t="s">
        <v>274</v>
      </c>
      <c r="B51" s="307" t="s">
        <v>275</v>
      </c>
      <c r="C51" s="308"/>
      <c r="D51" s="113">
        <v>2.3980815347721824</v>
      </c>
      <c r="E51" s="115">
        <v>620</v>
      </c>
      <c r="F51" s="114">
        <v>602</v>
      </c>
      <c r="G51" s="114">
        <v>614</v>
      </c>
      <c r="H51" s="114">
        <v>668</v>
      </c>
      <c r="I51" s="140">
        <v>640</v>
      </c>
      <c r="J51" s="115">
        <v>-20</v>
      </c>
      <c r="K51" s="116">
        <v>-3.125</v>
      </c>
    </row>
    <row r="52" spans="1:11" ht="14.1" customHeight="1" x14ac:dyDescent="0.2">
      <c r="A52" s="306">
        <v>71</v>
      </c>
      <c r="B52" s="307" t="s">
        <v>276</v>
      </c>
      <c r="C52" s="308"/>
      <c r="D52" s="113">
        <v>17.130811479848379</v>
      </c>
      <c r="E52" s="115">
        <v>4429</v>
      </c>
      <c r="F52" s="114">
        <v>3352</v>
      </c>
      <c r="G52" s="114">
        <v>3964</v>
      </c>
      <c r="H52" s="114">
        <v>3554</v>
      </c>
      <c r="I52" s="140">
        <v>3958</v>
      </c>
      <c r="J52" s="115">
        <v>471</v>
      </c>
      <c r="K52" s="116">
        <v>11.899949469429005</v>
      </c>
    </row>
    <row r="53" spans="1:11" ht="14.1" customHeight="1" x14ac:dyDescent="0.2">
      <c r="A53" s="306" t="s">
        <v>277</v>
      </c>
      <c r="B53" s="307" t="s">
        <v>278</v>
      </c>
      <c r="C53" s="308"/>
      <c r="D53" s="113">
        <v>7.0588690338052142</v>
      </c>
      <c r="E53" s="115">
        <v>1825</v>
      </c>
      <c r="F53" s="114">
        <v>1419</v>
      </c>
      <c r="G53" s="114">
        <v>1592</v>
      </c>
      <c r="H53" s="114">
        <v>1393</v>
      </c>
      <c r="I53" s="140">
        <v>1630</v>
      </c>
      <c r="J53" s="115">
        <v>195</v>
      </c>
      <c r="K53" s="116">
        <v>11.963190184049079</v>
      </c>
    </row>
    <row r="54" spans="1:11" ht="14.1" customHeight="1" x14ac:dyDescent="0.2">
      <c r="A54" s="306" t="s">
        <v>279</v>
      </c>
      <c r="B54" s="307" t="s">
        <v>280</v>
      </c>
      <c r="C54" s="308"/>
      <c r="D54" s="113">
        <v>8.3623423841571896</v>
      </c>
      <c r="E54" s="115">
        <v>2162</v>
      </c>
      <c r="F54" s="114">
        <v>1579</v>
      </c>
      <c r="G54" s="114">
        <v>2037</v>
      </c>
      <c r="H54" s="114">
        <v>1766</v>
      </c>
      <c r="I54" s="140">
        <v>1918</v>
      </c>
      <c r="J54" s="115">
        <v>244</v>
      </c>
      <c r="K54" s="116">
        <v>12.721584984358707</v>
      </c>
    </row>
    <row r="55" spans="1:11" ht="14.1" customHeight="1" x14ac:dyDescent="0.2">
      <c r="A55" s="306">
        <v>72</v>
      </c>
      <c r="B55" s="307" t="s">
        <v>281</v>
      </c>
      <c r="C55" s="308"/>
      <c r="D55" s="113">
        <v>3.4849539723060263</v>
      </c>
      <c r="E55" s="115">
        <v>901</v>
      </c>
      <c r="F55" s="114">
        <v>723</v>
      </c>
      <c r="G55" s="114">
        <v>924</v>
      </c>
      <c r="H55" s="114">
        <v>749</v>
      </c>
      <c r="I55" s="140">
        <v>857</v>
      </c>
      <c r="J55" s="115">
        <v>44</v>
      </c>
      <c r="K55" s="116">
        <v>5.134189031505251</v>
      </c>
    </row>
    <row r="56" spans="1:11" ht="14.1" customHeight="1" x14ac:dyDescent="0.2">
      <c r="A56" s="306" t="s">
        <v>282</v>
      </c>
      <c r="B56" s="307" t="s">
        <v>283</v>
      </c>
      <c r="C56" s="308"/>
      <c r="D56" s="113">
        <v>1.3614914519996906</v>
      </c>
      <c r="E56" s="115">
        <v>352</v>
      </c>
      <c r="F56" s="114">
        <v>194</v>
      </c>
      <c r="G56" s="114">
        <v>411</v>
      </c>
      <c r="H56" s="114">
        <v>224</v>
      </c>
      <c r="I56" s="140">
        <v>303</v>
      </c>
      <c r="J56" s="115">
        <v>49</v>
      </c>
      <c r="K56" s="116">
        <v>16.171617161716171</v>
      </c>
    </row>
    <row r="57" spans="1:11" ht="14.1" customHeight="1" x14ac:dyDescent="0.2">
      <c r="A57" s="306" t="s">
        <v>284</v>
      </c>
      <c r="B57" s="307" t="s">
        <v>285</v>
      </c>
      <c r="C57" s="308"/>
      <c r="D57" s="113">
        <v>1.2222480080451767</v>
      </c>
      <c r="E57" s="115">
        <v>316</v>
      </c>
      <c r="F57" s="114">
        <v>296</v>
      </c>
      <c r="G57" s="114">
        <v>229</v>
      </c>
      <c r="H57" s="114">
        <v>290</v>
      </c>
      <c r="I57" s="140">
        <v>310</v>
      </c>
      <c r="J57" s="115">
        <v>6</v>
      </c>
      <c r="K57" s="116">
        <v>1.935483870967742</v>
      </c>
    </row>
    <row r="58" spans="1:11" ht="14.1" customHeight="1" x14ac:dyDescent="0.2">
      <c r="A58" s="306">
        <v>73</v>
      </c>
      <c r="B58" s="307" t="s">
        <v>286</v>
      </c>
      <c r="C58" s="308"/>
      <c r="D58" s="113">
        <v>1.6786570743405276</v>
      </c>
      <c r="E58" s="115">
        <v>434</v>
      </c>
      <c r="F58" s="114">
        <v>279</v>
      </c>
      <c r="G58" s="114">
        <v>461</v>
      </c>
      <c r="H58" s="114">
        <v>369</v>
      </c>
      <c r="I58" s="140">
        <v>343</v>
      </c>
      <c r="J58" s="115">
        <v>91</v>
      </c>
      <c r="K58" s="116">
        <v>26.530612244897959</v>
      </c>
    </row>
    <row r="59" spans="1:11" ht="14.1" customHeight="1" x14ac:dyDescent="0.2">
      <c r="A59" s="306" t="s">
        <v>287</v>
      </c>
      <c r="B59" s="307" t="s">
        <v>288</v>
      </c>
      <c r="C59" s="308"/>
      <c r="D59" s="113">
        <v>1.2880018565792528</v>
      </c>
      <c r="E59" s="115">
        <v>333</v>
      </c>
      <c r="F59" s="114">
        <v>202</v>
      </c>
      <c r="G59" s="114">
        <v>358</v>
      </c>
      <c r="H59" s="114">
        <v>279</v>
      </c>
      <c r="I59" s="140">
        <v>238</v>
      </c>
      <c r="J59" s="115">
        <v>95</v>
      </c>
      <c r="K59" s="116">
        <v>39.915966386554622</v>
      </c>
    </row>
    <row r="60" spans="1:11" ht="14.1" customHeight="1" x14ac:dyDescent="0.2">
      <c r="A60" s="306">
        <v>81</v>
      </c>
      <c r="B60" s="307" t="s">
        <v>289</v>
      </c>
      <c r="C60" s="308"/>
      <c r="D60" s="113">
        <v>6.4825558907712537</v>
      </c>
      <c r="E60" s="115">
        <v>1676</v>
      </c>
      <c r="F60" s="114">
        <v>1522</v>
      </c>
      <c r="G60" s="114">
        <v>1578</v>
      </c>
      <c r="H60" s="114">
        <v>1465</v>
      </c>
      <c r="I60" s="140">
        <v>1094</v>
      </c>
      <c r="J60" s="115">
        <v>582</v>
      </c>
      <c r="K60" s="116">
        <v>53.199268738574041</v>
      </c>
    </row>
    <row r="61" spans="1:11" ht="14.1" customHeight="1" x14ac:dyDescent="0.2">
      <c r="A61" s="306" t="s">
        <v>290</v>
      </c>
      <c r="B61" s="307" t="s">
        <v>291</v>
      </c>
      <c r="C61" s="308"/>
      <c r="D61" s="113">
        <v>1.7212036822155179</v>
      </c>
      <c r="E61" s="115">
        <v>445</v>
      </c>
      <c r="F61" s="114">
        <v>281</v>
      </c>
      <c r="G61" s="114">
        <v>675</v>
      </c>
      <c r="H61" s="114">
        <v>358</v>
      </c>
      <c r="I61" s="140">
        <v>329</v>
      </c>
      <c r="J61" s="115">
        <v>116</v>
      </c>
      <c r="K61" s="116">
        <v>35.258358662613979</v>
      </c>
    </row>
    <row r="62" spans="1:11" ht="14.1" customHeight="1" x14ac:dyDescent="0.2">
      <c r="A62" s="306" t="s">
        <v>292</v>
      </c>
      <c r="B62" s="307" t="s">
        <v>293</v>
      </c>
      <c r="C62" s="308"/>
      <c r="D62" s="113">
        <v>2.4367602692039916</v>
      </c>
      <c r="E62" s="115">
        <v>630</v>
      </c>
      <c r="F62" s="114">
        <v>846</v>
      </c>
      <c r="G62" s="114">
        <v>502</v>
      </c>
      <c r="H62" s="114">
        <v>456</v>
      </c>
      <c r="I62" s="140">
        <v>354</v>
      </c>
      <c r="J62" s="115">
        <v>276</v>
      </c>
      <c r="K62" s="116">
        <v>77.966101694915253</v>
      </c>
    </row>
    <row r="63" spans="1:11" ht="14.1" customHeight="1" x14ac:dyDescent="0.2">
      <c r="A63" s="306"/>
      <c r="B63" s="307" t="s">
        <v>294</v>
      </c>
      <c r="C63" s="308"/>
      <c r="D63" s="113">
        <v>2.1621412547381449</v>
      </c>
      <c r="E63" s="115">
        <v>559</v>
      </c>
      <c r="F63" s="114">
        <v>770</v>
      </c>
      <c r="G63" s="114">
        <v>437</v>
      </c>
      <c r="H63" s="114">
        <v>418</v>
      </c>
      <c r="I63" s="140">
        <v>309</v>
      </c>
      <c r="J63" s="115">
        <v>250</v>
      </c>
      <c r="K63" s="116">
        <v>80.906148867313917</v>
      </c>
    </row>
    <row r="64" spans="1:11" ht="14.1" customHeight="1" x14ac:dyDescent="0.2">
      <c r="A64" s="306" t="s">
        <v>295</v>
      </c>
      <c r="B64" s="307" t="s">
        <v>296</v>
      </c>
      <c r="C64" s="308"/>
      <c r="D64" s="113">
        <v>0.88574301848843506</v>
      </c>
      <c r="E64" s="115">
        <v>229</v>
      </c>
      <c r="F64" s="114">
        <v>116</v>
      </c>
      <c r="G64" s="114">
        <v>148</v>
      </c>
      <c r="H64" s="114">
        <v>137</v>
      </c>
      <c r="I64" s="140">
        <v>141</v>
      </c>
      <c r="J64" s="115">
        <v>88</v>
      </c>
      <c r="K64" s="116">
        <v>62.411347517730498</v>
      </c>
    </row>
    <row r="65" spans="1:11" ht="14.1" customHeight="1" x14ac:dyDescent="0.2">
      <c r="A65" s="306" t="s">
        <v>297</v>
      </c>
      <c r="B65" s="307" t="s">
        <v>298</v>
      </c>
      <c r="C65" s="308"/>
      <c r="D65" s="113">
        <v>0.62272762435213125</v>
      </c>
      <c r="E65" s="115">
        <v>161</v>
      </c>
      <c r="F65" s="114">
        <v>116</v>
      </c>
      <c r="G65" s="114">
        <v>90</v>
      </c>
      <c r="H65" s="114">
        <v>78</v>
      </c>
      <c r="I65" s="140">
        <v>103</v>
      </c>
      <c r="J65" s="115">
        <v>58</v>
      </c>
      <c r="K65" s="116">
        <v>56.310679611650485</v>
      </c>
    </row>
    <row r="66" spans="1:11" ht="14.1" customHeight="1" x14ac:dyDescent="0.2">
      <c r="A66" s="306">
        <v>82</v>
      </c>
      <c r="B66" s="307" t="s">
        <v>299</v>
      </c>
      <c r="C66" s="308"/>
      <c r="D66" s="113">
        <v>2.0461050514427166</v>
      </c>
      <c r="E66" s="115">
        <v>529</v>
      </c>
      <c r="F66" s="114">
        <v>690</v>
      </c>
      <c r="G66" s="114">
        <v>905</v>
      </c>
      <c r="H66" s="114">
        <v>458</v>
      </c>
      <c r="I66" s="140">
        <v>545</v>
      </c>
      <c r="J66" s="115">
        <v>-16</v>
      </c>
      <c r="K66" s="116">
        <v>-2.9357798165137616</v>
      </c>
    </row>
    <row r="67" spans="1:11" ht="14.1" customHeight="1" x14ac:dyDescent="0.2">
      <c r="A67" s="306" t="s">
        <v>300</v>
      </c>
      <c r="B67" s="307" t="s">
        <v>301</v>
      </c>
      <c r="C67" s="308"/>
      <c r="D67" s="113">
        <v>1.268662489363348</v>
      </c>
      <c r="E67" s="115">
        <v>328</v>
      </c>
      <c r="F67" s="114">
        <v>521</v>
      </c>
      <c r="G67" s="114">
        <v>599</v>
      </c>
      <c r="H67" s="114">
        <v>306</v>
      </c>
      <c r="I67" s="140">
        <v>317</v>
      </c>
      <c r="J67" s="115">
        <v>11</v>
      </c>
      <c r="K67" s="116">
        <v>3.4700315457413251</v>
      </c>
    </row>
    <row r="68" spans="1:11" ht="14.1" customHeight="1" x14ac:dyDescent="0.2">
      <c r="A68" s="306" t="s">
        <v>302</v>
      </c>
      <c r="B68" s="307" t="s">
        <v>303</v>
      </c>
      <c r="C68" s="308"/>
      <c r="D68" s="113">
        <v>0.48348418039761737</v>
      </c>
      <c r="E68" s="115">
        <v>125</v>
      </c>
      <c r="F68" s="114">
        <v>104</v>
      </c>
      <c r="G68" s="114">
        <v>194</v>
      </c>
      <c r="H68" s="114">
        <v>96</v>
      </c>
      <c r="I68" s="140">
        <v>156</v>
      </c>
      <c r="J68" s="115">
        <v>-31</v>
      </c>
      <c r="K68" s="116">
        <v>-19.871794871794872</v>
      </c>
    </row>
    <row r="69" spans="1:11" ht="14.1" customHeight="1" x14ac:dyDescent="0.2">
      <c r="A69" s="306">
        <v>83</v>
      </c>
      <c r="B69" s="307" t="s">
        <v>304</v>
      </c>
      <c r="C69" s="308"/>
      <c r="D69" s="113">
        <v>3.4501431113173977</v>
      </c>
      <c r="E69" s="115">
        <v>892</v>
      </c>
      <c r="F69" s="114">
        <v>692</v>
      </c>
      <c r="G69" s="114">
        <v>1448</v>
      </c>
      <c r="H69" s="114">
        <v>622</v>
      </c>
      <c r="I69" s="140">
        <v>738</v>
      </c>
      <c r="J69" s="115">
        <v>154</v>
      </c>
      <c r="K69" s="116">
        <v>20.867208672086722</v>
      </c>
    </row>
    <row r="70" spans="1:11" ht="14.1" customHeight="1" x14ac:dyDescent="0.2">
      <c r="A70" s="306" t="s">
        <v>305</v>
      </c>
      <c r="B70" s="307" t="s">
        <v>306</v>
      </c>
      <c r="C70" s="308"/>
      <c r="D70" s="113">
        <v>2.8622263479538947</v>
      </c>
      <c r="E70" s="115">
        <v>740</v>
      </c>
      <c r="F70" s="114">
        <v>590</v>
      </c>
      <c r="G70" s="114">
        <v>1314</v>
      </c>
      <c r="H70" s="114">
        <v>515</v>
      </c>
      <c r="I70" s="140">
        <v>601</v>
      </c>
      <c r="J70" s="115">
        <v>139</v>
      </c>
      <c r="K70" s="116">
        <v>23.128119800332779</v>
      </c>
    </row>
    <row r="71" spans="1:11" ht="14.1" customHeight="1" x14ac:dyDescent="0.2">
      <c r="A71" s="306"/>
      <c r="B71" s="307" t="s">
        <v>307</v>
      </c>
      <c r="C71" s="308"/>
      <c r="D71" s="113">
        <v>1.713467935329156</v>
      </c>
      <c r="E71" s="115">
        <v>443</v>
      </c>
      <c r="F71" s="114">
        <v>325</v>
      </c>
      <c r="G71" s="114">
        <v>826</v>
      </c>
      <c r="H71" s="114">
        <v>270</v>
      </c>
      <c r="I71" s="140">
        <v>353</v>
      </c>
      <c r="J71" s="115">
        <v>90</v>
      </c>
      <c r="K71" s="116">
        <v>25.495750708215297</v>
      </c>
    </row>
    <row r="72" spans="1:11" ht="14.1" customHeight="1" x14ac:dyDescent="0.2">
      <c r="A72" s="306">
        <v>84</v>
      </c>
      <c r="B72" s="307" t="s">
        <v>308</v>
      </c>
      <c r="C72" s="308"/>
      <c r="D72" s="113">
        <v>1.4543204146360331</v>
      </c>
      <c r="E72" s="115">
        <v>376</v>
      </c>
      <c r="F72" s="114">
        <v>245</v>
      </c>
      <c r="G72" s="114">
        <v>634</v>
      </c>
      <c r="H72" s="114">
        <v>228</v>
      </c>
      <c r="I72" s="140">
        <v>333</v>
      </c>
      <c r="J72" s="115">
        <v>43</v>
      </c>
      <c r="K72" s="116">
        <v>12.912912912912914</v>
      </c>
    </row>
    <row r="73" spans="1:11" ht="14.1" customHeight="1" x14ac:dyDescent="0.2">
      <c r="A73" s="306" t="s">
        <v>309</v>
      </c>
      <c r="B73" s="307" t="s">
        <v>310</v>
      </c>
      <c r="C73" s="308"/>
      <c r="D73" s="113">
        <v>0.88961089193161602</v>
      </c>
      <c r="E73" s="115">
        <v>230</v>
      </c>
      <c r="F73" s="114">
        <v>144</v>
      </c>
      <c r="G73" s="114">
        <v>429</v>
      </c>
      <c r="H73" s="114">
        <v>90</v>
      </c>
      <c r="I73" s="140">
        <v>202</v>
      </c>
      <c r="J73" s="115">
        <v>28</v>
      </c>
      <c r="K73" s="116">
        <v>13.861386138613861</v>
      </c>
    </row>
    <row r="74" spans="1:11" ht="14.1" customHeight="1" x14ac:dyDescent="0.2">
      <c r="A74" s="306" t="s">
        <v>311</v>
      </c>
      <c r="B74" s="307" t="s">
        <v>312</v>
      </c>
      <c r="C74" s="308"/>
      <c r="D74" s="113">
        <v>0.11216832985224723</v>
      </c>
      <c r="E74" s="115">
        <v>29</v>
      </c>
      <c r="F74" s="114">
        <v>22</v>
      </c>
      <c r="G74" s="114">
        <v>63</v>
      </c>
      <c r="H74" s="114">
        <v>16</v>
      </c>
      <c r="I74" s="140">
        <v>34</v>
      </c>
      <c r="J74" s="115">
        <v>-5</v>
      </c>
      <c r="K74" s="116">
        <v>-14.705882352941176</v>
      </c>
    </row>
    <row r="75" spans="1:11" ht="14.1" customHeight="1" x14ac:dyDescent="0.2">
      <c r="A75" s="306" t="s">
        <v>313</v>
      </c>
      <c r="B75" s="307" t="s">
        <v>314</v>
      </c>
      <c r="C75" s="308"/>
      <c r="D75" s="113">
        <v>1.9339367215904697E-2</v>
      </c>
      <c r="E75" s="115">
        <v>5</v>
      </c>
      <c r="F75" s="114">
        <v>6</v>
      </c>
      <c r="G75" s="114">
        <v>10</v>
      </c>
      <c r="H75" s="114">
        <v>10</v>
      </c>
      <c r="I75" s="140">
        <v>11</v>
      </c>
      <c r="J75" s="115">
        <v>-6</v>
      </c>
      <c r="K75" s="116">
        <v>-54.545454545454547</v>
      </c>
    </row>
    <row r="76" spans="1:11" ht="14.1" customHeight="1" x14ac:dyDescent="0.2">
      <c r="A76" s="306">
        <v>91</v>
      </c>
      <c r="B76" s="307" t="s">
        <v>315</v>
      </c>
      <c r="C76" s="308"/>
      <c r="D76" s="113">
        <v>0.37131585054537014</v>
      </c>
      <c r="E76" s="115">
        <v>96</v>
      </c>
      <c r="F76" s="114">
        <v>92</v>
      </c>
      <c r="G76" s="114">
        <v>120</v>
      </c>
      <c r="H76" s="114">
        <v>86</v>
      </c>
      <c r="I76" s="140">
        <v>90</v>
      </c>
      <c r="J76" s="115">
        <v>6</v>
      </c>
      <c r="K76" s="116">
        <v>6.666666666666667</v>
      </c>
    </row>
    <row r="77" spans="1:11" ht="14.1" customHeight="1" x14ac:dyDescent="0.2">
      <c r="A77" s="306">
        <v>92</v>
      </c>
      <c r="B77" s="307" t="s">
        <v>316</v>
      </c>
      <c r="C77" s="308"/>
      <c r="D77" s="113">
        <v>2.4174209019880868</v>
      </c>
      <c r="E77" s="115">
        <v>625</v>
      </c>
      <c r="F77" s="114">
        <v>452</v>
      </c>
      <c r="G77" s="114">
        <v>412</v>
      </c>
      <c r="H77" s="114">
        <v>630</v>
      </c>
      <c r="I77" s="140">
        <v>412</v>
      </c>
      <c r="J77" s="115">
        <v>213</v>
      </c>
      <c r="K77" s="116">
        <v>51.699029126213595</v>
      </c>
    </row>
    <row r="78" spans="1:11" ht="14.1" customHeight="1" x14ac:dyDescent="0.2">
      <c r="A78" s="306">
        <v>93</v>
      </c>
      <c r="B78" s="307" t="s">
        <v>317</v>
      </c>
      <c r="C78" s="308"/>
      <c r="D78" s="113">
        <v>0.14311131739769475</v>
      </c>
      <c r="E78" s="115">
        <v>37</v>
      </c>
      <c r="F78" s="114">
        <v>24</v>
      </c>
      <c r="G78" s="114">
        <v>74</v>
      </c>
      <c r="H78" s="114">
        <v>39</v>
      </c>
      <c r="I78" s="140">
        <v>45</v>
      </c>
      <c r="J78" s="115">
        <v>-8</v>
      </c>
      <c r="K78" s="116">
        <v>-17.777777777777779</v>
      </c>
    </row>
    <row r="79" spans="1:11" ht="14.1" customHeight="1" x14ac:dyDescent="0.2">
      <c r="A79" s="306">
        <v>94</v>
      </c>
      <c r="B79" s="307" t="s">
        <v>318</v>
      </c>
      <c r="C79" s="308"/>
      <c r="D79" s="113">
        <v>0.79291405585209251</v>
      </c>
      <c r="E79" s="115">
        <v>205</v>
      </c>
      <c r="F79" s="114">
        <v>279</v>
      </c>
      <c r="G79" s="114">
        <v>248</v>
      </c>
      <c r="H79" s="114">
        <v>223</v>
      </c>
      <c r="I79" s="140">
        <v>253</v>
      </c>
      <c r="J79" s="115">
        <v>-48</v>
      </c>
      <c r="K79" s="116">
        <v>-18.972332015810277</v>
      </c>
    </row>
    <row r="80" spans="1:11" ht="14.1" customHeight="1" x14ac:dyDescent="0.2">
      <c r="A80" s="306" t="s">
        <v>319</v>
      </c>
      <c r="B80" s="307" t="s">
        <v>320</v>
      </c>
      <c r="C80" s="308"/>
      <c r="D80" s="113" t="s">
        <v>514</v>
      </c>
      <c r="E80" s="115" t="s">
        <v>514</v>
      </c>
      <c r="F80" s="114">
        <v>0</v>
      </c>
      <c r="G80" s="114">
        <v>3</v>
      </c>
      <c r="H80" s="114">
        <v>4</v>
      </c>
      <c r="I80" s="140">
        <v>3</v>
      </c>
      <c r="J80" s="115" t="s">
        <v>514</v>
      </c>
      <c r="K80" s="116" t="s">
        <v>514</v>
      </c>
    </row>
    <row r="81" spans="1:11" ht="14.1" customHeight="1" x14ac:dyDescent="0.2">
      <c r="A81" s="310" t="s">
        <v>321</v>
      </c>
      <c r="B81" s="311" t="s">
        <v>334</v>
      </c>
      <c r="C81" s="312"/>
      <c r="D81" s="125" t="s">
        <v>514</v>
      </c>
      <c r="E81" s="143" t="s">
        <v>514</v>
      </c>
      <c r="F81" s="144">
        <v>10</v>
      </c>
      <c r="G81" s="144">
        <v>105</v>
      </c>
      <c r="H81" s="144">
        <v>19</v>
      </c>
      <c r="I81" s="145">
        <v>15</v>
      </c>
      <c r="J81" s="143" t="s">
        <v>514</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27657</v>
      </c>
      <c r="E11" s="114">
        <v>22704</v>
      </c>
      <c r="F11" s="114">
        <v>25108</v>
      </c>
      <c r="G11" s="114">
        <v>23329</v>
      </c>
      <c r="H11" s="140">
        <v>24779</v>
      </c>
      <c r="I11" s="115">
        <v>2878</v>
      </c>
      <c r="J11" s="116">
        <v>11.614673715646314</v>
      </c>
    </row>
    <row r="12" spans="1:15" s="110" customFormat="1" ht="24.95" customHeight="1" x14ac:dyDescent="0.2">
      <c r="A12" s="193" t="s">
        <v>132</v>
      </c>
      <c r="B12" s="194" t="s">
        <v>133</v>
      </c>
      <c r="C12" s="113">
        <v>0.50620096178182739</v>
      </c>
      <c r="D12" s="115">
        <v>140</v>
      </c>
      <c r="E12" s="114">
        <v>298</v>
      </c>
      <c r="F12" s="114">
        <v>323</v>
      </c>
      <c r="G12" s="114">
        <v>152</v>
      </c>
      <c r="H12" s="140">
        <v>140</v>
      </c>
      <c r="I12" s="115">
        <v>0</v>
      </c>
      <c r="J12" s="116">
        <v>0</v>
      </c>
    </row>
    <row r="13" spans="1:15" s="110" customFormat="1" ht="24.95" customHeight="1" x14ac:dyDescent="0.2">
      <c r="A13" s="193" t="s">
        <v>134</v>
      </c>
      <c r="B13" s="199" t="s">
        <v>214</v>
      </c>
      <c r="C13" s="113">
        <v>0.9437032216075496</v>
      </c>
      <c r="D13" s="115">
        <v>261</v>
      </c>
      <c r="E13" s="114">
        <v>174</v>
      </c>
      <c r="F13" s="114">
        <v>240</v>
      </c>
      <c r="G13" s="114">
        <v>187</v>
      </c>
      <c r="H13" s="140">
        <v>169</v>
      </c>
      <c r="I13" s="115">
        <v>92</v>
      </c>
      <c r="J13" s="116">
        <v>54.437869822485204</v>
      </c>
    </row>
    <row r="14" spans="1:15" s="287" customFormat="1" ht="24.95" customHeight="1" x14ac:dyDescent="0.2">
      <c r="A14" s="193" t="s">
        <v>215</v>
      </c>
      <c r="B14" s="199" t="s">
        <v>137</v>
      </c>
      <c r="C14" s="113">
        <v>9.3068662544744551</v>
      </c>
      <c r="D14" s="115">
        <v>2574</v>
      </c>
      <c r="E14" s="114">
        <v>2516</v>
      </c>
      <c r="F14" s="114">
        <v>2327</v>
      </c>
      <c r="G14" s="114">
        <v>1671</v>
      </c>
      <c r="H14" s="140">
        <v>2099</v>
      </c>
      <c r="I14" s="115">
        <v>475</v>
      </c>
      <c r="J14" s="116">
        <v>22.629823725583613</v>
      </c>
      <c r="K14" s="110"/>
      <c r="L14" s="110"/>
      <c r="M14" s="110"/>
      <c r="N14" s="110"/>
      <c r="O14" s="110"/>
    </row>
    <row r="15" spans="1:15" s="110" customFormat="1" ht="24.95" customHeight="1" x14ac:dyDescent="0.2">
      <c r="A15" s="193" t="s">
        <v>216</v>
      </c>
      <c r="B15" s="199" t="s">
        <v>217</v>
      </c>
      <c r="C15" s="113">
        <v>1.6596160104132769</v>
      </c>
      <c r="D15" s="115">
        <v>459</v>
      </c>
      <c r="E15" s="114">
        <v>455</v>
      </c>
      <c r="F15" s="114">
        <v>480</v>
      </c>
      <c r="G15" s="114">
        <v>391</v>
      </c>
      <c r="H15" s="140">
        <v>494</v>
      </c>
      <c r="I15" s="115">
        <v>-35</v>
      </c>
      <c r="J15" s="116">
        <v>-7.0850202429149798</v>
      </c>
    </row>
    <row r="16" spans="1:15" s="287" customFormat="1" ht="24.95" customHeight="1" x14ac:dyDescent="0.2">
      <c r="A16" s="193" t="s">
        <v>218</v>
      </c>
      <c r="B16" s="199" t="s">
        <v>141</v>
      </c>
      <c r="C16" s="113">
        <v>6.6276168781863545</v>
      </c>
      <c r="D16" s="115">
        <v>1833</v>
      </c>
      <c r="E16" s="114">
        <v>1850</v>
      </c>
      <c r="F16" s="114">
        <v>1665</v>
      </c>
      <c r="G16" s="114">
        <v>1086</v>
      </c>
      <c r="H16" s="140">
        <v>1384</v>
      </c>
      <c r="I16" s="115">
        <v>449</v>
      </c>
      <c r="J16" s="116">
        <v>32.442196531791907</v>
      </c>
      <c r="K16" s="110"/>
      <c r="L16" s="110"/>
      <c r="M16" s="110"/>
      <c r="N16" s="110"/>
      <c r="O16" s="110"/>
    </row>
    <row r="17" spans="1:15" s="110" customFormat="1" ht="24.95" customHeight="1" x14ac:dyDescent="0.2">
      <c r="A17" s="193" t="s">
        <v>142</v>
      </c>
      <c r="B17" s="199" t="s">
        <v>220</v>
      </c>
      <c r="C17" s="113">
        <v>1.0196333658748238</v>
      </c>
      <c r="D17" s="115">
        <v>282</v>
      </c>
      <c r="E17" s="114">
        <v>211</v>
      </c>
      <c r="F17" s="114">
        <v>182</v>
      </c>
      <c r="G17" s="114">
        <v>194</v>
      </c>
      <c r="H17" s="140">
        <v>221</v>
      </c>
      <c r="I17" s="115">
        <v>61</v>
      </c>
      <c r="J17" s="116">
        <v>27.601809954751133</v>
      </c>
    </row>
    <row r="18" spans="1:15" s="287" customFormat="1" ht="24.95" customHeight="1" x14ac:dyDescent="0.2">
      <c r="A18" s="201" t="s">
        <v>144</v>
      </c>
      <c r="B18" s="202" t="s">
        <v>145</v>
      </c>
      <c r="C18" s="113">
        <v>6.5661496185414183</v>
      </c>
      <c r="D18" s="115">
        <v>1816</v>
      </c>
      <c r="E18" s="114">
        <v>1727</v>
      </c>
      <c r="F18" s="114">
        <v>2015</v>
      </c>
      <c r="G18" s="114">
        <v>1742</v>
      </c>
      <c r="H18" s="140">
        <v>1751</v>
      </c>
      <c r="I18" s="115">
        <v>65</v>
      </c>
      <c r="J18" s="116">
        <v>3.7121644774414619</v>
      </c>
      <c r="K18" s="110"/>
      <c r="L18" s="110"/>
      <c r="M18" s="110"/>
      <c r="N18" s="110"/>
      <c r="O18" s="110"/>
    </row>
    <row r="19" spans="1:15" s="110" customFormat="1" ht="24.95" customHeight="1" x14ac:dyDescent="0.2">
      <c r="A19" s="193" t="s">
        <v>146</v>
      </c>
      <c r="B19" s="199" t="s">
        <v>147</v>
      </c>
      <c r="C19" s="113">
        <v>14.531583324294031</v>
      </c>
      <c r="D19" s="115">
        <v>4019</v>
      </c>
      <c r="E19" s="114">
        <v>2895</v>
      </c>
      <c r="F19" s="114">
        <v>3394</v>
      </c>
      <c r="G19" s="114">
        <v>3709</v>
      </c>
      <c r="H19" s="140">
        <v>3605</v>
      </c>
      <c r="I19" s="115">
        <v>414</v>
      </c>
      <c r="J19" s="116">
        <v>11.484049930651873</v>
      </c>
    </row>
    <row r="20" spans="1:15" s="287" customFormat="1" ht="24.95" customHeight="1" x14ac:dyDescent="0.2">
      <c r="A20" s="193" t="s">
        <v>148</v>
      </c>
      <c r="B20" s="199" t="s">
        <v>149</v>
      </c>
      <c r="C20" s="113">
        <v>9.1839317351845828</v>
      </c>
      <c r="D20" s="115">
        <v>2540</v>
      </c>
      <c r="E20" s="114">
        <v>2258</v>
      </c>
      <c r="F20" s="114">
        <v>2229</v>
      </c>
      <c r="G20" s="114">
        <v>1795</v>
      </c>
      <c r="H20" s="140">
        <v>2156</v>
      </c>
      <c r="I20" s="115">
        <v>384</v>
      </c>
      <c r="J20" s="116">
        <v>17.810760667903526</v>
      </c>
      <c r="K20" s="110"/>
      <c r="L20" s="110"/>
      <c r="M20" s="110"/>
      <c r="N20" s="110"/>
      <c r="O20" s="110"/>
    </row>
    <row r="21" spans="1:15" s="110" customFormat="1" ht="24.95" customHeight="1" x14ac:dyDescent="0.2">
      <c r="A21" s="201" t="s">
        <v>150</v>
      </c>
      <c r="B21" s="202" t="s">
        <v>151</v>
      </c>
      <c r="C21" s="113">
        <v>5.3006472140868492</v>
      </c>
      <c r="D21" s="115">
        <v>1466</v>
      </c>
      <c r="E21" s="114">
        <v>1321</v>
      </c>
      <c r="F21" s="114">
        <v>1449</v>
      </c>
      <c r="G21" s="114">
        <v>1334</v>
      </c>
      <c r="H21" s="140">
        <v>1331</v>
      </c>
      <c r="I21" s="115">
        <v>135</v>
      </c>
      <c r="J21" s="116">
        <v>10.142749812171299</v>
      </c>
    </row>
    <row r="22" spans="1:15" s="110" customFormat="1" ht="24.95" customHeight="1" x14ac:dyDescent="0.2">
      <c r="A22" s="201" t="s">
        <v>152</v>
      </c>
      <c r="B22" s="199" t="s">
        <v>153</v>
      </c>
      <c r="C22" s="113">
        <v>4.3063238963011177</v>
      </c>
      <c r="D22" s="115">
        <v>1191</v>
      </c>
      <c r="E22" s="114">
        <v>919</v>
      </c>
      <c r="F22" s="114">
        <v>1069</v>
      </c>
      <c r="G22" s="114">
        <v>1494</v>
      </c>
      <c r="H22" s="140">
        <v>925</v>
      </c>
      <c r="I22" s="115">
        <v>266</v>
      </c>
      <c r="J22" s="116">
        <v>28.756756756756758</v>
      </c>
    </row>
    <row r="23" spans="1:15" s="110" customFormat="1" ht="24.95" customHeight="1" x14ac:dyDescent="0.2">
      <c r="A23" s="193" t="s">
        <v>154</v>
      </c>
      <c r="B23" s="199" t="s">
        <v>155</v>
      </c>
      <c r="C23" s="113">
        <v>3.9483675018982538</v>
      </c>
      <c r="D23" s="115">
        <v>1092</v>
      </c>
      <c r="E23" s="114">
        <v>532</v>
      </c>
      <c r="F23" s="114">
        <v>639</v>
      </c>
      <c r="G23" s="114">
        <v>684</v>
      </c>
      <c r="H23" s="140">
        <v>911</v>
      </c>
      <c r="I23" s="115">
        <v>181</v>
      </c>
      <c r="J23" s="116">
        <v>19.868276619099891</v>
      </c>
    </row>
    <row r="24" spans="1:15" s="110" customFormat="1" ht="24.95" customHeight="1" x14ac:dyDescent="0.2">
      <c r="A24" s="193" t="s">
        <v>156</v>
      </c>
      <c r="B24" s="199" t="s">
        <v>221</v>
      </c>
      <c r="C24" s="113">
        <v>10.644683082040713</v>
      </c>
      <c r="D24" s="115">
        <v>2944</v>
      </c>
      <c r="E24" s="114">
        <v>2490</v>
      </c>
      <c r="F24" s="114">
        <v>2621</v>
      </c>
      <c r="G24" s="114">
        <v>3458</v>
      </c>
      <c r="H24" s="140">
        <v>3339</v>
      </c>
      <c r="I24" s="115">
        <v>-395</v>
      </c>
      <c r="J24" s="116">
        <v>-11.829889188379754</v>
      </c>
    </row>
    <row r="25" spans="1:15" s="110" customFormat="1" ht="24.95" customHeight="1" x14ac:dyDescent="0.2">
      <c r="A25" s="193" t="s">
        <v>222</v>
      </c>
      <c r="B25" s="204" t="s">
        <v>159</v>
      </c>
      <c r="C25" s="113">
        <v>10.724228947463571</v>
      </c>
      <c r="D25" s="115">
        <v>2966</v>
      </c>
      <c r="E25" s="114">
        <v>2198</v>
      </c>
      <c r="F25" s="114">
        <v>2094</v>
      </c>
      <c r="G25" s="114">
        <v>1823</v>
      </c>
      <c r="H25" s="140">
        <v>2036</v>
      </c>
      <c r="I25" s="115">
        <v>930</v>
      </c>
      <c r="J25" s="116">
        <v>45.677799607072693</v>
      </c>
    </row>
    <row r="26" spans="1:15" s="110" customFormat="1" ht="24.95" customHeight="1" x14ac:dyDescent="0.2">
      <c r="A26" s="201">
        <v>782.78300000000002</v>
      </c>
      <c r="B26" s="203" t="s">
        <v>160</v>
      </c>
      <c r="C26" s="113">
        <v>6.6926998589868747</v>
      </c>
      <c r="D26" s="115">
        <v>1851</v>
      </c>
      <c r="E26" s="114">
        <v>1732</v>
      </c>
      <c r="F26" s="114">
        <v>1643</v>
      </c>
      <c r="G26" s="114">
        <v>1623</v>
      </c>
      <c r="H26" s="140">
        <v>2454</v>
      </c>
      <c r="I26" s="115">
        <v>-603</v>
      </c>
      <c r="J26" s="116">
        <v>-24.572127139364301</v>
      </c>
    </row>
    <row r="27" spans="1:15" s="110" customFormat="1" ht="24.95" customHeight="1" x14ac:dyDescent="0.2">
      <c r="A27" s="193" t="s">
        <v>161</v>
      </c>
      <c r="B27" s="199" t="s">
        <v>162</v>
      </c>
      <c r="C27" s="113">
        <v>2.7660266840221284</v>
      </c>
      <c r="D27" s="115">
        <v>765</v>
      </c>
      <c r="E27" s="114">
        <v>547</v>
      </c>
      <c r="F27" s="114">
        <v>874</v>
      </c>
      <c r="G27" s="114">
        <v>611</v>
      </c>
      <c r="H27" s="140">
        <v>708</v>
      </c>
      <c r="I27" s="115">
        <v>57</v>
      </c>
      <c r="J27" s="116">
        <v>8.0508474576271194</v>
      </c>
    </row>
    <row r="28" spans="1:15" s="110" customFormat="1" ht="24.95" customHeight="1" x14ac:dyDescent="0.2">
      <c r="A28" s="193" t="s">
        <v>163</v>
      </c>
      <c r="B28" s="199" t="s">
        <v>164</v>
      </c>
      <c r="C28" s="113">
        <v>2.4731532704197852</v>
      </c>
      <c r="D28" s="115">
        <v>684</v>
      </c>
      <c r="E28" s="114">
        <v>557</v>
      </c>
      <c r="F28" s="114">
        <v>1014</v>
      </c>
      <c r="G28" s="114">
        <v>540</v>
      </c>
      <c r="H28" s="140">
        <v>554</v>
      </c>
      <c r="I28" s="115">
        <v>130</v>
      </c>
      <c r="J28" s="116">
        <v>23.465703971119133</v>
      </c>
    </row>
    <row r="29" spans="1:15" s="110" customFormat="1" ht="24.95" customHeight="1" x14ac:dyDescent="0.2">
      <c r="A29" s="193">
        <v>86</v>
      </c>
      <c r="B29" s="199" t="s">
        <v>165</v>
      </c>
      <c r="C29" s="113">
        <v>5.4850489930216586</v>
      </c>
      <c r="D29" s="115">
        <v>1517</v>
      </c>
      <c r="E29" s="114">
        <v>850</v>
      </c>
      <c r="F29" s="114">
        <v>1013</v>
      </c>
      <c r="G29" s="114">
        <v>873</v>
      </c>
      <c r="H29" s="140">
        <v>892</v>
      </c>
      <c r="I29" s="115">
        <v>625</v>
      </c>
      <c r="J29" s="116">
        <v>70.067264573991025</v>
      </c>
    </row>
    <row r="30" spans="1:15" s="110" customFormat="1" ht="24.95" customHeight="1" x14ac:dyDescent="0.2">
      <c r="A30" s="193">
        <v>87.88</v>
      </c>
      <c r="B30" s="204" t="s">
        <v>166</v>
      </c>
      <c r="C30" s="113">
        <v>3.7965072133637054</v>
      </c>
      <c r="D30" s="115">
        <v>1050</v>
      </c>
      <c r="E30" s="114">
        <v>1002</v>
      </c>
      <c r="F30" s="114">
        <v>1425</v>
      </c>
      <c r="G30" s="114">
        <v>908</v>
      </c>
      <c r="H30" s="140">
        <v>889</v>
      </c>
      <c r="I30" s="115">
        <v>161</v>
      </c>
      <c r="J30" s="116">
        <v>18.110236220472441</v>
      </c>
    </row>
    <row r="31" spans="1:15" s="110" customFormat="1" ht="24.95" customHeight="1" x14ac:dyDescent="0.2">
      <c r="A31" s="193" t="s">
        <v>167</v>
      </c>
      <c r="B31" s="199" t="s">
        <v>168</v>
      </c>
      <c r="C31" s="113">
        <v>2.82387822251148</v>
      </c>
      <c r="D31" s="115">
        <v>781</v>
      </c>
      <c r="E31" s="114">
        <v>688</v>
      </c>
      <c r="F31" s="114">
        <v>739</v>
      </c>
      <c r="G31" s="114">
        <v>725</v>
      </c>
      <c r="H31" s="140">
        <v>820</v>
      </c>
      <c r="I31" s="115">
        <v>-39</v>
      </c>
      <c r="J31" s="116">
        <v>-4.7560975609756095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0.50620096178182739</v>
      </c>
      <c r="D34" s="115">
        <v>140</v>
      </c>
      <c r="E34" s="114">
        <v>298</v>
      </c>
      <c r="F34" s="114">
        <v>323</v>
      </c>
      <c r="G34" s="114">
        <v>152</v>
      </c>
      <c r="H34" s="140">
        <v>140</v>
      </c>
      <c r="I34" s="115">
        <v>0</v>
      </c>
      <c r="J34" s="116">
        <v>0</v>
      </c>
    </row>
    <row r="35" spans="1:10" s="110" customFormat="1" ht="24.95" customHeight="1" x14ac:dyDescent="0.2">
      <c r="A35" s="292" t="s">
        <v>171</v>
      </c>
      <c r="B35" s="293" t="s">
        <v>172</v>
      </c>
      <c r="C35" s="113">
        <v>16.816719094623423</v>
      </c>
      <c r="D35" s="115">
        <v>4651</v>
      </c>
      <c r="E35" s="114">
        <v>4417</v>
      </c>
      <c r="F35" s="114">
        <v>4582</v>
      </c>
      <c r="G35" s="114">
        <v>3600</v>
      </c>
      <c r="H35" s="140">
        <v>4019</v>
      </c>
      <c r="I35" s="115">
        <v>632</v>
      </c>
      <c r="J35" s="116">
        <v>15.7253048021896</v>
      </c>
    </row>
    <row r="36" spans="1:10" s="110" customFormat="1" ht="24.95" customHeight="1" x14ac:dyDescent="0.2">
      <c r="A36" s="294" t="s">
        <v>173</v>
      </c>
      <c r="B36" s="295" t="s">
        <v>174</v>
      </c>
      <c r="C36" s="125">
        <v>82.677079943594748</v>
      </c>
      <c r="D36" s="143">
        <v>22866</v>
      </c>
      <c r="E36" s="144">
        <v>17989</v>
      </c>
      <c r="F36" s="144">
        <v>20203</v>
      </c>
      <c r="G36" s="144">
        <v>19577</v>
      </c>
      <c r="H36" s="145">
        <v>20620</v>
      </c>
      <c r="I36" s="143">
        <v>2246</v>
      </c>
      <c r="J36" s="146">
        <v>10.892337536372453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27657</v>
      </c>
      <c r="F11" s="264">
        <v>22704</v>
      </c>
      <c r="G11" s="264">
        <v>25108</v>
      </c>
      <c r="H11" s="264">
        <v>23329</v>
      </c>
      <c r="I11" s="265">
        <v>24779</v>
      </c>
      <c r="J11" s="263">
        <v>2878</v>
      </c>
      <c r="K11" s="266">
        <v>11.614673715646314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22.00889467404274</v>
      </c>
      <c r="E13" s="115">
        <v>6087</v>
      </c>
      <c r="F13" s="114">
        <v>6097</v>
      </c>
      <c r="G13" s="114">
        <v>6946</v>
      </c>
      <c r="H13" s="114">
        <v>5320</v>
      </c>
      <c r="I13" s="140">
        <v>6207</v>
      </c>
      <c r="J13" s="115">
        <v>-120</v>
      </c>
      <c r="K13" s="116">
        <v>-1.9333011116481391</v>
      </c>
    </row>
    <row r="14" spans="1:17" ht="15.95" customHeight="1" x14ac:dyDescent="0.2">
      <c r="A14" s="306" t="s">
        <v>230</v>
      </c>
      <c r="B14" s="307"/>
      <c r="C14" s="308"/>
      <c r="D14" s="113">
        <v>49.61854141808584</v>
      </c>
      <c r="E14" s="115">
        <v>13723</v>
      </c>
      <c r="F14" s="114">
        <v>10825</v>
      </c>
      <c r="G14" s="114">
        <v>11832</v>
      </c>
      <c r="H14" s="114">
        <v>11342</v>
      </c>
      <c r="I14" s="140">
        <v>11901</v>
      </c>
      <c r="J14" s="115">
        <v>1822</v>
      </c>
      <c r="K14" s="116">
        <v>15.309637845559196</v>
      </c>
    </row>
    <row r="15" spans="1:17" ht="15.95" customHeight="1" x14ac:dyDescent="0.2">
      <c r="A15" s="306" t="s">
        <v>231</v>
      </c>
      <c r="B15" s="307"/>
      <c r="C15" s="308"/>
      <c r="D15" s="113">
        <v>12.817731496546987</v>
      </c>
      <c r="E15" s="115">
        <v>3545</v>
      </c>
      <c r="F15" s="114">
        <v>2567</v>
      </c>
      <c r="G15" s="114">
        <v>2554</v>
      </c>
      <c r="H15" s="114">
        <v>2901</v>
      </c>
      <c r="I15" s="140">
        <v>2837</v>
      </c>
      <c r="J15" s="115">
        <v>708</v>
      </c>
      <c r="K15" s="116">
        <v>24.955939372576665</v>
      </c>
    </row>
    <row r="16" spans="1:17" ht="15.95" customHeight="1" x14ac:dyDescent="0.2">
      <c r="A16" s="306" t="s">
        <v>232</v>
      </c>
      <c r="B16" s="307"/>
      <c r="C16" s="308"/>
      <c r="D16" s="113">
        <v>15.500596593990672</v>
      </c>
      <c r="E16" s="115">
        <v>4287</v>
      </c>
      <c r="F16" s="114">
        <v>3202</v>
      </c>
      <c r="G16" s="114">
        <v>3732</v>
      </c>
      <c r="H16" s="114">
        <v>3734</v>
      </c>
      <c r="I16" s="140">
        <v>3810</v>
      </c>
      <c r="J16" s="115">
        <v>477</v>
      </c>
      <c r="K16" s="116">
        <v>12.51968503937008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0.57851538489351706</v>
      </c>
      <c r="E18" s="115">
        <v>160</v>
      </c>
      <c r="F18" s="114">
        <v>343</v>
      </c>
      <c r="G18" s="114">
        <v>339</v>
      </c>
      <c r="H18" s="114">
        <v>173</v>
      </c>
      <c r="I18" s="140">
        <v>158</v>
      </c>
      <c r="J18" s="115">
        <v>2</v>
      </c>
      <c r="K18" s="116">
        <v>1.2658227848101267</v>
      </c>
    </row>
    <row r="19" spans="1:11" ht="14.1" customHeight="1" x14ac:dyDescent="0.2">
      <c r="A19" s="306" t="s">
        <v>235</v>
      </c>
      <c r="B19" s="307" t="s">
        <v>236</v>
      </c>
      <c r="C19" s="308"/>
      <c r="D19" s="113">
        <v>0.37241927902520156</v>
      </c>
      <c r="E19" s="115">
        <v>103</v>
      </c>
      <c r="F19" s="114">
        <v>305</v>
      </c>
      <c r="G19" s="114">
        <v>296</v>
      </c>
      <c r="H19" s="114">
        <v>120</v>
      </c>
      <c r="I19" s="140">
        <v>109</v>
      </c>
      <c r="J19" s="115">
        <v>-6</v>
      </c>
      <c r="K19" s="116">
        <v>-5.5045871559633026</v>
      </c>
    </row>
    <row r="20" spans="1:11" ht="14.1" customHeight="1" x14ac:dyDescent="0.2">
      <c r="A20" s="306">
        <v>12</v>
      </c>
      <c r="B20" s="307" t="s">
        <v>237</v>
      </c>
      <c r="C20" s="308"/>
      <c r="D20" s="113">
        <v>0.80630581769533938</v>
      </c>
      <c r="E20" s="115">
        <v>223</v>
      </c>
      <c r="F20" s="114">
        <v>221</v>
      </c>
      <c r="G20" s="114">
        <v>205</v>
      </c>
      <c r="H20" s="114">
        <v>168</v>
      </c>
      <c r="I20" s="140">
        <v>200</v>
      </c>
      <c r="J20" s="115">
        <v>23</v>
      </c>
      <c r="K20" s="116">
        <v>11.5</v>
      </c>
    </row>
    <row r="21" spans="1:11" ht="14.1" customHeight="1" x14ac:dyDescent="0.2">
      <c r="A21" s="306">
        <v>21</v>
      </c>
      <c r="B21" s="307" t="s">
        <v>238</v>
      </c>
      <c r="C21" s="308"/>
      <c r="D21" s="113">
        <v>8.6777307734027545E-2</v>
      </c>
      <c r="E21" s="115">
        <v>24</v>
      </c>
      <c r="F21" s="114">
        <v>34</v>
      </c>
      <c r="G21" s="114">
        <v>29</v>
      </c>
      <c r="H21" s="114">
        <v>33</v>
      </c>
      <c r="I21" s="140">
        <v>27</v>
      </c>
      <c r="J21" s="115">
        <v>-3</v>
      </c>
      <c r="K21" s="116">
        <v>-11.111111111111111</v>
      </c>
    </row>
    <row r="22" spans="1:11" ht="14.1" customHeight="1" x14ac:dyDescent="0.2">
      <c r="A22" s="306">
        <v>22</v>
      </c>
      <c r="B22" s="307" t="s">
        <v>239</v>
      </c>
      <c r="C22" s="308"/>
      <c r="D22" s="113">
        <v>0.70506562533897388</v>
      </c>
      <c r="E22" s="115">
        <v>195</v>
      </c>
      <c r="F22" s="114">
        <v>195</v>
      </c>
      <c r="G22" s="114">
        <v>187</v>
      </c>
      <c r="H22" s="114">
        <v>166</v>
      </c>
      <c r="I22" s="140">
        <v>184</v>
      </c>
      <c r="J22" s="115">
        <v>11</v>
      </c>
      <c r="K22" s="116">
        <v>5.9782608695652177</v>
      </c>
    </row>
    <row r="23" spans="1:11" ht="14.1" customHeight="1" x14ac:dyDescent="0.2">
      <c r="A23" s="306">
        <v>23</v>
      </c>
      <c r="B23" s="307" t="s">
        <v>240</v>
      </c>
      <c r="C23" s="308"/>
      <c r="D23" s="113">
        <v>0.51704812524858079</v>
      </c>
      <c r="E23" s="115">
        <v>143</v>
      </c>
      <c r="F23" s="114">
        <v>134</v>
      </c>
      <c r="G23" s="114">
        <v>157</v>
      </c>
      <c r="H23" s="114">
        <v>138</v>
      </c>
      <c r="I23" s="140">
        <v>157</v>
      </c>
      <c r="J23" s="115">
        <v>-14</v>
      </c>
      <c r="K23" s="116">
        <v>-8.9171974522292992</v>
      </c>
    </row>
    <row r="24" spans="1:11" ht="14.1" customHeight="1" x14ac:dyDescent="0.2">
      <c r="A24" s="306">
        <v>24</v>
      </c>
      <c r="B24" s="307" t="s">
        <v>241</v>
      </c>
      <c r="C24" s="308"/>
      <c r="D24" s="113">
        <v>1.4535199045449614</v>
      </c>
      <c r="E24" s="115">
        <v>402</v>
      </c>
      <c r="F24" s="114">
        <v>339</v>
      </c>
      <c r="G24" s="114">
        <v>360</v>
      </c>
      <c r="H24" s="114">
        <v>379</v>
      </c>
      <c r="I24" s="140">
        <v>425</v>
      </c>
      <c r="J24" s="115">
        <v>-23</v>
      </c>
      <c r="K24" s="116">
        <v>-5.4117647058823533</v>
      </c>
    </row>
    <row r="25" spans="1:11" ht="14.1" customHeight="1" x14ac:dyDescent="0.2">
      <c r="A25" s="306">
        <v>25</v>
      </c>
      <c r="B25" s="307" t="s">
        <v>242</v>
      </c>
      <c r="C25" s="308"/>
      <c r="D25" s="113">
        <v>3.7784286075857829</v>
      </c>
      <c r="E25" s="115">
        <v>1045</v>
      </c>
      <c r="F25" s="114">
        <v>985</v>
      </c>
      <c r="G25" s="114">
        <v>908</v>
      </c>
      <c r="H25" s="114">
        <v>897</v>
      </c>
      <c r="I25" s="140">
        <v>927</v>
      </c>
      <c r="J25" s="115">
        <v>118</v>
      </c>
      <c r="K25" s="116">
        <v>12.729234088457389</v>
      </c>
    </row>
    <row r="26" spans="1:11" ht="14.1" customHeight="1" x14ac:dyDescent="0.2">
      <c r="A26" s="306">
        <v>26</v>
      </c>
      <c r="B26" s="307" t="s">
        <v>243</v>
      </c>
      <c r="C26" s="308"/>
      <c r="D26" s="113">
        <v>1.9199479336153595</v>
      </c>
      <c r="E26" s="115">
        <v>531</v>
      </c>
      <c r="F26" s="114">
        <v>446</v>
      </c>
      <c r="G26" s="114">
        <v>414</v>
      </c>
      <c r="H26" s="114">
        <v>577</v>
      </c>
      <c r="I26" s="140">
        <v>594</v>
      </c>
      <c r="J26" s="115">
        <v>-63</v>
      </c>
      <c r="K26" s="116">
        <v>-10.606060606060606</v>
      </c>
    </row>
    <row r="27" spans="1:11" ht="14.1" customHeight="1" x14ac:dyDescent="0.2">
      <c r="A27" s="306">
        <v>27</v>
      </c>
      <c r="B27" s="307" t="s">
        <v>244</v>
      </c>
      <c r="C27" s="308"/>
      <c r="D27" s="113">
        <v>2.3538344722854974</v>
      </c>
      <c r="E27" s="115">
        <v>651</v>
      </c>
      <c r="F27" s="114">
        <v>655</v>
      </c>
      <c r="G27" s="114">
        <v>895</v>
      </c>
      <c r="H27" s="114">
        <v>512</v>
      </c>
      <c r="I27" s="140">
        <v>800</v>
      </c>
      <c r="J27" s="115">
        <v>-149</v>
      </c>
      <c r="K27" s="116">
        <v>-18.625</v>
      </c>
    </row>
    <row r="28" spans="1:11" ht="14.1" customHeight="1" x14ac:dyDescent="0.2">
      <c r="A28" s="306">
        <v>28</v>
      </c>
      <c r="B28" s="307" t="s">
        <v>245</v>
      </c>
      <c r="C28" s="308"/>
      <c r="D28" s="113">
        <v>0.43750225982572222</v>
      </c>
      <c r="E28" s="115">
        <v>121</v>
      </c>
      <c r="F28" s="114">
        <v>65</v>
      </c>
      <c r="G28" s="114">
        <v>21</v>
      </c>
      <c r="H28" s="114">
        <v>32</v>
      </c>
      <c r="I28" s="140">
        <v>23</v>
      </c>
      <c r="J28" s="115">
        <v>98</v>
      </c>
      <c r="K28" s="116" t="s">
        <v>515</v>
      </c>
    </row>
    <row r="29" spans="1:11" ht="14.1" customHeight="1" x14ac:dyDescent="0.2">
      <c r="A29" s="306">
        <v>29</v>
      </c>
      <c r="B29" s="307" t="s">
        <v>246</v>
      </c>
      <c r="C29" s="308"/>
      <c r="D29" s="113">
        <v>2.8057996167335575</v>
      </c>
      <c r="E29" s="115">
        <v>776</v>
      </c>
      <c r="F29" s="114">
        <v>628</v>
      </c>
      <c r="G29" s="114">
        <v>764</v>
      </c>
      <c r="H29" s="114">
        <v>700</v>
      </c>
      <c r="I29" s="140">
        <v>702</v>
      </c>
      <c r="J29" s="115">
        <v>74</v>
      </c>
      <c r="K29" s="116">
        <v>10.541310541310541</v>
      </c>
    </row>
    <row r="30" spans="1:11" ht="14.1" customHeight="1" x14ac:dyDescent="0.2">
      <c r="A30" s="306" t="s">
        <v>247</v>
      </c>
      <c r="B30" s="307" t="s">
        <v>248</v>
      </c>
      <c r="C30" s="308"/>
      <c r="D30" s="113">
        <v>0.5242795675597498</v>
      </c>
      <c r="E30" s="115">
        <v>145</v>
      </c>
      <c r="F30" s="114" t="s">
        <v>514</v>
      </c>
      <c r="G30" s="114">
        <v>134</v>
      </c>
      <c r="H30" s="114">
        <v>152</v>
      </c>
      <c r="I30" s="140">
        <v>160</v>
      </c>
      <c r="J30" s="115">
        <v>-15</v>
      </c>
      <c r="K30" s="116">
        <v>-9.375</v>
      </c>
    </row>
    <row r="31" spans="1:11" ht="14.1" customHeight="1" x14ac:dyDescent="0.2">
      <c r="A31" s="306" t="s">
        <v>249</v>
      </c>
      <c r="B31" s="307" t="s">
        <v>250</v>
      </c>
      <c r="C31" s="308"/>
      <c r="D31" s="113">
        <v>2.2706728857070542</v>
      </c>
      <c r="E31" s="115">
        <v>628</v>
      </c>
      <c r="F31" s="114">
        <v>506</v>
      </c>
      <c r="G31" s="114">
        <v>627</v>
      </c>
      <c r="H31" s="114">
        <v>545</v>
      </c>
      <c r="I31" s="140">
        <v>539</v>
      </c>
      <c r="J31" s="115">
        <v>89</v>
      </c>
      <c r="K31" s="116">
        <v>16.512059369202227</v>
      </c>
    </row>
    <row r="32" spans="1:11" ht="14.1" customHeight="1" x14ac:dyDescent="0.2">
      <c r="A32" s="306">
        <v>31</v>
      </c>
      <c r="B32" s="307" t="s">
        <v>251</v>
      </c>
      <c r="C32" s="308"/>
      <c r="D32" s="113">
        <v>0.60020971182702387</v>
      </c>
      <c r="E32" s="115">
        <v>166</v>
      </c>
      <c r="F32" s="114">
        <v>83</v>
      </c>
      <c r="G32" s="114">
        <v>95</v>
      </c>
      <c r="H32" s="114">
        <v>93</v>
      </c>
      <c r="I32" s="140">
        <v>100</v>
      </c>
      <c r="J32" s="115">
        <v>66</v>
      </c>
      <c r="K32" s="116">
        <v>66</v>
      </c>
    </row>
    <row r="33" spans="1:11" ht="14.1" customHeight="1" x14ac:dyDescent="0.2">
      <c r="A33" s="306">
        <v>32</v>
      </c>
      <c r="B33" s="307" t="s">
        <v>252</v>
      </c>
      <c r="C33" s="308"/>
      <c r="D33" s="113">
        <v>3.2903062515818782</v>
      </c>
      <c r="E33" s="115">
        <v>910</v>
      </c>
      <c r="F33" s="114">
        <v>1069</v>
      </c>
      <c r="G33" s="114">
        <v>1132</v>
      </c>
      <c r="H33" s="114">
        <v>1049</v>
      </c>
      <c r="I33" s="140">
        <v>968</v>
      </c>
      <c r="J33" s="115">
        <v>-58</v>
      </c>
      <c r="K33" s="116">
        <v>-5.9917355371900829</v>
      </c>
    </row>
    <row r="34" spans="1:11" ht="14.1" customHeight="1" x14ac:dyDescent="0.2">
      <c r="A34" s="306">
        <v>33</v>
      </c>
      <c r="B34" s="307" t="s">
        <v>253</v>
      </c>
      <c r="C34" s="308"/>
      <c r="D34" s="113">
        <v>1.0268648081859928</v>
      </c>
      <c r="E34" s="115">
        <v>284</v>
      </c>
      <c r="F34" s="114">
        <v>365</v>
      </c>
      <c r="G34" s="114">
        <v>356</v>
      </c>
      <c r="H34" s="114">
        <v>318</v>
      </c>
      <c r="I34" s="140">
        <v>291</v>
      </c>
      <c r="J34" s="115">
        <v>-7</v>
      </c>
      <c r="K34" s="116">
        <v>-2.4054982817869415</v>
      </c>
    </row>
    <row r="35" spans="1:11" ht="14.1" customHeight="1" x14ac:dyDescent="0.2">
      <c r="A35" s="306">
        <v>34</v>
      </c>
      <c r="B35" s="307" t="s">
        <v>254</v>
      </c>
      <c r="C35" s="308"/>
      <c r="D35" s="113">
        <v>1.4715985103228839</v>
      </c>
      <c r="E35" s="115">
        <v>407</v>
      </c>
      <c r="F35" s="114">
        <v>356</v>
      </c>
      <c r="G35" s="114">
        <v>378</v>
      </c>
      <c r="H35" s="114">
        <v>394</v>
      </c>
      <c r="I35" s="140">
        <v>372</v>
      </c>
      <c r="J35" s="115">
        <v>35</v>
      </c>
      <c r="K35" s="116">
        <v>9.408602150537634</v>
      </c>
    </row>
    <row r="36" spans="1:11" ht="14.1" customHeight="1" x14ac:dyDescent="0.2">
      <c r="A36" s="306">
        <v>41</v>
      </c>
      <c r="B36" s="307" t="s">
        <v>255</v>
      </c>
      <c r="C36" s="308"/>
      <c r="D36" s="113">
        <v>0.74122283689481872</v>
      </c>
      <c r="E36" s="115">
        <v>205</v>
      </c>
      <c r="F36" s="114">
        <v>156</v>
      </c>
      <c r="G36" s="114">
        <v>148</v>
      </c>
      <c r="H36" s="114">
        <v>167</v>
      </c>
      <c r="I36" s="140">
        <v>153</v>
      </c>
      <c r="J36" s="115">
        <v>52</v>
      </c>
      <c r="K36" s="116">
        <v>33.986928104575163</v>
      </c>
    </row>
    <row r="37" spans="1:11" ht="14.1" customHeight="1" x14ac:dyDescent="0.2">
      <c r="A37" s="306">
        <v>42</v>
      </c>
      <c r="B37" s="307" t="s">
        <v>256</v>
      </c>
      <c r="C37" s="308"/>
      <c r="D37" s="113" t="s">
        <v>514</v>
      </c>
      <c r="E37" s="115" t="s">
        <v>514</v>
      </c>
      <c r="F37" s="114">
        <v>12</v>
      </c>
      <c r="G37" s="114" t="s">
        <v>514</v>
      </c>
      <c r="H37" s="114">
        <v>18</v>
      </c>
      <c r="I37" s="140">
        <v>16</v>
      </c>
      <c r="J37" s="115" t="s">
        <v>514</v>
      </c>
      <c r="K37" s="116" t="s">
        <v>514</v>
      </c>
    </row>
    <row r="38" spans="1:11" ht="14.1" customHeight="1" x14ac:dyDescent="0.2">
      <c r="A38" s="306">
        <v>43</v>
      </c>
      <c r="B38" s="307" t="s">
        <v>257</v>
      </c>
      <c r="C38" s="308"/>
      <c r="D38" s="113">
        <v>4.1906208193224135</v>
      </c>
      <c r="E38" s="115">
        <v>1159</v>
      </c>
      <c r="F38" s="114">
        <v>830</v>
      </c>
      <c r="G38" s="114">
        <v>811</v>
      </c>
      <c r="H38" s="114">
        <v>1218</v>
      </c>
      <c r="I38" s="140">
        <v>808</v>
      </c>
      <c r="J38" s="115">
        <v>351</v>
      </c>
      <c r="K38" s="116">
        <v>43.440594059405939</v>
      </c>
    </row>
    <row r="39" spans="1:11" ht="14.1" customHeight="1" x14ac:dyDescent="0.2">
      <c r="A39" s="306">
        <v>51</v>
      </c>
      <c r="B39" s="307" t="s">
        <v>258</v>
      </c>
      <c r="C39" s="308"/>
      <c r="D39" s="113">
        <v>10.724228947463571</v>
      </c>
      <c r="E39" s="115">
        <v>2966</v>
      </c>
      <c r="F39" s="114">
        <v>2417</v>
      </c>
      <c r="G39" s="114">
        <v>2535</v>
      </c>
      <c r="H39" s="114">
        <v>2103</v>
      </c>
      <c r="I39" s="140">
        <v>2419</v>
      </c>
      <c r="J39" s="115">
        <v>547</v>
      </c>
      <c r="K39" s="116">
        <v>22.612649855312114</v>
      </c>
    </row>
    <row r="40" spans="1:11" ht="14.1" customHeight="1" x14ac:dyDescent="0.2">
      <c r="A40" s="306" t="s">
        <v>259</v>
      </c>
      <c r="B40" s="307" t="s">
        <v>260</v>
      </c>
      <c r="C40" s="308"/>
      <c r="D40" s="113">
        <v>8.6885779368695086</v>
      </c>
      <c r="E40" s="115">
        <v>2403</v>
      </c>
      <c r="F40" s="114">
        <v>2067</v>
      </c>
      <c r="G40" s="114">
        <v>2157</v>
      </c>
      <c r="H40" s="114">
        <v>1756</v>
      </c>
      <c r="I40" s="140">
        <v>1995</v>
      </c>
      <c r="J40" s="115">
        <v>408</v>
      </c>
      <c r="K40" s="116">
        <v>20.451127819548873</v>
      </c>
    </row>
    <row r="41" spans="1:11" ht="14.1" customHeight="1" x14ac:dyDescent="0.2">
      <c r="A41" s="306"/>
      <c r="B41" s="307" t="s">
        <v>261</v>
      </c>
      <c r="C41" s="308"/>
      <c r="D41" s="113">
        <v>7.5351628882380588</v>
      </c>
      <c r="E41" s="115">
        <v>2084</v>
      </c>
      <c r="F41" s="114">
        <v>1783</v>
      </c>
      <c r="G41" s="114">
        <v>1799</v>
      </c>
      <c r="H41" s="114">
        <v>1506</v>
      </c>
      <c r="I41" s="140">
        <v>1732</v>
      </c>
      <c r="J41" s="115">
        <v>352</v>
      </c>
      <c r="K41" s="116">
        <v>20.323325635103927</v>
      </c>
    </row>
    <row r="42" spans="1:11" ht="14.1" customHeight="1" x14ac:dyDescent="0.2">
      <c r="A42" s="306">
        <v>52</v>
      </c>
      <c r="B42" s="307" t="s">
        <v>262</v>
      </c>
      <c r="C42" s="308"/>
      <c r="D42" s="113">
        <v>5.1343240409299638</v>
      </c>
      <c r="E42" s="115">
        <v>1420</v>
      </c>
      <c r="F42" s="114">
        <v>1247</v>
      </c>
      <c r="G42" s="114">
        <v>1121</v>
      </c>
      <c r="H42" s="114">
        <v>954</v>
      </c>
      <c r="I42" s="140">
        <v>1275</v>
      </c>
      <c r="J42" s="115">
        <v>145</v>
      </c>
      <c r="K42" s="116">
        <v>11.372549019607844</v>
      </c>
    </row>
    <row r="43" spans="1:11" ht="14.1" customHeight="1" x14ac:dyDescent="0.2">
      <c r="A43" s="306" t="s">
        <v>263</v>
      </c>
      <c r="B43" s="307" t="s">
        <v>264</v>
      </c>
      <c r="C43" s="308"/>
      <c r="D43" s="113">
        <v>4.5955815887478755</v>
      </c>
      <c r="E43" s="115">
        <v>1271</v>
      </c>
      <c r="F43" s="114">
        <v>1126</v>
      </c>
      <c r="G43" s="114">
        <v>1034</v>
      </c>
      <c r="H43" s="114">
        <v>876</v>
      </c>
      <c r="I43" s="140">
        <v>1103</v>
      </c>
      <c r="J43" s="115">
        <v>168</v>
      </c>
      <c r="K43" s="116">
        <v>15.231187669990934</v>
      </c>
    </row>
    <row r="44" spans="1:11" ht="14.1" customHeight="1" x14ac:dyDescent="0.2">
      <c r="A44" s="306">
        <v>53</v>
      </c>
      <c r="B44" s="307" t="s">
        <v>265</v>
      </c>
      <c r="C44" s="308"/>
      <c r="D44" s="113">
        <v>1.1172578370756048</v>
      </c>
      <c r="E44" s="115">
        <v>309</v>
      </c>
      <c r="F44" s="114">
        <v>298</v>
      </c>
      <c r="G44" s="114">
        <v>287</v>
      </c>
      <c r="H44" s="114">
        <v>217</v>
      </c>
      <c r="I44" s="140">
        <v>249</v>
      </c>
      <c r="J44" s="115">
        <v>60</v>
      </c>
      <c r="K44" s="116">
        <v>24.096385542168676</v>
      </c>
    </row>
    <row r="45" spans="1:11" ht="14.1" customHeight="1" x14ac:dyDescent="0.2">
      <c r="A45" s="306" t="s">
        <v>266</v>
      </c>
      <c r="B45" s="307" t="s">
        <v>267</v>
      </c>
      <c r="C45" s="308"/>
      <c r="D45" s="113">
        <v>1.0919477889865135</v>
      </c>
      <c r="E45" s="115">
        <v>302</v>
      </c>
      <c r="F45" s="114">
        <v>293</v>
      </c>
      <c r="G45" s="114">
        <v>284</v>
      </c>
      <c r="H45" s="114">
        <v>213</v>
      </c>
      <c r="I45" s="140">
        <v>242</v>
      </c>
      <c r="J45" s="115">
        <v>60</v>
      </c>
      <c r="K45" s="116">
        <v>24.793388429752067</v>
      </c>
    </row>
    <row r="46" spans="1:11" ht="14.1" customHeight="1" x14ac:dyDescent="0.2">
      <c r="A46" s="306">
        <v>54</v>
      </c>
      <c r="B46" s="307" t="s">
        <v>268</v>
      </c>
      <c r="C46" s="308"/>
      <c r="D46" s="113">
        <v>4.045991973099035</v>
      </c>
      <c r="E46" s="115">
        <v>1119</v>
      </c>
      <c r="F46" s="114">
        <v>849</v>
      </c>
      <c r="G46" s="114">
        <v>1066</v>
      </c>
      <c r="H46" s="114">
        <v>981</v>
      </c>
      <c r="I46" s="140">
        <v>1490</v>
      </c>
      <c r="J46" s="115">
        <v>-371</v>
      </c>
      <c r="K46" s="116">
        <v>-24.899328859060404</v>
      </c>
    </row>
    <row r="47" spans="1:11" ht="14.1" customHeight="1" x14ac:dyDescent="0.2">
      <c r="A47" s="306">
        <v>61</v>
      </c>
      <c r="B47" s="307" t="s">
        <v>269</v>
      </c>
      <c r="C47" s="308"/>
      <c r="D47" s="113">
        <v>3.6735726940738331</v>
      </c>
      <c r="E47" s="115">
        <v>1016</v>
      </c>
      <c r="F47" s="114">
        <v>707</v>
      </c>
      <c r="G47" s="114">
        <v>726</v>
      </c>
      <c r="H47" s="114">
        <v>979</v>
      </c>
      <c r="I47" s="140">
        <v>866</v>
      </c>
      <c r="J47" s="115">
        <v>150</v>
      </c>
      <c r="K47" s="116">
        <v>17.321016166281755</v>
      </c>
    </row>
    <row r="48" spans="1:11" ht="14.1" customHeight="1" x14ac:dyDescent="0.2">
      <c r="A48" s="306">
        <v>62</v>
      </c>
      <c r="B48" s="307" t="s">
        <v>270</v>
      </c>
      <c r="C48" s="308"/>
      <c r="D48" s="113">
        <v>6.1286473587156962</v>
      </c>
      <c r="E48" s="115">
        <v>1695</v>
      </c>
      <c r="F48" s="114">
        <v>1463</v>
      </c>
      <c r="G48" s="114">
        <v>1753</v>
      </c>
      <c r="H48" s="114">
        <v>1681</v>
      </c>
      <c r="I48" s="140">
        <v>1629</v>
      </c>
      <c r="J48" s="115">
        <v>66</v>
      </c>
      <c r="K48" s="116">
        <v>4.0515653775322287</v>
      </c>
    </row>
    <row r="49" spans="1:11" ht="14.1" customHeight="1" x14ac:dyDescent="0.2">
      <c r="A49" s="306">
        <v>63</v>
      </c>
      <c r="B49" s="307" t="s">
        <v>271</v>
      </c>
      <c r="C49" s="308"/>
      <c r="D49" s="113">
        <v>4.4726470694580032</v>
      </c>
      <c r="E49" s="115">
        <v>1237</v>
      </c>
      <c r="F49" s="114">
        <v>900</v>
      </c>
      <c r="G49" s="114">
        <v>937</v>
      </c>
      <c r="H49" s="114">
        <v>900</v>
      </c>
      <c r="I49" s="140">
        <v>879</v>
      </c>
      <c r="J49" s="115">
        <v>358</v>
      </c>
      <c r="K49" s="116">
        <v>40.728100113765642</v>
      </c>
    </row>
    <row r="50" spans="1:11" ht="14.1" customHeight="1" x14ac:dyDescent="0.2">
      <c r="A50" s="306" t="s">
        <v>272</v>
      </c>
      <c r="B50" s="307" t="s">
        <v>273</v>
      </c>
      <c r="C50" s="308"/>
      <c r="D50" s="113">
        <v>0.6255197599161153</v>
      </c>
      <c r="E50" s="115">
        <v>173</v>
      </c>
      <c r="F50" s="114">
        <v>141</v>
      </c>
      <c r="G50" s="114">
        <v>152</v>
      </c>
      <c r="H50" s="114">
        <v>196</v>
      </c>
      <c r="I50" s="140">
        <v>193</v>
      </c>
      <c r="J50" s="115">
        <v>-20</v>
      </c>
      <c r="K50" s="116">
        <v>-10.362694300518134</v>
      </c>
    </row>
    <row r="51" spans="1:11" ht="14.1" customHeight="1" x14ac:dyDescent="0.2">
      <c r="A51" s="306" t="s">
        <v>274</v>
      </c>
      <c r="B51" s="307" t="s">
        <v>275</v>
      </c>
      <c r="C51" s="308"/>
      <c r="D51" s="113">
        <v>2.2525942799291321</v>
      </c>
      <c r="E51" s="115">
        <v>623</v>
      </c>
      <c r="F51" s="114">
        <v>583</v>
      </c>
      <c r="G51" s="114">
        <v>676</v>
      </c>
      <c r="H51" s="114">
        <v>587</v>
      </c>
      <c r="I51" s="140">
        <v>556</v>
      </c>
      <c r="J51" s="115">
        <v>67</v>
      </c>
      <c r="K51" s="116">
        <v>12.050359712230216</v>
      </c>
    </row>
    <row r="52" spans="1:11" ht="14.1" customHeight="1" x14ac:dyDescent="0.2">
      <c r="A52" s="306">
        <v>71</v>
      </c>
      <c r="B52" s="307" t="s">
        <v>276</v>
      </c>
      <c r="C52" s="308"/>
      <c r="D52" s="113">
        <v>16.089959142350942</v>
      </c>
      <c r="E52" s="115">
        <v>4450</v>
      </c>
      <c r="F52" s="114">
        <v>3322</v>
      </c>
      <c r="G52" s="114">
        <v>3615</v>
      </c>
      <c r="H52" s="114">
        <v>3735</v>
      </c>
      <c r="I52" s="140">
        <v>4153</v>
      </c>
      <c r="J52" s="115">
        <v>297</v>
      </c>
      <c r="K52" s="116">
        <v>7.1514567782326033</v>
      </c>
    </row>
    <row r="53" spans="1:11" ht="14.1" customHeight="1" x14ac:dyDescent="0.2">
      <c r="A53" s="306" t="s">
        <v>277</v>
      </c>
      <c r="B53" s="307" t="s">
        <v>278</v>
      </c>
      <c r="C53" s="308"/>
      <c r="D53" s="113">
        <v>6.4757565896518061</v>
      </c>
      <c r="E53" s="115">
        <v>1791</v>
      </c>
      <c r="F53" s="114">
        <v>1380</v>
      </c>
      <c r="G53" s="114">
        <v>1322</v>
      </c>
      <c r="H53" s="114">
        <v>1499</v>
      </c>
      <c r="I53" s="140">
        <v>1672</v>
      </c>
      <c r="J53" s="115">
        <v>119</v>
      </c>
      <c r="K53" s="116">
        <v>7.1172248803827749</v>
      </c>
    </row>
    <row r="54" spans="1:11" ht="14.1" customHeight="1" x14ac:dyDescent="0.2">
      <c r="A54" s="306" t="s">
        <v>279</v>
      </c>
      <c r="B54" s="307" t="s">
        <v>280</v>
      </c>
      <c r="C54" s="308"/>
      <c r="D54" s="113">
        <v>7.7195646671728673</v>
      </c>
      <c r="E54" s="115">
        <v>2135</v>
      </c>
      <c r="F54" s="114">
        <v>1619</v>
      </c>
      <c r="G54" s="114">
        <v>1943</v>
      </c>
      <c r="H54" s="114">
        <v>1853</v>
      </c>
      <c r="I54" s="140">
        <v>1980</v>
      </c>
      <c r="J54" s="115">
        <v>155</v>
      </c>
      <c r="K54" s="116">
        <v>7.8282828282828278</v>
      </c>
    </row>
    <row r="55" spans="1:11" ht="14.1" customHeight="1" x14ac:dyDescent="0.2">
      <c r="A55" s="306">
        <v>72</v>
      </c>
      <c r="B55" s="307" t="s">
        <v>281</v>
      </c>
      <c r="C55" s="308"/>
      <c r="D55" s="113">
        <v>3.9881404346096829</v>
      </c>
      <c r="E55" s="115">
        <v>1103</v>
      </c>
      <c r="F55" s="114">
        <v>817</v>
      </c>
      <c r="G55" s="114">
        <v>802</v>
      </c>
      <c r="H55" s="114">
        <v>862</v>
      </c>
      <c r="I55" s="140">
        <v>1072</v>
      </c>
      <c r="J55" s="115">
        <v>31</v>
      </c>
      <c r="K55" s="116">
        <v>2.8917910447761193</v>
      </c>
    </row>
    <row r="56" spans="1:11" ht="14.1" customHeight="1" x14ac:dyDescent="0.2">
      <c r="A56" s="306" t="s">
        <v>282</v>
      </c>
      <c r="B56" s="307" t="s">
        <v>283</v>
      </c>
      <c r="C56" s="308"/>
      <c r="D56" s="113">
        <v>1.7174675489026285</v>
      </c>
      <c r="E56" s="115">
        <v>475</v>
      </c>
      <c r="F56" s="114">
        <v>305</v>
      </c>
      <c r="G56" s="114">
        <v>321</v>
      </c>
      <c r="H56" s="114">
        <v>344</v>
      </c>
      <c r="I56" s="140">
        <v>493</v>
      </c>
      <c r="J56" s="115">
        <v>-18</v>
      </c>
      <c r="K56" s="116">
        <v>-3.6511156186612577</v>
      </c>
    </row>
    <row r="57" spans="1:11" ht="14.1" customHeight="1" x14ac:dyDescent="0.2">
      <c r="A57" s="306" t="s">
        <v>284</v>
      </c>
      <c r="B57" s="307" t="s">
        <v>285</v>
      </c>
      <c r="C57" s="308"/>
      <c r="D57" s="113">
        <v>1.4679827891672994</v>
      </c>
      <c r="E57" s="115">
        <v>406</v>
      </c>
      <c r="F57" s="114">
        <v>311</v>
      </c>
      <c r="G57" s="114">
        <v>260</v>
      </c>
      <c r="H57" s="114">
        <v>289</v>
      </c>
      <c r="I57" s="140">
        <v>365</v>
      </c>
      <c r="J57" s="115">
        <v>41</v>
      </c>
      <c r="K57" s="116">
        <v>11.232876712328768</v>
      </c>
    </row>
    <row r="58" spans="1:11" ht="14.1" customHeight="1" x14ac:dyDescent="0.2">
      <c r="A58" s="306">
        <v>73</v>
      </c>
      <c r="B58" s="307" t="s">
        <v>286</v>
      </c>
      <c r="C58" s="308"/>
      <c r="D58" s="113">
        <v>1.4499041833893771</v>
      </c>
      <c r="E58" s="115">
        <v>401</v>
      </c>
      <c r="F58" s="114">
        <v>258</v>
      </c>
      <c r="G58" s="114">
        <v>341</v>
      </c>
      <c r="H58" s="114">
        <v>324</v>
      </c>
      <c r="I58" s="140">
        <v>350</v>
      </c>
      <c r="J58" s="115">
        <v>51</v>
      </c>
      <c r="K58" s="116">
        <v>14.571428571428571</v>
      </c>
    </row>
    <row r="59" spans="1:11" ht="14.1" customHeight="1" x14ac:dyDescent="0.2">
      <c r="A59" s="306" t="s">
        <v>287</v>
      </c>
      <c r="B59" s="307" t="s">
        <v>288</v>
      </c>
      <c r="C59" s="308"/>
      <c r="D59" s="113">
        <v>1.0811006255197599</v>
      </c>
      <c r="E59" s="115">
        <v>299</v>
      </c>
      <c r="F59" s="114">
        <v>186</v>
      </c>
      <c r="G59" s="114">
        <v>239</v>
      </c>
      <c r="H59" s="114">
        <v>236</v>
      </c>
      <c r="I59" s="140">
        <v>240</v>
      </c>
      <c r="J59" s="115">
        <v>59</v>
      </c>
      <c r="K59" s="116">
        <v>24.583333333333332</v>
      </c>
    </row>
    <row r="60" spans="1:11" ht="14.1" customHeight="1" x14ac:dyDescent="0.2">
      <c r="A60" s="306">
        <v>81</v>
      </c>
      <c r="B60" s="307" t="s">
        <v>289</v>
      </c>
      <c r="C60" s="308"/>
      <c r="D60" s="113">
        <v>6.5950753877860944</v>
      </c>
      <c r="E60" s="115">
        <v>1824</v>
      </c>
      <c r="F60" s="114">
        <v>1288</v>
      </c>
      <c r="G60" s="114">
        <v>1310</v>
      </c>
      <c r="H60" s="114">
        <v>1257</v>
      </c>
      <c r="I60" s="140">
        <v>1120</v>
      </c>
      <c r="J60" s="115">
        <v>704</v>
      </c>
      <c r="K60" s="116">
        <v>62.857142857142854</v>
      </c>
    </row>
    <row r="61" spans="1:11" ht="14.1" customHeight="1" x14ac:dyDescent="0.2">
      <c r="A61" s="306" t="s">
        <v>290</v>
      </c>
      <c r="B61" s="307" t="s">
        <v>291</v>
      </c>
      <c r="C61" s="308"/>
      <c r="D61" s="113">
        <v>1.8042448566366562</v>
      </c>
      <c r="E61" s="115">
        <v>499</v>
      </c>
      <c r="F61" s="114">
        <v>334</v>
      </c>
      <c r="G61" s="114">
        <v>475</v>
      </c>
      <c r="H61" s="114">
        <v>389</v>
      </c>
      <c r="I61" s="140">
        <v>342</v>
      </c>
      <c r="J61" s="115">
        <v>157</v>
      </c>
      <c r="K61" s="116">
        <v>45.906432748538009</v>
      </c>
    </row>
    <row r="62" spans="1:11" ht="14.1" customHeight="1" x14ac:dyDescent="0.2">
      <c r="A62" s="306" t="s">
        <v>292</v>
      </c>
      <c r="B62" s="307" t="s">
        <v>293</v>
      </c>
      <c r="C62" s="308"/>
      <c r="D62" s="113">
        <v>2.802183895577973</v>
      </c>
      <c r="E62" s="115">
        <v>775</v>
      </c>
      <c r="F62" s="114">
        <v>619</v>
      </c>
      <c r="G62" s="114">
        <v>473</v>
      </c>
      <c r="H62" s="114">
        <v>427</v>
      </c>
      <c r="I62" s="140">
        <v>384</v>
      </c>
      <c r="J62" s="115">
        <v>391</v>
      </c>
      <c r="K62" s="116">
        <v>101.82291666666667</v>
      </c>
    </row>
    <row r="63" spans="1:11" ht="14.1" customHeight="1" x14ac:dyDescent="0.2">
      <c r="A63" s="306"/>
      <c r="B63" s="307" t="s">
        <v>294</v>
      </c>
      <c r="C63" s="308"/>
      <c r="D63" s="113">
        <v>2.5418519723758903</v>
      </c>
      <c r="E63" s="115">
        <v>703</v>
      </c>
      <c r="F63" s="114">
        <v>562</v>
      </c>
      <c r="G63" s="114">
        <v>433</v>
      </c>
      <c r="H63" s="114">
        <v>373</v>
      </c>
      <c r="I63" s="140">
        <v>335</v>
      </c>
      <c r="J63" s="115">
        <v>368</v>
      </c>
      <c r="K63" s="116">
        <v>109.85074626865672</v>
      </c>
    </row>
    <row r="64" spans="1:11" ht="14.1" customHeight="1" x14ac:dyDescent="0.2">
      <c r="A64" s="306" t="s">
        <v>295</v>
      </c>
      <c r="B64" s="307" t="s">
        <v>296</v>
      </c>
      <c r="C64" s="308"/>
      <c r="D64" s="113">
        <v>0.74845427920598762</v>
      </c>
      <c r="E64" s="115">
        <v>207</v>
      </c>
      <c r="F64" s="114">
        <v>104</v>
      </c>
      <c r="G64" s="114">
        <v>121</v>
      </c>
      <c r="H64" s="114">
        <v>119</v>
      </c>
      <c r="I64" s="140">
        <v>138</v>
      </c>
      <c r="J64" s="115">
        <v>69</v>
      </c>
      <c r="K64" s="116">
        <v>50</v>
      </c>
    </row>
    <row r="65" spans="1:11" ht="14.1" customHeight="1" x14ac:dyDescent="0.2">
      <c r="A65" s="306" t="s">
        <v>297</v>
      </c>
      <c r="B65" s="307" t="s">
        <v>298</v>
      </c>
      <c r="C65" s="308"/>
      <c r="D65" s="113">
        <v>0.53874245218208772</v>
      </c>
      <c r="E65" s="115">
        <v>149</v>
      </c>
      <c r="F65" s="114">
        <v>79</v>
      </c>
      <c r="G65" s="114">
        <v>87</v>
      </c>
      <c r="H65" s="114">
        <v>87</v>
      </c>
      <c r="I65" s="140">
        <v>100</v>
      </c>
      <c r="J65" s="115">
        <v>49</v>
      </c>
      <c r="K65" s="116">
        <v>49</v>
      </c>
    </row>
    <row r="66" spans="1:11" ht="14.1" customHeight="1" x14ac:dyDescent="0.2">
      <c r="A66" s="306">
        <v>82</v>
      </c>
      <c r="B66" s="307" t="s">
        <v>299</v>
      </c>
      <c r="C66" s="308"/>
      <c r="D66" s="113">
        <v>2.1296597606392593</v>
      </c>
      <c r="E66" s="115">
        <v>589</v>
      </c>
      <c r="F66" s="114">
        <v>623</v>
      </c>
      <c r="G66" s="114">
        <v>825</v>
      </c>
      <c r="H66" s="114">
        <v>478</v>
      </c>
      <c r="I66" s="140">
        <v>540</v>
      </c>
      <c r="J66" s="115">
        <v>49</v>
      </c>
      <c r="K66" s="116">
        <v>9.0740740740740744</v>
      </c>
    </row>
    <row r="67" spans="1:11" ht="14.1" customHeight="1" x14ac:dyDescent="0.2">
      <c r="A67" s="306" t="s">
        <v>300</v>
      </c>
      <c r="B67" s="307" t="s">
        <v>301</v>
      </c>
      <c r="C67" s="308"/>
      <c r="D67" s="113">
        <v>1.2546552409878151</v>
      </c>
      <c r="E67" s="115">
        <v>347</v>
      </c>
      <c r="F67" s="114">
        <v>437</v>
      </c>
      <c r="G67" s="114">
        <v>612</v>
      </c>
      <c r="H67" s="114">
        <v>289</v>
      </c>
      <c r="I67" s="140">
        <v>309</v>
      </c>
      <c r="J67" s="115">
        <v>38</v>
      </c>
      <c r="K67" s="116">
        <v>12.297734627831716</v>
      </c>
    </row>
    <row r="68" spans="1:11" ht="14.1" customHeight="1" x14ac:dyDescent="0.2">
      <c r="A68" s="306" t="s">
        <v>302</v>
      </c>
      <c r="B68" s="307" t="s">
        <v>303</v>
      </c>
      <c r="C68" s="308"/>
      <c r="D68" s="113">
        <v>0.56766822142676354</v>
      </c>
      <c r="E68" s="115">
        <v>157</v>
      </c>
      <c r="F68" s="114">
        <v>137</v>
      </c>
      <c r="G68" s="114">
        <v>136</v>
      </c>
      <c r="H68" s="114">
        <v>127</v>
      </c>
      <c r="I68" s="140">
        <v>156</v>
      </c>
      <c r="J68" s="115">
        <v>1</v>
      </c>
      <c r="K68" s="116">
        <v>0.64102564102564108</v>
      </c>
    </row>
    <row r="69" spans="1:11" ht="14.1" customHeight="1" x14ac:dyDescent="0.2">
      <c r="A69" s="306">
        <v>83</v>
      </c>
      <c r="B69" s="307" t="s">
        <v>304</v>
      </c>
      <c r="C69" s="308"/>
      <c r="D69" s="113">
        <v>3.0155114437574575</v>
      </c>
      <c r="E69" s="115">
        <v>834</v>
      </c>
      <c r="F69" s="114">
        <v>578</v>
      </c>
      <c r="G69" s="114">
        <v>1232</v>
      </c>
      <c r="H69" s="114">
        <v>639</v>
      </c>
      <c r="I69" s="140">
        <v>710</v>
      </c>
      <c r="J69" s="115">
        <v>124</v>
      </c>
      <c r="K69" s="116">
        <v>17.464788732394368</v>
      </c>
    </row>
    <row r="70" spans="1:11" ht="14.1" customHeight="1" x14ac:dyDescent="0.2">
      <c r="A70" s="306" t="s">
        <v>305</v>
      </c>
      <c r="B70" s="307" t="s">
        <v>306</v>
      </c>
      <c r="C70" s="308"/>
      <c r="D70" s="113">
        <v>2.4803847127309542</v>
      </c>
      <c r="E70" s="115">
        <v>686</v>
      </c>
      <c r="F70" s="114">
        <v>461</v>
      </c>
      <c r="G70" s="114">
        <v>1111</v>
      </c>
      <c r="H70" s="114">
        <v>504</v>
      </c>
      <c r="I70" s="140">
        <v>583</v>
      </c>
      <c r="J70" s="115">
        <v>103</v>
      </c>
      <c r="K70" s="116">
        <v>17.667238421955403</v>
      </c>
    </row>
    <row r="71" spans="1:11" ht="14.1" customHeight="1" x14ac:dyDescent="0.2">
      <c r="A71" s="306"/>
      <c r="B71" s="307" t="s">
        <v>307</v>
      </c>
      <c r="C71" s="308"/>
      <c r="D71" s="113">
        <v>1.6379216834797701</v>
      </c>
      <c r="E71" s="115">
        <v>453</v>
      </c>
      <c r="F71" s="114">
        <v>265</v>
      </c>
      <c r="G71" s="114">
        <v>670</v>
      </c>
      <c r="H71" s="114">
        <v>294</v>
      </c>
      <c r="I71" s="140">
        <v>359</v>
      </c>
      <c r="J71" s="115">
        <v>94</v>
      </c>
      <c r="K71" s="116">
        <v>26.18384401114206</v>
      </c>
    </row>
    <row r="72" spans="1:11" ht="14.1" customHeight="1" x14ac:dyDescent="0.2">
      <c r="A72" s="306">
        <v>84</v>
      </c>
      <c r="B72" s="307" t="s">
        <v>308</v>
      </c>
      <c r="C72" s="308"/>
      <c r="D72" s="113">
        <v>1.0991792312976822</v>
      </c>
      <c r="E72" s="115">
        <v>304</v>
      </c>
      <c r="F72" s="114">
        <v>205</v>
      </c>
      <c r="G72" s="114">
        <v>526</v>
      </c>
      <c r="H72" s="114">
        <v>331</v>
      </c>
      <c r="I72" s="140">
        <v>332</v>
      </c>
      <c r="J72" s="115">
        <v>-28</v>
      </c>
      <c r="K72" s="116">
        <v>-8.4337349397590362</v>
      </c>
    </row>
    <row r="73" spans="1:11" ht="14.1" customHeight="1" x14ac:dyDescent="0.2">
      <c r="A73" s="306" t="s">
        <v>309</v>
      </c>
      <c r="B73" s="307" t="s">
        <v>310</v>
      </c>
      <c r="C73" s="308"/>
      <c r="D73" s="113">
        <v>0.58936254836027047</v>
      </c>
      <c r="E73" s="115">
        <v>163</v>
      </c>
      <c r="F73" s="114">
        <v>94</v>
      </c>
      <c r="G73" s="114">
        <v>303</v>
      </c>
      <c r="H73" s="114">
        <v>177</v>
      </c>
      <c r="I73" s="140">
        <v>178</v>
      </c>
      <c r="J73" s="115">
        <v>-15</v>
      </c>
      <c r="K73" s="116">
        <v>-8.4269662921348321</v>
      </c>
    </row>
    <row r="74" spans="1:11" ht="14.1" customHeight="1" x14ac:dyDescent="0.2">
      <c r="A74" s="306" t="s">
        <v>311</v>
      </c>
      <c r="B74" s="307" t="s">
        <v>312</v>
      </c>
      <c r="C74" s="308"/>
      <c r="D74" s="113">
        <v>0.13739740391221028</v>
      </c>
      <c r="E74" s="115">
        <v>38</v>
      </c>
      <c r="F74" s="114">
        <v>21</v>
      </c>
      <c r="G74" s="114">
        <v>60</v>
      </c>
      <c r="H74" s="114">
        <v>23</v>
      </c>
      <c r="I74" s="140">
        <v>25</v>
      </c>
      <c r="J74" s="115">
        <v>13</v>
      </c>
      <c r="K74" s="116">
        <v>52</v>
      </c>
    </row>
    <row r="75" spans="1:11" ht="14.1" customHeight="1" x14ac:dyDescent="0.2">
      <c r="A75" s="306" t="s">
        <v>313</v>
      </c>
      <c r="B75" s="307" t="s">
        <v>314</v>
      </c>
      <c r="C75" s="308"/>
      <c r="D75" s="113">
        <v>4.3388653867013773E-2</v>
      </c>
      <c r="E75" s="115">
        <v>12</v>
      </c>
      <c r="F75" s="114">
        <v>15</v>
      </c>
      <c r="G75" s="114">
        <v>23</v>
      </c>
      <c r="H75" s="114">
        <v>18</v>
      </c>
      <c r="I75" s="140">
        <v>25</v>
      </c>
      <c r="J75" s="115">
        <v>-13</v>
      </c>
      <c r="K75" s="116">
        <v>-52</v>
      </c>
    </row>
    <row r="76" spans="1:11" ht="14.1" customHeight="1" x14ac:dyDescent="0.2">
      <c r="A76" s="306">
        <v>91</v>
      </c>
      <c r="B76" s="307" t="s">
        <v>315</v>
      </c>
      <c r="C76" s="308"/>
      <c r="D76" s="113">
        <v>0.29648913475792749</v>
      </c>
      <c r="E76" s="115">
        <v>82</v>
      </c>
      <c r="F76" s="114">
        <v>64</v>
      </c>
      <c r="G76" s="114">
        <v>104</v>
      </c>
      <c r="H76" s="114">
        <v>69</v>
      </c>
      <c r="I76" s="140">
        <v>76</v>
      </c>
      <c r="J76" s="115">
        <v>6</v>
      </c>
      <c r="K76" s="116">
        <v>7.8947368421052628</v>
      </c>
    </row>
    <row r="77" spans="1:11" ht="14.1" customHeight="1" x14ac:dyDescent="0.2">
      <c r="A77" s="306">
        <v>92</v>
      </c>
      <c r="B77" s="307" t="s">
        <v>316</v>
      </c>
      <c r="C77" s="308"/>
      <c r="D77" s="113">
        <v>2.2345156741512096</v>
      </c>
      <c r="E77" s="115">
        <v>618</v>
      </c>
      <c r="F77" s="114">
        <v>410</v>
      </c>
      <c r="G77" s="114">
        <v>386</v>
      </c>
      <c r="H77" s="114">
        <v>482</v>
      </c>
      <c r="I77" s="140">
        <v>373</v>
      </c>
      <c r="J77" s="115">
        <v>245</v>
      </c>
      <c r="K77" s="116">
        <v>65.683646112600542</v>
      </c>
    </row>
    <row r="78" spans="1:11" ht="14.1" customHeight="1" x14ac:dyDescent="0.2">
      <c r="A78" s="306">
        <v>93</v>
      </c>
      <c r="B78" s="307" t="s">
        <v>317</v>
      </c>
      <c r="C78" s="308"/>
      <c r="D78" s="113">
        <v>0.20248038471273094</v>
      </c>
      <c r="E78" s="115">
        <v>56</v>
      </c>
      <c r="F78" s="114">
        <v>28</v>
      </c>
      <c r="G78" s="114">
        <v>48</v>
      </c>
      <c r="H78" s="114">
        <v>41</v>
      </c>
      <c r="I78" s="140">
        <v>54</v>
      </c>
      <c r="J78" s="115">
        <v>2</v>
      </c>
      <c r="K78" s="116">
        <v>3.7037037037037037</v>
      </c>
    </row>
    <row r="79" spans="1:11" ht="14.1" customHeight="1" x14ac:dyDescent="0.2">
      <c r="A79" s="306">
        <v>94</v>
      </c>
      <c r="B79" s="307" t="s">
        <v>318</v>
      </c>
      <c r="C79" s="308"/>
      <c r="D79" s="113">
        <v>0.7231442311168963</v>
      </c>
      <c r="E79" s="115">
        <v>200</v>
      </c>
      <c r="F79" s="114">
        <v>301</v>
      </c>
      <c r="G79" s="114">
        <v>229</v>
      </c>
      <c r="H79" s="114">
        <v>229</v>
      </c>
      <c r="I79" s="140">
        <v>259</v>
      </c>
      <c r="J79" s="115">
        <v>-59</v>
      </c>
      <c r="K79" s="116">
        <v>-22.779922779922781</v>
      </c>
    </row>
    <row r="80" spans="1:11" ht="14.1" customHeight="1" x14ac:dyDescent="0.2">
      <c r="A80" s="306" t="s">
        <v>319</v>
      </c>
      <c r="B80" s="307" t="s">
        <v>320</v>
      </c>
      <c r="C80" s="308"/>
      <c r="D80" s="113" t="s">
        <v>514</v>
      </c>
      <c r="E80" s="115" t="s">
        <v>514</v>
      </c>
      <c r="F80" s="114">
        <v>0</v>
      </c>
      <c r="G80" s="114" t="s">
        <v>514</v>
      </c>
      <c r="H80" s="114">
        <v>3</v>
      </c>
      <c r="I80" s="140">
        <v>4</v>
      </c>
      <c r="J80" s="115" t="s">
        <v>514</v>
      </c>
      <c r="K80" s="116" t="s">
        <v>514</v>
      </c>
    </row>
    <row r="81" spans="1:11" ht="14.1" customHeight="1" x14ac:dyDescent="0.2">
      <c r="A81" s="310" t="s">
        <v>321</v>
      </c>
      <c r="B81" s="311" t="s">
        <v>334</v>
      </c>
      <c r="C81" s="312"/>
      <c r="D81" s="125">
        <v>5.4235817333767221E-2</v>
      </c>
      <c r="E81" s="143">
        <v>15</v>
      </c>
      <c r="F81" s="144">
        <v>13</v>
      </c>
      <c r="G81" s="144">
        <v>44</v>
      </c>
      <c r="H81" s="144">
        <v>32</v>
      </c>
      <c r="I81" s="145">
        <v>24</v>
      </c>
      <c r="J81" s="143">
        <v>-9</v>
      </c>
      <c r="K81" s="146">
        <v>-37.5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246776</v>
      </c>
      <c r="C10" s="114">
        <v>141554</v>
      </c>
      <c r="D10" s="114">
        <v>105222</v>
      </c>
      <c r="E10" s="114">
        <v>198857</v>
      </c>
      <c r="F10" s="114">
        <v>46480</v>
      </c>
      <c r="G10" s="114">
        <v>21531</v>
      </c>
      <c r="H10" s="114">
        <v>60573</v>
      </c>
      <c r="I10" s="115">
        <v>56858</v>
      </c>
      <c r="J10" s="114">
        <v>36753</v>
      </c>
      <c r="K10" s="114">
        <v>20105</v>
      </c>
      <c r="L10" s="423">
        <v>17384</v>
      </c>
      <c r="M10" s="424">
        <v>18626</v>
      </c>
    </row>
    <row r="11" spans="1:13" ht="11.1" customHeight="1" x14ac:dyDescent="0.2">
      <c r="A11" s="422" t="s">
        <v>388</v>
      </c>
      <c r="B11" s="115">
        <v>247055</v>
      </c>
      <c r="C11" s="114">
        <v>142124</v>
      </c>
      <c r="D11" s="114">
        <v>104931</v>
      </c>
      <c r="E11" s="114">
        <v>198656</v>
      </c>
      <c r="F11" s="114">
        <v>46948</v>
      </c>
      <c r="G11" s="114">
        <v>20862</v>
      </c>
      <c r="H11" s="114">
        <v>61374</v>
      </c>
      <c r="I11" s="115">
        <v>58483</v>
      </c>
      <c r="J11" s="114">
        <v>37874</v>
      </c>
      <c r="K11" s="114">
        <v>20609</v>
      </c>
      <c r="L11" s="423">
        <v>15594</v>
      </c>
      <c r="M11" s="424">
        <v>15509</v>
      </c>
    </row>
    <row r="12" spans="1:13" ht="11.1" customHeight="1" x14ac:dyDescent="0.2">
      <c r="A12" s="422" t="s">
        <v>389</v>
      </c>
      <c r="B12" s="115">
        <v>252069</v>
      </c>
      <c r="C12" s="114">
        <v>145008</v>
      </c>
      <c r="D12" s="114">
        <v>107061</v>
      </c>
      <c r="E12" s="114">
        <v>203052</v>
      </c>
      <c r="F12" s="114">
        <v>47493</v>
      </c>
      <c r="G12" s="114">
        <v>23152</v>
      </c>
      <c r="H12" s="114">
        <v>62532</v>
      </c>
      <c r="I12" s="115">
        <v>58555</v>
      </c>
      <c r="J12" s="114">
        <v>37403</v>
      </c>
      <c r="K12" s="114">
        <v>21152</v>
      </c>
      <c r="L12" s="423">
        <v>22108</v>
      </c>
      <c r="M12" s="424">
        <v>19218</v>
      </c>
    </row>
    <row r="13" spans="1:13" s="110" customFormat="1" ht="11.1" customHeight="1" x14ac:dyDescent="0.2">
      <c r="A13" s="422" t="s">
        <v>390</v>
      </c>
      <c r="B13" s="115">
        <v>252112</v>
      </c>
      <c r="C13" s="114">
        <v>144458</v>
      </c>
      <c r="D13" s="114">
        <v>107654</v>
      </c>
      <c r="E13" s="114">
        <v>202332</v>
      </c>
      <c r="F13" s="114">
        <v>48238</v>
      </c>
      <c r="G13" s="114">
        <v>22430</v>
      </c>
      <c r="H13" s="114">
        <v>63224</v>
      </c>
      <c r="I13" s="115">
        <v>58722</v>
      </c>
      <c r="J13" s="114">
        <v>37443</v>
      </c>
      <c r="K13" s="114">
        <v>21279</v>
      </c>
      <c r="L13" s="423">
        <v>15325</v>
      </c>
      <c r="M13" s="424">
        <v>15946</v>
      </c>
    </row>
    <row r="14" spans="1:13" ht="15" customHeight="1" x14ac:dyDescent="0.2">
      <c r="A14" s="422" t="s">
        <v>391</v>
      </c>
      <c r="B14" s="115">
        <v>252441</v>
      </c>
      <c r="C14" s="114">
        <v>144750</v>
      </c>
      <c r="D14" s="114">
        <v>107691</v>
      </c>
      <c r="E14" s="114">
        <v>199454</v>
      </c>
      <c r="F14" s="114">
        <v>51850</v>
      </c>
      <c r="G14" s="114">
        <v>21624</v>
      </c>
      <c r="H14" s="114">
        <v>64103</v>
      </c>
      <c r="I14" s="115">
        <v>58267</v>
      </c>
      <c r="J14" s="114">
        <v>37254</v>
      </c>
      <c r="K14" s="114">
        <v>21013</v>
      </c>
      <c r="L14" s="423">
        <v>20337</v>
      </c>
      <c r="M14" s="424">
        <v>20214</v>
      </c>
    </row>
    <row r="15" spans="1:13" ht="11.1" customHeight="1" x14ac:dyDescent="0.2">
      <c r="A15" s="422" t="s">
        <v>388</v>
      </c>
      <c r="B15" s="115">
        <v>254700</v>
      </c>
      <c r="C15" s="114">
        <v>146434</v>
      </c>
      <c r="D15" s="114">
        <v>108266</v>
      </c>
      <c r="E15" s="114">
        <v>200812</v>
      </c>
      <c r="F15" s="114">
        <v>52782</v>
      </c>
      <c r="G15" s="114">
        <v>21001</v>
      </c>
      <c r="H15" s="114">
        <v>65241</v>
      </c>
      <c r="I15" s="115">
        <v>59496</v>
      </c>
      <c r="J15" s="114">
        <v>38146</v>
      </c>
      <c r="K15" s="114">
        <v>21350</v>
      </c>
      <c r="L15" s="423">
        <v>17823</v>
      </c>
      <c r="M15" s="424">
        <v>16746</v>
      </c>
    </row>
    <row r="16" spans="1:13" ht="11.1" customHeight="1" x14ac:dyDescent="0.2">
      <c r="A16" s="422" t="s">
        <v>389</v>
      </c>
      <c r="B16" s="115">
        <v>259210</v>
      </c>
      <c r="C16" s="114">
        <v>149017</v>
      </c>
      <c r="D16" s="114">
        <v>110193</v>
      </c>
      <c r="E16" s="114">
        <v>204655</v>
      </c>
      <c r="F16" s="114">
        <v>53349</v>
      </c>
      <c r="G16" s="114">
        <v>23689</v>
      </c>
      <c r="H16" s="114">
        <v>66305</v>
      </c>
      <c r="I16" s="115">
        <v>60067</v>
      </c>
      <c r="J16" s="114">
        <v>37782</v>
      </c>
      <c r="K16" s="114">
        <v>22285</v>
      </c>
      <c r="L16" s="423">
        <v>22923</v>
      </c>
      <c r="M16" s="424">
        <v>18840</v>
      </c>
    </row>
    <row r="17" spans="1:13" s="110" customFormat="1" ht="11.1" customHeight="1" x14ac:dyDescent="0.2">
      <c r="A17" s="422" t="s">
        <v>390</v>
      </c>
      <c r="B17" s="115">
        <v>258748</v>
      </c>
      <c r="C17" s="114">
        <v>147877</v>
      </c>
      <c r="D17" s="114">
        <v>110871</v>
      </c>
      <c r="E17" s="114">
        <v>204698</v>
      </c>
      <c r="F17" s="114">
        <v>53850</v>
      </c>
      <c r="G17" s="114">
        <v>23296</v>
      </c>
      <c r="H17" s="114">
        <v>66795</v>
      </c>
      <c r="I17" s="115">
        <v>60415</v>
      </c>
      <c r="J17" s="114">
        <v>38055</v>
      </c>
      <c r="K17" s="114">
        <v>22360</v>
      </c>
      <c r="L17" s="423">
        <v>16021</v>
      </c>
      <c r="M17" s="424">
        <v>16536</v>
      </c>
    </row>
    <row r="18" spans="1:13" ht="15" customHeight="1" x14ac:dyDescent="0.2">
      <c r="A18" s="422" t="s">
        <v>392</v>
      </c>
      <c r="B18" s="115">
        <v>260563</v>
      </c>
      <c r="C18" s="114">
        <v>148635</v>
      </c>
      <c r="D18" s="114">
        <v>111928</v>
      </c>
      <c r="E18" s="114">
        <v>205039</v>
      </c>
      <c r="F18" s="114">
        <v>55339</v>
      </c>
      <c r="G18" s="114">
        <v>23060</v>
      </c>
      <c r="H18" s="114">
        <v>68121</v>
      </c>
      <c r="I18" s="115">
        <v>59066</v>
      </c>
      <c r="J18" s="114">
        <v>37169</v>
      </c>
      <c r="K18" s="114">
        <v>21897</v>
      </c>
      <c r="L18" s="423">
        <v>19855</v>
      </c>
      <c r="M18" s="424">
        <v>19076</v>
      </c>
    </row>
    <row r="19" spans="1:13" ht="11.1" customHeight="1" x14ac:dyDescent="0.2">
      <c r="A19" s="422" t="s">
        <v>388</v>
      </c>
      <c r="B19" s="115">
        <v>259509</v>
      </c>
      <c r="C19" s="114">
        <v>148807</v>
      </c>
      <c r="D19" s="114">
        <v>110702</v>
      </c>
      <c r="E19" s="114">
        <v>203866</v>
      </c>
      <c r="F19" s="114">
        <v>55474</v>
      </c>
      <c r="G19" s="114">
        <v>21936</v>
      </c>
      <c r="H19" s="114">
        <v>69270</v>
      </c>
      <c r="I19" s="115">
        <v>59956</v>
      </c>
      <c r="J19" s="114">
        <v>37709</v>
      </c>
      <c r="K19" s="114">
        <v>22247</v>
      </c>
      <c r="L19" s="423">
        <v>16129</v>
      </c>
      <c r="M19" s="424">
        <v>16301</v>
      </c>
    </row>
    <row r="20" spans="1:13" ht="11.1" customHeight="1" x14ac:dyDescent="0.2">
      <c r="A20" s="422" t="s">
        <v>389</v>
      </c>
      <c r="B20" s="115">
        <v>263351</v>
      </c>
      <c r="C20" s="114">
        <v>150848</v>
      </c>
      <c r="D20" s="114">
        <v>112503</v>
      </c>
      <c r="E20" s="114">
        <v>207087</v>
      </c>
      <c r="F20" s="114">
        <v>56060</v>
      </c>
      <c r="G20" s="114">
        <v>24400</v>
      </c>
      <c r="H20" s="114">
        <v>70411</v>
      </c>
      <c r="I20" s="115">
        <v>60430</v>
      </c>
      <c r="J20" s="114">
        <v>37465</v>
      </c>
      <c r="K20" s="114">
        <v>22965</v>
      </c>
      <c r="L20" s="423">
        <v>21046</v>
      </c>
      <c r="M20" s="424">
        <v>18685</v>
      </c>
    </row>
    <row r="21" spans="1:13" s="110" customFormat="1" ht="11.1" customHeight="1" x14ac:dyDescent="0.2">
      <c r="A21" s="422" t="s">
        <v>390</v>
      </c>
      <c r="B21" s="115">
        <v>262039</v>
      </c>
      <c r="C21" s="114">
        <v>149639</v>
      </c>
      <c r="D21" s="114">
        <v>112400</v>
      </c>
      <c r="E21" s="114">
        <v>205929</v>
      </c>
      <c r="F21" s="114">
        <v>56061</v>
      </c>
      <c r="G21" s="114">
        <v>23755</v>
      </c>
      <c r="H21" s="114">
        <v>71154</v>
      </c>
      <c r="I21" s="115">
        <v>60941</v>
      </c>
      <c r="J21" s="114">
        <v>37641</v>
      </c>
      <c r="K21" s="114">
        <v>23300</v>
      </c>
      <c r="L21" s="423">
        <v>14906</v>
      </c>
      <c r="M21" s="424">
        <v>16648</v>
      </c>
    </row>
    <row r="22" spans="1:13" ht="15" customHeight="1" x14ac:dyDescent="0.2">
      <c r="A22" s="422" t="s">
        <v>393</v>
      </c>
      <c r="B22" s="115">
        <v>260832</v>
      </c>
      <c r="C22" s="114">
        <v>148925</v>
      </c>
      <c r="D22" s="114">
        <v>111907</v>
      </c>
      <c r="E22" s="114">
        <v>204329</v>
      </c>
      <c r="F22" s="114">
        <v>56340</v>
      </c>
      <c r="G22" s="114">
        <v>22508</v>
      </c>
      <c r="H22" s="114">
        <v>72061</v>
      </c>
      <c r="I22" s="115">
        <v>60085</v>
      </c>
      <c r="J22" s="114">
        <v>37288</v>
      </c>
      <c r="K22" s="114">
        <v>22797</v>
      </c>
      <c r="L22" s="423">
        <v>17193</v>
      </c>
      <c r="M22" s="424">
        <v>18596</v>
      </c>
    </row>
    <row r="23" spans="1:13" ht="11.1" customHeight="1" x14ac:dyDescent="0.2">
      <c r="A23" s="422" t="s">
        <v>388</v>
      </c>
      <c r="B23" s="115">
        <v>260701</v>
      </c>
      <c r="C23" s="114">
        <v>149331</v>
      </c>
      <c r="D23" s="114">
        <v>111370</v>
      </c>
      <c r="E23" s="114">
        <v>203529</v>
      </c>
      <c r="F23" s="114">
        <v>56936</v>
      </c>
      <c r="G23" s="114">
        <v>21601</v>
      </c>
      <c r="H23" s="114">
        <v>73175</v>
      </c>
      <c r="I23" s="115">
        <v>61244</v>
      </c>
      <c r="J23" s="114">
        <v>38106</v>
      </c>
      <c r="K23" s="114">
        <v>23138</v>
      </c>
      <c r="L23" s="423">
        <v>15168</v>
      </c>
      <c r="M23" s="424">
        <v>15476</v>
      </c>
    </row>
    <row r="24" spans="1:13" ht="11.1" customHeight="1" x14ac:dyDescent="0.2">
      <c r="A24" s="422" t="s">
        <v>389</v>
      </c>
      <c r="B24" s="115">
        <v>263626</v>
      </c>
      <c r="C24" s="114">
        <v>150826</v>
      </c>
      <c r="D24" s="114">
        <v>112800</v>
      </c>
      <c r="E24" s="114">
        <v>204613</v>
      </c>
      <c r="F24" s="114">
        <v>57688</v>
      </c>
      <c r="G24" s="114">
        <v>23566</v>
      </c>
      <c r="H24" s="114">
        <v>74225</v>
      </c>
      <c r="I24" s="115">
        <v>62479</v>
      </c>
      <c r="J24" s="114">
        <v>38492</v>
      </c>
      <c r="K24" s="114">
        <v>23987</v>
      </c>
      <c r="L24" s="423">
        <v>22275</v>
      </c>
      <c r="M24" s="424">
        <v>18901</v>
      </c>
    </row>
    <row r="25" spans="1:13" s="110" customFormat="1" ht="11.1" customHeight="1" x14ac:dyDescent="0.2">
      <c r="A25" s="422" t="s">
        <v>390</v>
      </c>
      <c r="B25" s="115">
        <v>261939</v>
      </c>
      <c r="C25" s="114">
        <v>149375</v>
      </c>
      <c r="D25" s="114">
        <v>112564</v>
      </c>
      <c r="E25" s="114">
        <v>202673</v>
      </c>
      <c r="F25" s="114">
        <v>57923</v>
      </c>
      <c r="G25" s="114">
        <v>22865</v>
      </c>
      <c r="H25" s="114">
        <v>74821</v>
      </c>
      <c r="I25" s="115">
        <v>62100</v>
      </c>
      <c r="J25" s="114">
        <v>38388</v>
      </c>
      <c r="K25" s="114">
        <v>23712</v>
      </c>
      <c r="L25" s="423">
        <v>14945</v>
      </c>
      <c r="M25" s="424">
        <v>16256</v>
      </c>
    </row>
    <row r="26" spans="1:13" ht="15" customHeight="1" x14ac:dyDescent="0.2">
      <c r="A26" s="422" t="s">
        <v>394</v>
      </c>
      <c r="B26" s="115">
        <v>264092</v>
      </c>
      <c r="C26" s="114">
        <v>150944</v>
      </c>
      <c r="D26" s="114">
        <v>113148</v>
      </c>
      <c r="E26" s="114">
        <v>203593</v>
      </c>
      <c r="F26" s="114">
        <v>59168</v>
      </c>
      <c r="G26" s="114">
        <v>22216</v>
      </c>
      <c r="H26" s="114">
        <v>76167</v>
      </c>
      <c r="I26" s="115">
        <v>61253</v>
      </c>
      <c r="J26" s="114">
        <v>38000</v>
      </c>
      <c r="K26" s="114">
        <v>23253</v>
      </c>
      <c r="L26" s="423">
        <v>20807</v>
      </c>
      <c r="M26" s="424">
        <v>20397</v>
      </c>
    </row>
    <row r="27" spans="1:13" ht="11.1" customHeight="1" x14ac:dyDescent="0.2">
      <c r="A27" s="422" t="s">
        <v>388</v>
      </c>
      <c r="B27" s="115">
        <v>265073</v>
      </c>
      <c r="C27" s="114">
        <v>151688</v>
      </c>
      <c r="D27" s="114">
        <v>113385</v>
      </c>
      <c r="E27" s="114">
        <v>204242</v>
      </c>
      <c r="F27" s="114">
        <v>59508</v>
      </c>
      <c r="G27" s="114">
        <v>21592</v>
      </c>
      <c r="H27" s="114">
        <v>77409</v>
      </c>
      <c r="I27" s="115">
        <v>62256</v>
      </c>
      <c r="J27" s="114">
        <v>38694</v>
      </c>
      <c r="K27" s="114">
        <v>23562</v>
      </c>
      <c r="L27" s="423">
        <v>15904</v>
      </c>
      <c r="M27" s="424">
        <v>15317</v>
      </c>
    </row>
    <row r="28" spans="1:13" ht="11.1" customHeight="1" x14ac:dyDescent="0.2">
      <c r="A28" s="422" t="s">
        <v>389</v>
      </c>
      <c r="B28" s="115">
        <v>269613</v>
      </c>
      <c r="C28" s="114">
        <v>154176</v>
      </c>
      <c r="D28" s="114">
        <v>115437</v>
      </c>
      <c r="E28" s="114">
        <v>208457</v>
      </c>
      <c r="F28" s="114">
        <v>60706</v>
      </c>
      <c r="G28" s="114">
        <v>23695</v>
      </c>
      <c r="H28" s="114">
        <v>78682</v>
      </c>
      <c r="I28" s="115">
        <v>61918</v>
      </c>
      <c r="J28" s="114">
        <v>38187</v>
      </c>
      <c r="K28" s="114">
        <v>23731</v>
      </c>
      <c r="L28" s="423">
        <v>22800</v>
      </c>
      <c r="M28" s="424">
        <v>19634</v>
      </c>
    </row>
    <row r="29" spans="1:13" s="110" customFormat="1" ht="11.1" customHeight="1" x14ac:dyDescent="0.2">
      <c r="A29" s="422" t="s">
        <v>390</v>
      </c>
      <c r="B29" s="115">
        <v>268961</v>
      </c>
      <c r="C29" s="114">
        <v>153463</v>
      </c>
      <c r="D29" s="114">
        <v>115498</v>
      </c>
      <c r="E29" s="114">
        <v>207442</v>
      </c>
      <c r="F29" s="114">
        <v>61481</v>
      </c>
      <c r="G29" s="114">
        <v>23157</v>
      </c>
      <c r="H29" s="114">
        <v>79263</v>
      </c>
      <c r="I29" s="115">
        <v>61520</v>
      </c>
      <c r="J29" s="114">
        <v>37904</v>
      </c>
      <c r="K29" s="114">
        <v>23616</v>
      </c>
      <c r="L29" s="423">
        <v>16171</v>
      </c>
      <c r="M29" s="424">
        <v>16995</v>
      </c>
    </row>
    <row r="30" spans="1:13" ht="15" customHeight="1" x14ac:dyDescent="0.2">
      <c r="A30" s="422" t="s">
        <v>395</v>
      </c>
      <c r="B30" s="115">
        <v>270749</v>
      </c>
      <c r="C30" s="114">
        <v>154665</v>
      </c>
      <c r="D30" s="114">
        <v>116084</v>
      </c>
      <c r="E30" s="114">
        <v>208175</v>
      </c>
      <c r="F30" s="114">
        <v>62542</v>
      </c>
      <c r="G30" s="114">
        <v>22653</v>
      </c>
      <c r="H30" s="114">
        <v>80431</v>
      </c>
      <c r="I30" s="115">
        <v>59296</v>
      </c>
      <c r="J30" s="114">
        <v>36498</v>
      </c>
      <c r="K30" s="114">
        <v>22798</v>
      </c>
      <c r="L30" s="423">
        <v>20131</v>
      </c>
      <c r="M30" s="424">
        <v>19435</v>
      </c>
    </row>
    <row r="31" spans="1:13" ht="11.1" customHeight="1" x14ac:dyDescent="0.2">
      <c r="A31" s="422" t="s">
        <v>388</v>
      </c>
      <c r="B31" s="115">
        <v>273147</v>
      </c>
      <c r="C31" s="114">
        <v>156389</v>
      </c>
      <c r="D31" s="114">
        <v>116758</v>
      </c>
      <c r="E31" s="114">
        <v>208968</v>
      </c>
      <c r="F31" s="114">
        <v>64155</v>
      </c>
      <c r="G31" s="114">
        <v>22095</v>
      </c>
      <c r="H31" s="114">
        <v>81922</v>
      </c>
      <c r="I31" s="115">
        <v>60359</v>
      </c>
      <c r="J31" s="114">
        <v>37150</v>
      </c>
      <c r="K31" s="114">
        <v>23209</v>
      </c>
      <c r="L31" s="423">
        <v>19049</v>
      </c>
      <c r="M31" s="424">
        <v>17653</v>
      </c>
    </row>
    <row r="32" spans="1:13" ht="11.1" customHeight="1" x14ac:dyDescent="0.2">
      <c r="A32" s="422" t="s">
        <v>389</v>
      </c>
      <c r="B32" s="115">
        <v>278178</v>
      </c>
      <c r="C32" s="114">
        <v>159586</v>
      </c>
      <c r="D32" s="114">
        <v>118592</v>
      </c>
      <c r="E32" s="114">
        <v>213061</v>
      </c>
      <c r="F32" s="114">
        <v>65098</v>
      </c>
      <c r="G32" s="114">
        <v>23966</v>
      </c>
      <c r="H32" s="114">
        <v>83322</v>
      </c>
      <c r="I32" s="115">
        <v>60577</v>
      </c>
      <c r="J32" s="114">
        <v>36496</v>
      </c>
      <c r="K32" s="114">
        <v>24081</v>
      </c>
      <c r="L32" s="423">
        <v>26797</v>
      </c>
      <c r="M32" s="424">
        <v>22521</v>
      </c>
    </row>
    <row r="33" spans="1:13" s="110" customFormat="1" ht="11.1" customHeight="1" x14ac:dyDescent="0.2">
      <c r="A33" s="422" t="s">
        <v>390</v>
      </c>
      <c r="B33" s="115">
        <v>278288</v>
      </c>
      <c r="C33" s="114">
        <v>159305</v>
      </c>
      <c r="D33" s="114">
        <v>118983</v>
      </c>
      <c r="E33" s="114">
        <v>212513</v>
      </c>
      <c r="F33" s="114">
        <v>65763</v>
      </c>
      <c r="G33" s="114">
        <v>23518</v>
      </c>
      <c r="H33" s="114">
        <v>84004</v>
      </c>
      <c r="I33" s="115">
        <v>60738</v>
      </c>
      <c r="J33" s="114">
        <v>36537</v>
      </c>
      <c r="K33" s="114">
        <v>24201</v>
      </c>
      <c r="L33" s="423">
        <v>17405</v>
      </c>
      <c r="M33" s="424">
        <v>17661</v>
      </c>
    </row>
    <row r="34" spans="1:13" ht="15" customHeight="1" x14ac:dyDescent="0.2">
      <c r="A34" s="422" t="s">
        <v>396</v>
      </c>
      <c r="B34" s="115">
        <v>278497</v>
      </c>
      <c r="C34" s="114">
        <v>159357</v>
      </c>
      <c r="D34" s="114">
        <v>119140</v>
      </c>
      <c r="E34" s="114">
        <v>212423</v>
      </c>
      <c r="F34" s="114">
        <v>66065</v>
      </c>
      <c r="G34" s="114">
        <v>22736</v>
      </c>
      <c r="H34" s="114">
        <v>85129</v>
      </c>
      <c r="I34" s="115">
        <v>60312</v>
      </c>
      <c r="J34" s="114">
        <v>36171</v>
      </c>
      <c r="K34" s="114">
        <v>24141</v>
      </c>
      <c r="L34" s="423">
        <v>21207</v>
      </c>
      <c r="M34" s="424">
        <v>21393</v>
      </c>
    </row>
    <row r="35" spans="1:13" ht="11.1" customHeight="1" x14ac:dyDescent="0.2">
      <c r="A35" s="422" t="s">
        <v>388</v>
      </c>
      <c r="B35" s="115">
        <v>279664</v>
      </c>
      <c r="C35" s="114">
        <v>160332</v>
      </c>
      <c r="D35" s="114">
        <v>119332</v>
      </c>
      <c r="E35" s="114">
        <v>212460</v>
      </c>
      <c r="F35" s="114">
        <v>67201</v>
      </c>
      <c r="G35" s="114">
        <v>22175</v>
      </c>
      <c r="H35" s="114">
        <v>86395</v>
      </c>
      <c r="I35" s="115">
        <v>61540</v>
      </c>
      <c r="J35" s="114">
        <v>36942</v>
      </c>
      <c r="K35" s="114">
        <v>24598</v>
      </c>
      <c r="L35" s="423">
        <v>19082</v>
      </c>
      <c r="M35" s="424">
        <v>17207</v>
      </c>
    </row>
    <row r="36" spans="1:13" ht="11.1" customHeight="1" x14ac:dyDescent="0.2">
      <c r="A36" s="422" t="s">
        <v>389</v>
      </c>
      <c r="B36" s="115">
        <v>284410</v>
      </c>
      <c r="C36" s="114">
        <v>162916</v>
      </c>
      <c r="D36" s="114">
        <v>121494</v>
      </c>
      <c r="E36" s="114">
        <v>215977</v>
      </c>
      <c r="F36" s="114">
        <v>68432</v>
      </c>
      <c r="G36" s="114">
        <v>24568</v>
      </c>
      <c r="H36" s="114">
        <v>87441</v>
      </c>
      <c r="I36" s="115">
        <v>61337</v>
      </c>
      <c r="J36" s="114">
        <v>36118</v>
      </c>
      <c r="K36" s="114">
        <v>25219</v>
      </c>
      <c r="L36" s="423">
        <v>26254</v>
      </c>
      <c r="M36" s="424">
        <v>22400</v>
      </c>
    </row>
    <row r="37" spans="1:13" s="110" customFormat="1" ht="11.1" customHeight="1" x14ac:dyDescent="0.2">
      <c r="A37" s="422" t="s">
        <v>390</v>
      </c>
      <c r="B37" s="115">
        <v>284837</v>
      </c>
      <c r="C37" s="114">
        <v>162818</v>
      </c>
      <c r="D37" s="114">
        <v>122019</v>
      </c>
      <c r="E37" s="114">
        <v>215550</v>
      </c>
      <c r="F37" s="114">
        <v>69287</v>
      </c>
      <c r="G37" s="114">
        <v>24236</v>
      </c>
      <c r="H37" s="114">
        <v>88279</v>
      </c>
      <c r="I37" s="115">
        <v>61536</v>
      </c>
      <c r="J37" s="114">
        <v>36224</v>
      </c>
      <c r="K37" s="114">
        <v>25312</v>
      </c>
      <c r="L37" s="423">
        <v>18350</v>
      </c>
      <c r="M37" s="424">
        <v>18099</v>
      </c>
    </row>
    <row r="38" spans="1:13" ht="15" customHeight="1" x14ac:dyDescent="0.2">
      <c r="A38" s="425" t="s">
        <v>397</v>
      </c>
      <c r="B38" s="115">
        <v>286382</v>
      </c>
      <c r="C38" s="114">
        <v>163923</v>
      </c>
      <c r="D38" s="114">
        <v>122459</v>
      </c>
      <c r="E38" s="114">
        <v>216265</v>
      </c>
      <c r="F38" s="114">
        <v>70117</v>
      </c>
      <c r="G38" s="114">
        <v>23571</v>
      </c>
      <c r="H38" s="114">
        <v>89487</v>
      </c>
      <c r="I38" s="115">
        <v>60997</v>
      </c>
      <c r="J38" s="114">
        <v>35766</v>
      </c>
      <c r="K38" s="114">
        <v>25231</v>
      </c>
      <c r="L38" s="423">
        <v>22987</v>
      </c>
      <c r="M38" s="424">
        <v>21911</v>
      </c>
    </row>
    <row r="39" spans="1:13" ht="11.1" customHeight="1" x14ac:dyDescent="0.2">
      <c r="A39" s="422" t="s">
        <v>388</v>
      </c>
      <c r="B39" s="115">
        <v>289130</v>
      </c>
      <c r="C39" s="114">
        <v>166005</v>
      </c>
      <c r="D39" s="114">
        <v>123125</v>
      </c>
      <c r="E39" s="114">
        <v>218095</v>
      </c>
      <c r="F39" s="114">
        <v>71035</v>
      </c>
      <c r="G39" s="114">
        <v>22780</v>
      </c>
      <c r="H39" s="114">
        <v>91376</v>
      </c>
      <c r="I39" s="115">
        <v>62165</v>
      </c>
      <c r="J39" s="114">
        <v>36551</v>
      </c>
      <c r="K39" s="114">
        <v>25614</v>
      </c>
      <c r="L39" s="423">
        <v>21266</v>
      </c>
      <c r="M39" s="424">
        <v>19376</v>
      </c>
    </row>
    <row r="40" spans="1:13" ht="11.1" customHeight="1" x14ac:dyDescent="0.2">
      <c r="A40" s="425" t="s">
        <v>389</v>
      </c>
      <c r="B40" s="115">
        <v>295077</v>
      </c>
      <c r="C40" s="114">
        <v>169639</v>
      </c>
      <c r="D40" s="114">
        <v>125438</v>
      </c>
      <c r="E40" s="114">
        <v>223344</v>
      </c>
      <c r="F40" s="114">
        <v>71733</v>
      </c>
      <c r="G40" s="114">
        <v>25175</v>
      </c>
      <c r="H40" s="114">
        <v>93111</v>
      </c>
      <c r="I40" s="115">
        <v>61876</v>
      </c>
      <c r="J40" s="114">
        <v>35913</v>
      </c>
      <c r="K40" s="114">
        <v>25963</v>
      </c>
      <c r="L40" s="423">
        <v>43196</v>
      </c>
      <c r="M40" s="424">
        <v>39333</v>
      </c>
    </row>
    <row r="41" spans="1:13" s="110" customFormat="1" ht="11.1" customHeight="1" x14ac:dyDescent="0.2">
      <c r="A41" s="422" t="s">
        <v>390</v>
      </c>
      <c r="B41" s="115">
        <v>295394</v>
      </c>
      <c r="C41" s="114">
        <v>169402</v>
      </c>
      <c r="D41" s="114">
        <v>125992</v>
      </c>
      <c r="E41" s="114">
        <v>223439</v>
      </c>
      <c r="F41" s="114">
        <v>71955</v>
      </c>
      <c r="G41" s="114">
        <v>24893</v>
      </c>
      <c r="H41" s="114">
        <v>93988</v>
      </c>
      <c r="I41" s="115">
        <v>61664</v>
      </c>
      <c r="J41" s="114">
        <v>35748</v>
      </c>
      <c r="K41" s="114">
        <v>25916</v>
      </c>
      <c r="L41" s="423">
        <v>19511</v>
      </c>
      <c r="M41" s="424">
        <v>20148</v>
      </c>
    </row>
    <row r="42" spans="1:13" ht="15" customHeight="1" x14ac:dyDescent="0.2">
      <c r="A42" s="422" t="s">
        <v>398</v>
      </c>
      <c r="B42" s="115">
        <v>296156</v>
      </c>
      <c r="C42" s="114">
        <v>170110</v>
      </c>
      <c r="D42" s="114">
        <v>126046</v>
      </c>
      <c r="E42" s="114">
        <v>223775</v>
      </c>
      <c r="F42" s="114">
        <v>72381</v>
      </c>
      <c r="G42" s="114">
        <v>24182</v>
      </c>
      <c r="H42" s="114">
        <v>95061</v>
      </c>
      <c r="I42" s="115">
        <v>61030</v>
      </c>
      <c r="J42" s="114">
        <v>35396</v>
      </c>
      <c r="K42" s="114">
        <v>25634</v>
      </c>
      <c r="L42" s="423">
        <v>23290</v>
      </c>
      <c r="M42" s="424">
        <v>22812</v>
      </c>
    </row>
    <row r="43" spans="1:13" ht="11.1" customHeight="1" x14ac:dyDescent="0.2">
      <c r="A43" s="422" t="s">
        <v>388</v>
      </c>
      <c r="B43" s="115">
        <v>296169</v>
      </c>
      <c r="C43" s="114">
        <v>170337</v>
      </c>
      <c r="D43" s="114">
        <v>125832</v>
      </c>
      <c r="E43" s="114">
        <v>223374</v>
      </c>
      <c r="F43" s="114">
        <v>72795</v>
      </c>
      <c r="G43" s="114">
        <v>23379</v>
      </c>
      <c r="H43" s="114">
        <v>96342</v>
      </c>
      <c r="I43" s="115">
        <v>62389</v>
      </c>
      <c r="J43" s="114">
        <v>36131</v>
      </c>
      <c r="K43" s="114">
        <v>26258</v>
      </c>
      <c r="L43" s="423">
        <v>21636</v>
      </c>
      <c r="M43" s="424">
        <v>21605</v>
      </c>
    </row>
    <row r="44" spans="1:13" ht="11.1" customHeight="1" x14ac:dyDescent="0.2">
      <c r="A44" s="422" t="s">
        <v>389</v>
      </c>
      <c r="B44" s="115">
        <v>301032</v>
      </c>
      <c r="C44" s="114">
        <v>173081</v>
      </c>
      <c r="D44" s="114">
        <v>127951</v>
      </c>
      <c r="E44" s="114">
        <v>227541</v>
      </c>
      <c r="F44" s="114">
        <v>73491</v>
      </c>
      <c r="G44" s="114">
        <v>25881</v>
      </c>
      <c r="H44" s="114">
        <v>97579</v>
      </c>
      <c r="I44" s="115">
        <v>62159</v>
      </c>
      <c r="J44" s="114">
        <v>35279</v>
      </c>
      <c r="K44" s="114">
        <v>26880</v>
      </c>
      <c r="L44" s="423">
        <v>27715</v>
      </c>
      <c r="M44" s="424">
        <v>24641</v>
      </c>
    </row>
    <row r="45" spans="1:13" s="110" customFormat="1" ht="11.1" customHeight="1" x14ac:dyDescent="0.2">
      <c r="A45" s="422" t="s">
        <v>390</v>
      </c>
      <c r="B45" s="115">
        <v>301121</v>
      </c>
      <c r="C45" s="114">
        <v>172822</v>
      </c>
      <c r="D45" s="114">
        <v>128299</v>
      </c>
      <c r="E45" s="114">
        <v>227182</v>
      </c>
      <c r="F45" s="114">
        <v>73939</v>
      </c>
      <c r="G45" s="114">
        <v>25440</v>
      </c>
      <c r="H45" s="114">
        <v>98303</v>
      </c>
      <c r="I45" s="115">
        <v>62170</v>
      </c>
      <c r="J45" s="114">
        <v>35311</v>
      </c>
      <c r="K45" s="114">
        <v>26859</v>
      </c>
      <c r="L45" s="423">
        <v>21761</v>
      </c>
      <c r="M45" s="424">
        <v>22593</v>
      </c>
    </row>
    <row r="46" spans="1:13" ht="15" customHeight="1" x14ac:dyDescent="0.2">
      <c r="A46" s="422" t="s">
        <v>399</v>
      </c>
      <c r="B46" s="115">
        <v>300323</v>
      </c>
      <c r="C46" s="114">
        <v>172077</v>
      </c>
      <c r="D46" s="114">
        <v>128246</v>
      </c>
      <c r="E46" s="114">
        <v>226217</v>
      </c>
      <c r="F46" s="114">
        <v>74106</v>
      </c>
      <c r="G46" s="114">
        <v>24484</v>
      </c>
      <c r="H46" s="114">
        <v>98778</v>
      </c>
      <c r="I46" s="115">
        <v>61645</v>
      </c>
      <c r="J46" s="114">
        <v>34888</v>
      </c>
      <c r="K46" s="114">
        <v>26757</v>
      </c>
      <c r="L46" s="423">
        <v>23826</v>
      </c>
      <c r="M46" s="424">
        <v>24779</v>
      </c>
    </row>
    <row r="47" spans="1:13" ht="11.1" customHeight="1" x14ac:dyDescent="0.2">
      <c r="A47" s="422" t="s">
        <v>388</v>
      </c>
      <c r="B47" s="115">
        <v>301077</v>
      </c>
      <c r="C47" s="114">
        <v>172393</v>
      </c>
      <c r="D47" s="114">
        <v>128684</v>
      </c>
      <c r="E47" s="114">
        <v>225948</v>
      </c>
      <c r="F47" s="114">
        <v>75129</v>
      </c>
      <c r="G47" s="114">
        <v>23736</v>
      </c>
      <c r="H47" s="114">
        <v>99761</v>
      </c>
      <c r="I47" s="115">
        <v>62549</v>
      </c>
      <c r="J47" s="114">
        <v>35449</v>
      </c>
      <c r="K47" s="114">
        <v>27100</v>
      </c>
      <c r="L47" s="423">
        <v>23512</v>
      </c>
      <c r="M47" s="424">
        <v>23329</v>
      </c>
    </row>
    <row r="48" spans="1:13" ht="11.1" customHeight="1" x14ac:dyDescent="0.2">
      <c r="A48" s="422" t="s">
        <v>389</v>
      </c>
      <c r="B48" s="115">
        <v>305730</v>
      </c>
      <c r="C48" s="114">
        <v>174776</v>
      </c>
      <c r="D48" s="114">
        <v>130954</v>
      </c>
      <c r="E48" s="114">
        <v>229554</v>
      </c>
      <c r="F48" s="114">
        <v>76176</v>
      </c>
      <c r="G48" s="114">
        <v>26148</v>
      </c>
      <c r="H48" s="114">
        <v>101068</v>
      </c>
      <c r="I48" s="115">
        <v>62381</v>
      </c>
      <c r="J48" s="114">
        <v>34729</v>
      </c>
      <c r="K48" s="114">
        <v>27652</v>
      </c>
      <c r="L48" s="423">
        <v>28125</v>
      </c>
      <c r="M48" s="424">
        <v>25108</v>
      </c>
    </row>
    <row r="49" spans="1:17" s="110" customFormat="1" ht="11.1" customHeight="1" x14ac:dyDescent="0.2">
      <c r="A49" s="422" t="s">
        <v>390</v>
      </c>
      <c r="B49" s="115">
        <v>303780</v>
      </c>
      <c r="C49" s="114">
        <v>173286</v>
      </c>
      <c r="D49" s="114">
        <v>130494</v>
      </c>
      <c r="E49" s="114">
        <v>227189</v>
      </c>
      <c r="F49" s="114">
        <v>76591</v>
      </c>
      <c r="G49" s="114">
        <v>25756</v>
      </c>
      <c r="H49" s="114">
        <v>100928</v>
      </c>
      <c r="I49" s="115">
        <v>62301</v>
      </c>
      <c r="J49" s="114">
        <v>34707</v>
      </c>
      <c r="K49" s="114">
        <v>27594</v>
      </c>
      <c r="L49" s="423">
        <v>21579</v>
      </c>
      <c r="M49" s="424">
        <v>22704</v>
      </c>
    </row>
    <row r="50" spans="1:17" ht="15" customHeight="1" x14ac:dyDescent="0.2">
      <c r="A50" s="422" t="s">
        <v>400</v>
      </c>
      <c r="B50" s="143">
        <v>302525</v>
      </c>
      <c r="C50" s="144">
        <v>172478</v>
      </c>
      <c r="D50" s="144">
        <v>130047</v>
      </c>
      <c r="E50" s="144">
        <v>226185</v>
      </c>
      <c r="F50" s="144">
        <v>76340</v>
      </c>
      <c r="G50" s="144">
        <v>24944</v>
      </c>
      <c r="H50" s="144">
        <v>100710</v>
      </c>
      <c r="I50" s="143">
        <v>59363</v>
      </c>
      <c r="J50" s="144">
        <v>33104</v>
      </c>
      <c r="K50" s="144">
        <v>26259</v>
      </c>
      <c r="L50" s="426">
        <v>25854</v>
      </c>
      <c r="M50" s="427">
        <v>27657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0.73321057661251388</v>
      </c>
      <c r="C6" s="480">
        <f>'Tabelle 3.3'!J11</f>
        <v>-3.701841187444237</v>
      </c>
      <c r="D6" s="481">
        <f t="shared" ref="D6:E9" si="0">IF(OR(AND(B6&gt;=-50,B6&lt;=50),ISNUMBER(B6)=FALSE),B6,"")</f>
        <v>0.73321057661251388</v>
      </c>
      <c r="E6" s="481">
        <f t="shared" si="0"/>
        <v>-3.701841187444237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0.73321057661251388</v>
      </c>
      <c r="C14" s="480">
        <f>'Tabelle 3.3'!J11</f>
        <v>-3.701841187444237</v>
      </c>
      <c r="D14" s="481">
        <f>IF(OR(AND(B14&gt;=-50,B14&lt;=50),ISNUMBER(B14)=FALSE),B14,"")</f>
        <v>0.73321057661251388</v>
      </c>
      <c r="E14" s="481">
        <f>IF(OR(AND(C14&gt;=-50,C14&lt;=50),ISNUMBER(C14)=FALSE),C14,"")</f>
        <v>-3.701841187444237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4.6052631578947372</v>
      </c>
      <c r="C15" s="480">
        <f>'Tabelle 3.3'!J12</f>
        <v>6.6465256797583079</v>
      </c>
      <c r="D15" s="481">
        <f t="shared" ref="D15:E45" si="3">IF(OR(AND(B15&gt;=-50,B15&lt;=50),ISNUMBER(B15)=FALSE),B15,"")</f>
        <v>4.6052631578947372</v>
      </c>
      <c r="E15" s="481">
        <f t="shared" si="3"/>
        <v>6.6465256797583079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-0.29673590504451036</v>
      </c>
      <c r="C16" s="480">
        <f>'Tabelle 3.3'!J13</f>
        <v>-9.134615384615385</v>
      </c>
      <c r="D16" s="481">
        <f t="shared" si="3"/>
        <v>-0.29673590504451036</v>
      </c>
      <c r="E16" s="481">
        <f t="shared" si="3"/>
        <v>-9.134615384615385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-4.2045165124373884</v>
      </c>
      <c r="C17" s="480">
        <f>'Tabelle 3.3'!J14</f>
        <v>-5.947826086956522</v>
      </c>
      <c r="D17" s="481">
        <f t="shared" si="3"/>
        <v>-4.2045165124373884</v>
      </c>
      <c r="E17" s="481">
        <f t="shared" si="3"/>
        <v>-5.947826086956522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3.0341051671039123</v>
      </c>
      <c r="C18" s="480">
        <f>'Tabelle 3.3'!J15</f>
        <v>-4.304932735426009</v>
      </c>
      <c r="D18" s="481">
        <f t="shared" si="3"/>
        <v>3.0341051671039123</v>
      </c>
      <c r="E18" s="481">
        <f t="shared" si="3"/>
        <v>-4.304932735426009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-6.5679410124543036</v>
      </c>
      <c r="C19" s="480">
        <f>'Tabelle 3.3'!J16</f>
        <v>-7.5316927665920952</v>
      </c>
      <c r="D19" s="481">
        <f t="shared" si="3"/>
        <v>-6.5679410124543036</v>
      </c>
      <c r="E19" s="481">
        <f t="shared" si="3"/>
        <v>-7.5316927665920952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-2.0919123702849611</v>
      </c>
      <c r="C20" s="480">
        <f>'Tabelle 3.3'!J17</f>
        <v>-5.2505966587112169</v>
      </c>
      <c r="D20" s="481">
        <f t="shared" si="3"/>
        <v>-2.0919123702849611</v>
      </c>
      <c r="E20" s="481">
        <f t="shared" si="3"/>
        <v>-5.2505966587112169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4.734916421551044</v>
      </c>
      <c r="C21" s="480">
        <f>'Tabelle 3.3'!J18</f>
        <v>-1.1738148984198646</v>
      </c>
      <c r="D21" s="481">
        <f t="shared" si="3"/>
        <v>4.734916421551044</v>
      </c>
      <c r="E21" s="481">
        <f t="shared" si="3"/>
        <v>-1.1738148984198646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0.84226485018213981</v>
      </c>
      <c r="C22" s="480">
        <f>'Tabelle 3.3'!J19</f>
        <v>6.4635272391505072E-2</v>
      </c>
      <c r="D22" s="481">
        <f t="shared" si="3"/>
        <v>0.84226485018213981</v>
      </c>
      <c r="E22" s="481">
        <f t="shared" si="3"/>
        <v>6.4635272391505072E-2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4.2359503262471057</v>
      </c>
      <c r="C23" s="480">
        <f>'Tabelle 3.3'!J20</f>
        <v>-9.8101265822784818</v>
      </c>
      <c r="D23" s="481">
        <f t="shared" si="3"/>
        <v>4.2359503262471057</v>
      </c>
      <c r="E23" s="481">
        <f t="shared" si="3"/>
        <v>-9.8101265822784818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-2.9676525868038383E-2</v>
      </c>
      <c r="C24" s="480">
        <f>'Tabelle 3.3'!J21</f>
        <v>-13.843258042436688</v>
      </c>
      <c r="D24" s="481">
        <f t="shared" si="3"/>
        <v>-2.9676525868038383E-2</v>
      </c>
      <c r="E24" s="481">
        <f t="shared" si="3"/>
        <v>-13.843258042436688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1.9867902418237988</v>
      </c>
      <c r="C25" s="480">
        <f>'Tabelle 3.3'!J22</f>
        <v>-3.0940594059405941</v>
      </c>
      <c r="D25" s="481">
        <f t="shared" si="3"/>
        <v>1.9867902418237988</v>
      </c>
      <c r="E25" s="481">
        <f t="shared" si="3"/>
        <v>-3.0940594059405941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2.0456911863783915</v>
      </c>
      <c r="C26" s="480">
        <f>'Tabelle 3.3'!J23</f>
        <v>0.37313432835820898</v>
      </c>
      <c r="D26" s="481">
        <f t="shared" si="3"/>
        <v>2.0456911863783915</v>
      </c>
      <c r="E26" s="481">
        <f t="shared" si="3"/>
        <v>0.37313432835820898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3.6425692176420394</v>
      </c>
      <c r="C27" s="480">
        <f>'Tabelle 3.3'!J24</f>
        <v>-2.4478267691824884</v>
      </c>
      <c r="D27" s="481">
        <f t="shared" si="3"/>
        <v>3.6425692176420394</v>
      </c>
      <c r="E27" s="481">
        <f t="shared" si="3"/>
        <v>-2.4478267691824884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-5.8786563071297993</v>
      </c>
      <c r="C28" s="480">
        <f>'Tabelle 3.3'!J25</f>
        <v>-5.4261975587239712</v>
      </c>
      <c r="D28" s="481">
        <f t="shared" si="3"/>
        <v>-5.8786563071297993</v>
      </c>
      <c r="E28" s="481">
        <f t="shared" si="3"/>
        <v>-5.4261975587239712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-11.881533101045296</v>
      </c>
      <c r="C29" s="480">
        <f>'Tabelle 3.3'!J26</f>
        <v>-19.58041958041958</v>
      </c>
      <c r="D29" s="481">
        <f t="shared" si="3"/>
        <v>-11.881533101045296</v>
      </c>
      <c r="E29" s="481">
        <f t="shared" si="3"/>
        <v>-19.58041958041958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3.9530132788559755</v>
      </c>
      <c r="C30" s="480">
        <f>'Tabelle 3.3'!J27</f>
        <v>-1.9880715705765408</v>
      </c>
      <c r="D30" s="481">
        <f t="shared" si="3"/>
        <v>3.9530132788559755</v>
      </c>
      <c r="E30" s="481">
        <f t="shared" si="3"/>
        <v>-1.9880715705765408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6.0083837913367493</v>
      </c>
      <c r="C31" s="480">
        <f>'Tabelle 3.3'!J28</f>
        <v>2.4573378839590445</v>
      </c>
      <c r="D31" s="481">
        <f t="shared" si="3"/>
        <v>6.0083837913367493</v>
      </c>
      <c r="E31" s="481">
        <f t="shared" si="3"/>
        <v>2.4573378839590445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2.8462106464388803</v>
      </c>
      <c r="C32" s="480">
        <f>'Tabelle 3.3'!J29</f>
        <v>0.13130252100840337</v>
      </c>
      <c r="D32" s="481">
        <f t="shared" si="3"/>
        <v>2.8462106464388803</v>
      </c>
      <c r="E32" s="481">
        <f t="shared" si="3"/>
        <v>0.13130252100840337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2.8890574363924704</v>
      </c>
      <c r="C33" s="480">
        <f>'Tabelle 3.3'!J30</f>
        <v>3.1795511221945136</v>
      </c>
      <c r="D33" s="481">
        <f t="shared" si="3"/>
        <v>2.8890574363924704</v>
      </c>
      <c r="E33" s="481">
        <f t="shared" si="3"/>
        <v>3.1795511221945136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-0.81093605189990736</v>
      </c>
      <c r="C34" s="480">
        <f>'Tabelle 3.3'!J31</f>
        <v>-2.680384459185055</v>
      </c>
      <c r="D34" s="481">
        <f t="shared" si="3"/>
        <v>-0.81093605189990736</v>
      </c>
      <c r="E34" s="481">
        <f t="shared" si="3"/>
        <v>-2.680384459185055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4.6052631578947372</v>
      </c>
      <c r="C37" s="480">
        <f>'Tabelle 3.3'!J34</f>
        <v>6.6465256797583079</v>
      </c>
      <c r="D37" s="481">
        <f t="shared" si="3"/>
        <v>4.6052631578947372</v>
      </c>
      <c r="E37" s="481">
        <f t="shared" si="3"/>
        <v>6.6465256797583079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-2.0659681800543268</v>
      </c>
      <c r="C38" s="480">
        <f>'Tabelle 3.3'!J35</f>
        <v>-4.0770101925254814</v>
      </c>
      <c r="D38" s="481">
        <f t="shared" si="3"/>
        <v>-2.0659681800543268</v>
      </c>
      <c r="E38" s="481">
        <f t="shared" si="3"/>
        <v>-4.0770101925254814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1.4880749863908547</v>
      </c>
      <c r="C39" s="480">
        <f>'Tabelle 3.3'!J36</f>
        <v>-3.733061967757485</v>
      </c>
      <c r="D39" s="481">
        <f t="shared" si="3"/>
        <v>1.4880749863908547</v>
      </c>
      <c r="E39" s="481">
        <f t="shared" si="3"/>
        <v>-3.733061967757485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1.4880749863908547</v>
      </c>
      <c r="C45" s="480">
        <f>'Tabelle 3.3'!J36</f>
        <v>-3.733061967757485</v>
      </c>
      <c r="D45" s="481">
        <f t="shared" si="3"/>
        <v>1.4880749863908547</v>
      </c>
      <c r="E45" s="481">
        <f t="shared" si="3"/>
        <v>-3.733061967757485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264092</v>
      </c>
      <c r="C51" s="487">
        <v>38000</v>
      </c>
      <c r="D51" s="487">
        <v>23253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265073</v>
      </c>
      <c r="C52" s="487">
        <v>38694</v>
      </c>
      <c r="D52" s="487">
        <v>23562</v>
      </c>
      <c r="E52" s="488">
        <f t="shared" ref="E52:G70" si="11">IF($A$51=37802,IF(COUNTBLANK(B$51:B$70)&gt;0,#N/A,B52/B$51*100),IF(COUNTBLANK(B$51:B$75)&gt;0,#N/A,B52/B$51*100))</f>
        <v>100.37146146040017</v>
      </c>
      <c r="F52" s="488">
        <f t="shared" si="11"/>
        <v>101.82631578947368</v>
      </c>
      <c r="G52" s="488">
        <f t="shared" si="11"/>
        <v>101.32886079215587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269613</v>
      </c>
      <c r="C53" s="487">
        <v>38187</v>
      </c>
      <c r="D53" s="487">
        <v>23731</v>
      </c>
      <c r="E53" s="488">
        <f t="shared" si="11"/>
        <v>102.09055935052935</v>
      </c>
      <c r="F53" s="488">
        <f t="shared" si="11"/>
        <v>100.49210526315791</v>
      </c>
      <c r="G53" s="488">
        <f t="shared" si="11"/>
        <v>102.05564873349675</v>
      </c>
      <c r="H53" s="489">
        <f>IF(ISERROR(L53)=TRUE,IF(MONTH(A53)=MONTH(MAX(A$51:A$75)),A53,""),"")</f>
        <v>41883</v>
      </c>
      <c r="I53" s="488">
        <f t="shared" si="12"/>
        <v>102.09055935052935</v>
      </c>
      <c r="J53" s="488">
        <f t="shared" si="10"/>
        <v>100.49210526315791</v>
      </c>
      <c r="K53" s="488">
        <f t="shared" si="10"/>
        <v>102.05564873349675</v>
      </c>
      <c r="L53" s="488" t="e">
        <f t="shared" si="13"/>
        <v>#N/A</v>
      </c>
    </row>
    <row r="54" spans="1:14" ht="15" customHeight="1" x14ac:dyDescent="0.2">
      <c r="A54" s="490" t="s">
        <v>463</v>
      </c>
      <c r="B54" s="487">
        <v>268961</v>
      </c>
      <c r="C54" s="487">
        <v>37904</v>
      </c>
      <c r="D54" s="487">
        <v>23616</v>
      </c>
      <c r="E54" s="488">
        <f t="shared" si="11"/>
        <v>101.84367568877512</v>
      </c>
      <c r="F54" s="488">
        <f t="shared" si="11"/>
        <v>99.747368421052627</v>
      </c>
      <c r="G54" s="488">
        <f t="shared" si="11"/>
        <v>101.5610888917559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270749</v>
      </c>
      <c r="C55" s="487">
        <v>36498</v>
      </c>
      <c r="D55" s="487">
        <v>22798</v>
      </c>
      <c r="E55" s="488">
        <f t="shared" si="11"/>
        <v>102.52071247898459</v>
      </c>
      <c r="F55" s="488">
        <f t="shared" si="11"/>
        <v>96.047368421052639</v>
      </c>
      <c r="G55" s="488">
        <f t="shared" si="11"/>
        <v>98.043263234851423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273147</v>
      </c>
      <c r="C56" s="487">
        <v>37150</v>
      </c>
      <c r="D56" s="487">
        <v>23209</v>
      </c>
      <c r="E56" s="488">
        <f t="shared" si="11"/>
        <v>103.428729382185</v>
      </c>
      <c r="F56" s="488">
        <f t="shared" si="11"/>
        <v>97.763157894736835</v>
      </c>
      <c r="G56" s="488">
        <f t="shared" si="11"/>
        <v>99.810777104029597</v>
      </c>
      <c r="H56" s="489" t="str">
        <f t="shared" si="14"/>
        <v/>
      </c>
      <c r="I56" s="488" t="str">
        <f t="shared" si="12"/>
        <v/>
      </c>
      <c r="J56" s="488" t="str">
        <f t="shared" si="10"/>
        <v/>
      </c>
      <c r="K56" s="488" t="str">
        <f t="shared" si="10"/>
        <v/>
      </c>
      <c r="L56" s="488" t="e">
        <f t="shared" si="13"/>
        <v>#N/A</v>
      </c>
    </row>
    <row r="57" spans="1:14" ht="15" customHeight="1" x14ac:dyDescent="0.2">
      <c r="A57" s="490">
        <v>42248</v>
      </c>
      <c r="B57" s="487">
        <v>278178</v>
      </c>
      <c r="C57" s="487">
        <v>36496</v>
      </c>
      <c r="D57" s="487">
        <v>24081</v>
      </c>
      <c r="E57" s="488">
        <f t="shared" si="11"/>
        <v>105.33374733047573</v>
      </c>
      <c r="F57" s="488">
        <f t="shared" si="11"/>
        <v>96.042105263157893</v>
      </c>
      <c r="G57" s="488">
        <f t="shared" si="11"/>
        <v>103.56083086053411</v>
      </c>
      <c r="H57" s="489">
        <f t="shared" si="14"/>
        <v>42248</v>
      </c>
      <c r="I57" s="488">
        <f t="shared" si="12"/>
        <v>105.33374733047573</v>
      </c>
      <c r="J57" s="488">
        <f t="shared" si="10"/>
        <v>96.042105263157893</v>
      </c>
      <c r="K57" s="488">
        <f t="shared" si="10"/>
        <v>103.56083086053411</v>
      </c>
      <c r="L57" s="488" t="e">
        <f t="shared" si="13"/>
        <v>#N/A</v>
      </c>
    </row>
    <row r="58" spans="1:14" ht="15" customHeight="1" x14ac:dyDescent="0.2">
      <c r="A58" s="490" t="s">
        <v>466</v>
      </c>
      <c r="B58" s="487">
        <v>278288</v>
      </c>
      <c r="C58" s="487">
        <v>36537</v>
      </c>
      <c r="D58" s="487">
        <v>24201</v>
      </c>
      <c r="E58" s="488">
        <f t="shared" si="11"/>
        <v>105.3753994819987</v>
      </c>
      <c r="F58" s="488">
        <f t="shared" si="11"/>
        <v>96.15</v>
      </c>
      <c r="G58" s="488">
        <f t="shared" si="11"/>
        <v>104.07689330408981</v>
      </c>
      <c r="H58" s="489" t="str">
        <f t="shared" si="14"/>
        <v/>
      </c>
      <c r="I58" s="488" t="str">
        <f t="shared" si="12"/>
        <v/>
      </c>
      <c r="J58" s="488" t="str">
        <f t="shared" si="10"/>
        <v/>
      </c>
      <c r="K58" s="488" t="str">
        <f t="shared" si="10"/>
        <v/>
      </c>
      <c r="L58" s="488" t="e">
        <f t="shared" si="13"/>
        <v>#N/A</v>
      </c>
    </row>
    <row r="59" spans="1:14" ht="15" customHeight="1" x14ac:dyDescent="0.2">
      <c r="A59" s="490" t="s">
        <v>467</v>
      </c>
      <c r="B59" s="487">
        <v>278497</v>
      </c>
      <c r="C59" s="487">
        <v>36171</v>
      </c>
      <c r="D59" s="487">
        <v>24141</v>
      </c>
      <c r="E59" s="488">
        <f t="shared" si="11"/>
        <v>105.45453856989231</v>
      </c>
      <c r="F59" s="488">
        <f t="shared" si="11"/>
        <v>95.186842105263153</v>
      </c>
      <c r="G59" s="488">
        <f t="shared" si="11"/>
        <v>103.81886208231197</v>
      </c>
      <c r="H59" s="489" t="str">
        <f t="shared" si="14"/>
        <v/>
      </c>
      <c r="I59" s="488" t="str">
        <f t="shared" si="12"/>
        <v/>
      </c>
      <c r="J59" s="488" t="str">
        <f t="shared" si="10"/>
        <v/>
      </c>
      <c r="K59" s="488" t="str">
        <f t="shared" si="10"/>
        <v/>
      </c>
      <c r="L59" s="488" t="e">
        <f t="shared" si="13"/>
        <v>#N/A</v>
      </c>
    </row>
    <row r="60" spans="1:14" ht="15" customHeight="1" x14ac:dyDescent="0.2">
      <c r="A60" s="490" t="s">
        <v>468</v>
      </c>
      <c r="B60" s="487">
        <v>279664</v>
      </c>
      <c r="C60" s="487">
        <v>36942</v>
      </c>
      <c r="D60" s="487">
        <v>24598</v>
      </c>
      <c r="E60" s="488">
        <f t="shared" si="11"/>
        <v>105.89643003195857</v>
      </c>
      <c r="F60" s="488">
        <f t="shared" si="11"/>
        <v>97.215789473684211</v>
      </c>
      <c r="G60" s="488">
        <f t="shared" si="11"/>
        <v>105.78419988818648</v>
      </c>
      <c r="H60" s="489" t="str">
        <f t="shared" si="14"/>
        <v/>
      </c>
      <c r="I60" s="488" t="str">
        <f t="shared" si="12"/>
        <v/>
      </c>
      <c r="J60" s="488" t="str">
        <f t="shared" si="10"/>
        <v/>
      </c>
      <c r="K60" s="488" t="str">
        <f t="shared" si="10"/>
        <v/>
      </c>
      <c r="L60" s="488" t="e">
        <f t="shared" si="13"/>
        <v>#N/A</v>
      </c>
    </row>
    <row r="61" spans="1:14" ht="15" customHeight="1" x14ac:dyDescent="0.2">
      <c r="A61" s="490">
        <v>42614</v>
      </c>
      <c r="B61" s="487">
        <v>284410</v>
      </c>
      <c r="C61" s="487">
        <v>36118</v>
      </c>
      <c r="D61" s="487">
        <v>25219</v>
      </c>
      <c r="E61" s="488">
        <f t="shared" si="11"/>
        <v>107.69353104221256</v>
      </c>
      <c r="F61" s="488">
        <f t="shared" si="11"/>
        <v>95.047368421052639</v>
      </c>
      <c r="G61" s="488">
        <f t="shared" si="11"/>
        <v>108.45482303358706</v>
      </c>
      <c r="H61" s="489">
        <f t="shared" si="14"/>
        <v>42614</v>
      </c>
      <c r="I61" s="488">
        <f t="shared" si="12"/>
        <v>107.69353104221256</v>
      </c>
      <c r="J61" s="488">
        <f t="shared" si="10"/>
        <v>95.047368421052639</v>
      </c>
      <c r="K61" s="488">
        <f t="shared" si="10"/>
        <v>108.45482303358706</v>
      </c>
      <c r="L61" s="488" t="e">
        <f t="shared" si="13"/>
        <v>#N/A</v>
      </c>
    </row>
    <row r="62" spans="1:14" ht="15" customHeight="1" x14ac:dyDescent="0.2">
      <c r="A62" s="490" t="s">
        <v>469</v>
      </c>
      <c r="B62" s="487">
        <v>284837</v>
      </c>
      <c r="C62" s="487">
        <v>36224</v>
      </c>
      <c r="D62" s="487">
        <v>25312</v>
      </c>
      <c r="E62" s="488">
        <f t="shared" si="11"/>
        <v>107.85521712130621</v>
      </c>
      <c r="F62" s="488">
        <f t="shared" si="11"/>
        <v>95.326315789473682</v>
      </c>
      <c r="G62" s="488">
        <f t="shared" si="11"/>
        <v>108.8547714273427</v>
      </c>
      <c r="H62" s="489" t="str">
        <f t="shared" si="14"/>
        <v/>
      </c>
      <c r="I62" s="488" t="str">
        <f t="shared" si="12"/>
        <v/>
      </c>
      <c r="J62" s="488" t="str">
        <f t="shared" si="10"/>
        <v/>
      </c>
      <c r="K62" s="488" t="str">
        <f t="shared" si="10"/>
        <v/>
      </c>
      <c r="L62" s="488" t="e">
        <f t="shared" si="13"/>
        <v>#N/A</v>
      </c>
    </row>
    <row r="63" spans="1:14" ht="15" customHeight="1" x14ac:dyDescent="0.2">
      <c r="A63" s="490" t="s">
        <v>470</v>
      </c>
      <c r="B63" s="487">
        <v>286382</v>
      </c>
      <c r="C63" s="487">
        <v>35766</v>
      </c>
      <c r="D63" s="487">
        <v>25231</v>
      </c>
      <c r="E63" s="488">
        <f t="shared" si="11"/>
        <v>108.44024052224226</v>
      </c>
      <c r="F63" s="488">
        <f t="shared" si="11"/>
        <v>94.121052631578948</v>
      </c>
      <c r="G63" s="488">
        <f t="shared" si="11"/>
        <v>108.50642927794263</v>
      </c>
      <c r="H63" s="489" t="str">
        <f t="shared" si="14"/>
        <v/>
      </c>
      <c r="I63" s="488" t="str">
        <f t="shared" si="12"/>
        <v/>
      </c>
      <c r="J63" s="488" t="str">
        <f t="shared" si="10"/>
        <v/>
      </c>
      <c r="K63" s="488" t="str">
        <f t="shared" si="10"/>
        <v/>
      </c>
      <c r="L63" s="488" t="e">
        <f t="shared" si="13"/>
        <v>#N/A</v>
      </c>
    </row>
    <row r="64" spans="1:14" ht="15" customHeight="1" x14ac:dyDescent="0.2">
      <c r="A64" s="490" t="s">
        <v>471</v>
      </c>
      <c r="B64" s="487">
        <v>289130</v>
      </c>
      <c r="C64" s="487">
        <v>36551</v>
      </c>
      <c r="D64" s="487">
        <v>25614</v>
      </c>
      <c r="E64" s="488">
        <f t="shared" si="11"/>
        <v>109.48078699847024</v>
      </c>
      <c r="F64" s="488">
        <f t="shared" si="11"/>
        <v>96.186842105263153</v>
      </c>
      <c r="G64" s="488">
        <f t="shared" si="11"/>
        <v>110.15352857695781</v>
      </c>
      <c r="H64" s="489" t="str">
        <f t="shared" si="14"/>
        <v/>
      </c>
      <c r="I64" s="488" t="str">
        <f t="shared" si="12"/>
        <v/>
      </c>
      <c r="J64" s="488" t="str">
        <f t="shared" si="10"/>
        <v/>
      </c>
      <c r="K64" s="488" t="str">
        <f t="shared" si="10"/>
        <v/>
      </c>
      <c r="L64" s="488" t="e">
        <f t="shared" si="13"/>
        <v>#N/A</v>
      </c>
    </row>
    <row r="65" spans="1:12" ht="15" customHeight="1" x14ac:dyDescent="0.2">
      <c r="A65" s="490">
        <v>42979</v>
      </c>
      <c r="B65" s="487">
        <v>295077</v>
      </c>
      <c r="C65" s="487">
        <v>35913</v>
      </c>
      <c r="D65" s="487">
        <v>25963</v>
      </c>
      <c r="E65" s="488">
        <f t="shared" si="11"/>
        <v>111.73265377217029</v>
      </c>
      <c r="F65" s="488">
        <f t="shared" si="11"/>
        <v>94.507894736842104</v>
      </c>
      <c r="G65" s="488">
        <f t="shared" si="11"/>
        <v>111.65441018363222</v>
      </c>
      <c r="H65" s="489">
        <f t="shared" si="14"/>
        <v>42979</v>
      </c>
      <c r="I65" s="488">
        <f t="shared" si="12"/>
        <v>111.73265377217029</v>
      </c>
      <c r="J65" s="488">
        <f t="shared" si="10"/>
        <v>94.507894736842104</v>
      </c>
      <c r="K65" s="488">
        <f t="shared" si="10"/>
        <v>111.65441018363222</v>
      </c>
      <c r="L65" s="488" t="e">
        <f t="shared" si="13"/>
        <v>#N/A</v>
      </c>
    </row>
    <row r="66" spans="1:12" ht="15" customHeight="1" x14ac:dyDescent="0.2">
      <c r="A66" s="490" t="s">
        <v>472</v>
      </c>
      <c r="B66" s="487">
        <v>295394</v>
      </c>
      <c r="C66" s="487">
        <v>35748</v>
      </c>
      <c r="D66" s="487">
        <v>25916</v>
      </c>
      <c r="E66" s="488">
        <f t="shared" si="11"/>
        <v>111.852687699741</v>
      </c>
      <c r="F66" s="488">
        <f t="shared" si="11"/>
        <v>94.073684210526324</v>
      </c>
      <c r="G66" s="488">
        <f t="shared" si="11"/>
        <v>111.45228572657291</v>
      </c>
      <c r="H66" s="489" t="str">
        <f t="shared" si="14"/>
        <v/>
      </c>
      <c r="I66" s="488" t="str">
        <f t="shared" si="12"/>
        <v/>
      </c>
      <c r="J66" s="488" t="str">
        <f t="shared" si="10"/>
        <v/>
      </c>
      <c r="K66" s="488" t="str">
        <f t="shared" si="10"/>
        <v/>
      </c>
      <c r="L66" s="488" t="e">
        <f t="shared" si="13"/>
        <v>#N/A</v>
      </c>
    </row>
    <row r="67" spans="1:12" ht="15" customHeight="1" x14ac:dyDescent="0.2">
      <c r="A67" s="490" t="s">
        <v>473</v>
      </c>
      <c r="B67" s="487">
        <v>296156</v>
      </c>
      <c r="C67" s="487">
        <v>35396</v>
      </c>
      <c r="D67" s="487">
        <v>25634</v>
      </c>
      <c r="E67" s="488">
        <f t="shared" si="11"/>
        <v>112.14122351301819</v>
      </c>
      <c r="F67" s="488">
        <f t="shared" si="11"/>
        <v>93.147368421052633</v>
      </c>
      <c r="G67" s="488">
        <f t="shared" si="11"/>
        <v>110.23953898421711</v>
      </c>
      <c r="H67" s="489" t="str">
        <f t="shared" si="14"/>
        <v/>
      </c>
      <c r="I67" s="488" t="str">
        <f t="shared" si="12"/>
        <v/>
      </c>
      <c r="J67" s="488" t="str">
        <f t="shared" si="12"/>
        <v/>
      </c>
      <c r="K67" s="488" t="str">
        <f t="shared" si="12"/>
        <v/>
      </c>
      <c r="L67" s="488" t="e">
        <f t="shared" si="13"/>
        <v>#N/A</v>
      </c>
    </row>
    <row r="68" spans="1:12" ht="15" customHeight="1" x14ac:dyDescent="0.2">
      <c r="A68" s="490" t="s">
        <v>474</v>
      </c>
      <c r="B68" s="487">
        <v>296169</v>
      </c>
      <c r="C68" s="487">
        <v>36131</v>
      </c>
      <c r="D68" s="487">
        <v>26258</v>
      </c>
      <c r="E68" s="488">
        <f t="shared" si="11"/>
        <v>112.14614604001636</v>
      </c>
      <c r="F68" s="488">
        <f t="shared" si="11"/>
        <v>95.081578947368413</v>
      </c>
      <c r="G68" s="488">
        <f t="shared" si="11"/>
        <v>112.92306369070657</v>
      </c>
      <c r="H68" s="489" t="str">
        <f t="shared" si="14"/>
        <v/>
      </c>
      <c r="I68" s="488" t="str">
        <f t="shared" si="12"/>
        <v/>
      </c>
      <c r="J68" s="488" t="str">
        <f t="shared" si="12"/>
        <v/>
      </c>
      <c r="K68" s="488" t="str">
        <f t="shared" si="12"/>
        <v/>
      </c>
      <c r="L68" s="488" t="e">
        <f t="shared" si="13"/>
        <v>#N/A</v>
      </c>
    </row>
    <row r="69" spans="1:12" ht="15" customHeight="1" x14ac:dyDescent="0.2">
      <c r="A69" s="490">
        <v>43344</v>
      </c>
      <c r="B69" s="487">
        <v>301032</v>
      </c>
      <c r="C69" s="487">
        <v>35279</v>
      </c>
      <c r="D69" s="487">
        <v>26880</v>
      </c>
      <c r="E69" s="488">
        <f t="shared" si="11"/>
        <v>113.98754979325388</v>
      </c>
      <c r="F69" s="488">
        <f t="shared" si="11"/>
        <v>92.839473684210532</v>
      </c>
      <c r="G69" s="488">
        <f t="shared" si="11"/>
        <v>115.59798735647013</v>
      </c>
      <c r="H69" s="489">
        <f t="shared" si="14"/>
        <v>43344</v>
      </c>
      <c r="I69" s="488">
        <f t="shared" si="12"/>
        <v>113.98754979325388</v>
      </c>
      <c r="J69" s="488">
        <f t="shared" si="12"/>
        <v>92.839473684210532</v>
      </c>
      <c r="K69" s="488">
        <f t="shared" si="12"/>
        <v>115.59798735647013</v>
      </c>
      <c r="L69" s="488" t="e">
        <f t="shared" si="13"/>
        <v>#N/A</v>
      </c>
    </row>
    <row r="70" spans="1:12" ht="15" customHeight="1" x14ac:dyDescent="0.2">
      <c r="A70" s="490" t="s">
        <v>475</v>
      </c>
      <c r="B70" s="487">
        <v>301121</v>
      </c>
      <c r="C70" s="487">
        <v>35311</v>
      </c>
      <c r="D70" s="487">
        <v>26859</v>
      </c>
      <c r="E70" s="488">
        <f t="shared" si="11"/>
        <v>114.02125017039518</v>
      </c>
      <c r="F70" s="488">
        <f t="shared" si="11"/>
        <v>92.923684210526318</v>
      </c>
      <c r="G70" s="488">
        <f t="shared" si="11"/>
        <v>115.5076764288479</v>
      </c>
      <c r="H70" s="489" t="str">
        <f t="shared" si="14"/>
        <v/>
      </c>
      <c r="I70" s="488" t="str">
        <f t="shared" si="12"/>
        <v/>
      </c>
      <c r="J70" s="488" t="str">
        <f t="shared" si="12"/>
        <v/>
      </c>
      <c r="K70" s="488" t="str">
        <f t="shared" si="12"/>
        <v/>
      </c>
      <c r="L70" s="488" t="e">
        <f t="shared" si="13"/>
        <v>#N/A</v>
      </c>
    </row>
    <row r="71" spans="1:12" ht="15" customHeight="1" x14ac:dyDescent="0.2">
      <c r="A71" s="490" t="s">
        <v>476</v>
      </c>
      <c r="B71" s="487">
        <v>300323</v>
      </c>
      <c r="C71" s="487">
        <v>34888</v>
      </c>
      <c r="D71" s="487">
        <v>26757</v>
      </c>
      <c r="E71" s="491">
        <f t="shared" ref="E71:G75" si="15">IF($A$51=37802,IF(COUNTBLANK(B$51:B$70)&gt;0,#N/A,IF(ISBLANK(B71)=FALSE,B71/B$51*100,#N/A)),IF(COUNTBLANK(B$51:B$75)&gt;0,#N/A,B71/B$51*100))</f>
        <v>113.71908274389229</v>
      </c>
      <c r="F71" s="491">
        <f t="shared" si="15"/>
        <v>91.810526315789474</v>
      </c>
      <c r="G71" s="491">
        <f t="shared" si="15"/>
        <v>115.06902335182556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301077</v>
      </c>
      <c r="C72" s="487">
        <v>35449</v>
      </c>
      <c r="D72" s="487">
        <v>27100</v>
      </c>
      <c r="E72" s="491">
        <f t="shared" si="15"/>
        <v>114.00458930978598</v>
      </c>
      <c r="F72" s="491">
        <f t="shared" si="15"/>
        <v>93.286842105263162</v>
      </c>
      <c r="G72" s="491">
        <f t="shared" si="15"/>
        <v>116.5441018363222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305730</v>
      </c>
      <c r="C73" s="487">
        <v>34729</v>
      </c>
      <c r="D73" s="487">
        <v>27652</v>
      </c>
      <c r="E73" s="491">
        <f t="shared" si="15"/>
        <v>115.76647531920695</v>
      </c>
      <c r="F73" s="491">
        <f t="shared" si="15"/>
        <v>91.392105263157902</v>
      </c>
      <c r="G73" s="491">
        <f t="shared" si="15"/>
        <v>118.91798907667828</v>
      </c>
      <c r="H73" s="492">
        <f>IF(A$51=37802,IF(ISERROR(L73)=TRUE,IF(ISBLANK(A73)=FALSE,IF(MONTH(A73)=MONTH(MAX(A$51:A$75)),A73,""),""),""),IF(ISERROR(L73)=TRUE,IF(MONTH(A73)=MONTH(MAX(A$51:A$75)),A73,""),""))</f>
        <v>43709</v>
      </c>
      <c r="I73" s="488">
        <f t="shared" si="12"/>
        <v>115.76647531920695</v>
      </c>
      <c r="J73" s="488">
        <f t="shared" si="12"/>
        <v>91.392105263157902</v>
      </c>
      <c r="K73" s="488">
        <f t="shared" si="12"/>
        <v>118.91798907667828</v>
      </c>
      <c r="L73" s="488" t="e">
        <f t="shared" si="13"/>
        <v>#N/A</v>
      </c>
    </row>
    <row r="74" spans="1:12" ht="15" customHeight="1" x14ac:dyDescent="0.2">
      <c r="A74" s="490" t="s">
        <v>478</v>
      </c>
      <c r="B74" s="487">
        <v>303780</v>
      </c>
      <c r="C74" s="487">
        <v>34707</v>
      </c>
      <c r="D74" s="487">
        <v>27594</v>
      </c>
      <c r="E74" s="491">
        <f t="shared" si="15"/>
        <v>115.02809626948185</v>
      </c>
      <c r="F74" s="491">
        <f t="shared" si="15"/>
        <v>91.334210526315786</v>
      </c>
      <c r="G74" s="491">
        <f t="shared" si="15"/>
        <v>118.66855889562638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302525</v>
      </c>
      <c r="C75" s="493">
        <v>33104</v>
      </c>
      <c r="D75" s="493">
        <v>26259</v>
      </c>
      <c r="E75" s="491">
        <f t="shared" si="15"/>
        <v>114.55288308619724</v>
      </c>
      <c r="F75" s="491">
        <f t="shared" si="15"/>
        <v>87.115789473684217</v>
      </c>
      <c r="G75" s="491">
        <f t="shared" si="15"/>
        <v>112.92736421106954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115.76647531920695</v>
      </c>
      <c r="J77" s="488">
        <f>IF(J75&lt;&gt;"",J75,IF(J74&lt;&gt;"",J74,IF(J73&lt;&gt;"",J73,IF(J72&lt;&gt;"",J72,IF(J71&lt;&gt;"",J71,IF(J70&lt;&gt;"",J70,""))))))</f>
        <v>91.392105263157902</v>
      </c>
      <c r="K77" s="488">
        <f>IF(K75&lt;&gt;"",K75,IF(K74&lt;&gt;"",K74,IF(K73&lt;&gt;"",K73,IF(K72&lt;&gt;"",K72,IF(K71&lt;&gt;"",K71,IF(K70&lt;&gt;"",K70,""))))))</f>
        <v>118.91798907667828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+15,8%</v>
      </c>
      <c r="J79" s="488" t="str">
        <f>"GeB - ausschließlich: "&amp;IF(J77&gt;100,"+","")&amp;TEXT(J77-100,"0,0")&amp;"%"</f>
        <v>GeB - ausschließlich: -8,6%</v>
      </c>
      <c r="K79" s="488" t="str">
        <f>"GeB - im Nebenjob: "&amp;IF(K77&gt;100,"+","")&amp;TEXT(K77-100,"0,0")&amp;"%"</f>
        <v>GeB - im Nebenjob: +18,9%</v>
      </c>
    </row>
    <row r="81" spans="9:9" ht="15" customHeight="1" x14ac:dyDescent="0.2">
      <c r="I81" s="488" t="str">
        <f>IF(ISERROR(HLOOKUP(1,I$78:K$79,2,FALSE)),"",HLOOKUP(1,I$78:K$79,2,FALSE))</f>
        <v>GeB - im Nebenjob: +18,9%</v>
      </c>
    </row>
    <row r="82" spans="9:9" ht="15" customHeight="1" x14ac:dyDescent="0.2">
      <c r="I82" s="488" t="str">
        <f>IF(ISERROR(HLOOKUP(2,I$78:K$79,2,FALSE)),"",HLOOKUP(2,I$78:K$79,2,FALSE))</f>
        <v>SvB: +15,8%</v>
      </c>
    </row>
    <row r="83" spans="9:9" ht="15" customHeight="1" x14ac:dyDescent="0.2">
      <c r="I83" s="488" t="str">
        <f>IF(ISERROR(HLOOKUP(3,I$78:K$79,2,FALSE)),"",HLOOKUP(3,I$78:K$79,2,FALSE))</f>
        <v>GeB - ausschließlich: -8,6%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302525</v>
      </c>
      <c r="E12" s="114">
        <v>303780</v>
      </c>
      <c r="F12" s="114">
        <v>305730</v>
      </c>
      <c r="G12" s="114">
        <v>301077</v>
      </c>
      <c r="H12" s="114">
        <v>300323</v>
      </c>
      <c r="I12" s="115">
        <v>2202</v>
      </c>
      <c r="J12" s="116">
        <v>0.73321057661251388</v>
      </c>
      <c r="N12" s="117"/>
    </row>
    <row r="13" spans="1:15" s="110" customFormat="1" ht="13.5" customHeight="1" x14ac:dyDescent="0.2">
      <c r="A13" s="118" t="s">
        <v>105</v>
      </c>
      <c r="B13" s="119" t="s">
        <v>106</v>
      </c>
      <c r="C13" s="113">
        <v>57.012808858772004</v>
      </c>
      <c r="D13" s="114">
        <v>172478</v>
      </c>
      <c r="E13" s="114">
        <v>173286</v>
      </c>
      <c r="F13" s="114">
        <v>174776</v>
      </c>
      <c r="G13" s="114">
        <v>172393</v>
      </c>
      <c r="H13" s="114">
        <v>172077</v>
      </c>
      <c r="I13" s="115">
        <v>401</v>
      </c>
      <c r="J13" s="116">
        <v>0.23303521098113053</v>
      </c>
    </row>
    <row r="14" spans="1:15" s="110" customFormat="1" ht="13.5" customHeight="1" x14ac:dyDescent="0.2">
      <c r="A14" s="120"/>
      <c r="B14" s="119" t="s">
        <v>107</v>
      </c>
      <c r="C14" s="113">
        <v>42.987191141227996</v>
      </c>
      <c r="D14" s="114">
        <v>130047</v>
      </c>
      <c r="E14" s="114">
        <v>130494</v>
      </c>
      <c r="F14" s="114">
        <v>130954</v>
      </c>
      <c r="G14" s="114">
        <v>128684</v>
      </c>
      <c r="H14" s="114">
        <v>128246</v>
      </c>
      <c r="I14" s="115">
        <v>1801</v>
      </c>
      <c r="J14" s="116">
        <v>1.4043322988631224</v>
      </c>
    </row>
    <row r="15" spans="1:15" s="110" customFormat="1" ht="13.5" customHeight="1" x14ac:dyDescent="0.2">
      <c r="A15" s="118" t="s">
        <v>105</v>
      </c>
      <c r="B15" s="121" t="s">
        <v>108</v>
      </c>
      <c r="C15" s="113">
        <v>8.2452689860342119</v>
      </c>
      <c r="D15" s="114">
        <v>24944</v>
      </c>
      <c r="E15" s="114">
        <v>25756</v>
      </c>
      <c r="F15" s="114">
        <v>26148</v>
      </c>
      <c r="G15" s="114">
        <v>23736</v>
      </c>
      <c r="H15" s="114">
        <v>24484</v>
      </c>
      <c r="I15" s="115">
        <v>460</v>
      </c>
      <c r="J15" s="116">
        <v>1.8787779774546642</v>
      </c>
    </row>
    <row r="16" spans="1:15" s="110" customFormat="1" ht="13.5" customHeight="1" x14ac:dyDescent="0.2">
      <c r="A16" s="118"/>
      <c r="B16" s="121" t="s">
        <v>109</v>
      </c>
      <c r="C16" s="113">
        <v>71.433104702090731</v>
      </c>
      <c r="D16" s="114">
        <v>216103</v>
      </c>
      <c r="E16" s="114">
        <v>217016</v>
      </c>
      <c r="F16" s="114">
        <v>219036</v>
      </c>
      <c r="G16" s="114">
        <v>218012</v>
      </c>
      <c r="H16" s="114">
        <v>217550</v>
      </c>
      <c r="I16" s="115">
        <v>-1447</v>
      </c>
      <c r="J16" s="116">
        <v>-0.66513445185014941</v>
      </c>
    </row>
    <row r="17" spans="1:10" s="110" customFormat="1" ht="13.5" customHeight="1" x14ac:dyDescent="0.2">
      <c r="A17" s="118"/>
      <c r="B17" s="121" t="s">
        <v>110</v>
      </c>
      <c r="C17" s="113">
        <v>19.196430047103544</v>
      </c>
      <c r="D17" s="114">
        <v>58074</v>
      </c>
      <c r="E17" s="114">
        <v>57670</v>
      </c>
      <c r="F17" s="114">
        <v>57232</v>
      </c>
      <c r="G17" s="114">
        <v>56116</v>
      </c>
      <c r="H17" s="114">
        <v>55184</v>
      </c>
      <c r="I17" s="115">
        <v>2890</v>
      </c>
      <c r="J17" s="116">
        <v>5.2370252247028128</v>
      </c>
    </row>
    <row r="18" spans="1:10" s="110" customFormat="1" ht="13.5" customHeight="1" x14ac:dyDescent="0.2">
      <c r="A18" s="120"/>
      <c r="B18" s="121" t="s">
        <v>111</v>
      </c>
      <c r="C18" s="113">
        <v>1.1251962647715066</v>
      </c>
      <c r="D18" s="114">
        <v>3404</v>
      </c>
      <c r="E18" s="114">
        <v>3338</v>
      </c>
      <c r="F18" s="114">
        <v>3314</v>
      </c>
      <c r="G18" s="114">
        <v>3213</v>
      </c>
      <c r="H18" s="114">
        <v>3105</v>
      </c>
      <c r="I18" s="115">
        <v>299</v>
      </c>
      <c r="J18" s="116">
        <v>9.6296296296296298</v>
      </c>
    </row>
    <row r="19" spans="1:10" s="110" customFormat="1" ht="13.5" customHeight="1" x14ac:dyDescent="0.2">
      <c r="A19" s="120"/>
      <c r="B19" s="121" t="s">
        <v>112</v>
      </c>
      <c r="C19" s="113">
        <v>0.33881497396909344</v>
      </c>
      <c r="D19" s="114">
        <v>1025</v>
      </c>
      <c r="E19" s="114">
        <v>941</v>
      </c>
      <c r="F19" s="114">
        <v>1030</v>
      </c>
      <c r="G19" s="114">
        <v>925</v>
      </c>
      <c r="H19" s="114">
        <v>860</v>
      </c>
      <c r="I19" s="115">
        <v>165</v>
      </c>
      <c r="J19" s="116">
        <v>19.186046511627907</v>
      </c>
    </row>
    <row r="20" spans="1:10" s="110" customFormat="1" ht="13.5" customHeight="1" x14ac:dyDescent="0.2">
      <c r="A20" s="118" t="s">
        <v>113</v>
      </c>
      <c r="B20" s="122" t="s">
        <v>114</v>
      </c>
      <c r="C20" s="113">
        <v>74.765721841170148</v>
      </c>
      <c r="D20" s="114">
        <v>226185</v>
      </c>
      <c r="E20" s="114">
        <v>227189</v>
      </c>
      <c r="F20" s="114">
        <v>229554</v>
      </c>
      <c r="G20" s="114">
        <v>225948</v>
      </c>
      <c r="H20" s="114">
        <v>226217</v>
      </c>
      <c r="I20" s="115">
        <v>-32</v>
      </c>
      <c r="J20" s="116">
        <v>-1.4145709650468356E-2</v>
      </c>
    </row>
    <row r="21" spans="1:10" s="110" customFormat="1" ht="13.5" customHeight="1" x14ac:dyDescent="0.2">
      <c r="A21" s="120"/>
      <c r="B21" s="122" t="s">
        <v>115</v>
      </c>
      <c r="C21" s="113">
        <v>25.234278158829849</v>
      </c>
      <c r="D21" s="114">
        <v>76340</v>
      </c>
      <c r="E21" s="114">
        <v>76591</v>
      </c>
      <c r="F21" s="114">
        <v>76176</v>
      </c>
      <c r="G21" s="114">
        <v>75129</v>
      </c>
      <c r="H21" s="114">
        <v>74106</v>
      </c>
      <c r="I21" s="115">
        <v>2234</v>
      </c>
      <c r="J21" s="116">
        <v>3.0146007070952421</v>
      </c>
    </row>
    <row r="22" spans="1:10" s="110" customFormat="1" ht="13.5" customHeight="1" x14ac:dyDescent="0.2">
      <c r="A22" s="118" t="s">
        <v>113</v>
      </c>
      <c r="B22" s="122" t="s">
        <v>116</v>
      </c>
      <c r="C22" s="113">
        <v>78.665234278158835</v>
      </c>
      <c r="D22" s="114">
        <v>237982</v>
      </c>
      <c r="E22" s="114">
        <v>240047</v>
      </c>
      <c r="F22" s="114">
        <v>241904</v>
      </c>
      <c r="G22" s="114">
        <v>238575</v>
      </c>
      <c r="H22" s="114">
        <v>239358</v>
      </c>
      <c r="I22" s="115">
        <v>-1376</v>
      </c>
      <c r="J22" s="116">
        <v>-0.57487111356211196</v>
      </c>
    </row>
    <row r="23" spans="1:10" s="110" customFormat="1" ht="13.5" customHeight="1" x14ac:dyDescent="0.2">
      <c r="A23" s="123"/>
      <c r="B23" s="124" t="s">
        <v>117</v>
      </c>
      <c r="C23" s="125">
        <v>21.25840839600033</v>
      </c>
      <c r="D23" s="114">
        <v>64312</v>
      </c>
      <c r="E23" s="114">
        <v>63505</v>
      </c>
      <c r="F23" s="114">
        <v>63603</v>
      </c>
      <c r="G23" s="114">
        <v>62265</v>
      </c>
      <c r="H23" s="114">
        <v>60730</v>
      </c>
      <c r="I23" s="115">
        <v>3582</v>
      </c>
      <c r="J23" s="116">
        <v>5.898238103079203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59363</v>
      </c>
      <c r="E26" s="114">
        <v>62301</v>
      </c>
      <c r="F26" s="114">
        <v>62381</v>
      </c>
      <c r="G26" s="114">
        <v>62549</v>
      </c>
      <c r="H26" s="140">
        <v>61645</v>
      </c>
      <c r="I26" s="115">
        <v>-2282</v>
      </c>
      <c r="J26" s="116">
        <v>-3.701841187444237</v>
      </c>
    </row>
    <row r="27" spans="1:10" s="110" customFormat="1" ht="13.5" customHeight="1" x14ac:dyDescent="0.2">
      <c r="A27" s="118" t="s">
        <v>105</v>
      </c>
      <c r="B27" s="119" t="s">
        <v>106</v>
      </c>
      <c r="C27" s="113">
        <v>41.697690480602397</v>
      </c>
      <c r="D27" s="115">
        <v>24753</v>
      </c>
      <c r="E27" s="114">
        <v>26240</v>
      </c>
      <c r="F27" s="114">
        <v>26355</v>
      </c>
      <c r="G27" s="114">
        <v>26363</v>
      </c>
      <c r="H27" s="140">
        <v>25870</v>
      </c>
      <c r="I27" s="115">
        <v>-1117</v>
      </c>
      <c r="J27" s="116">
        <v>-4.3177425589485887</v>
      </c>
    </row>
    <row r="28" spans="1:10" s="110" customFormat="1" ht="13.5" customHeight="1" x14ac:dyDescent="0.2">
      <c r="A28" s="120"/>
      <c r="B28" s="119" t="s">
        <v>107</v>
      </c>
      <c r="C28" s="113">
        <v>58.302309519397603</v>
      </c>
      <c r="D28" s="115">
        <v>34610</v>
      </c>
      <c r="E28" s="114">
        <v>36061</v>
      </c>
      <c r="F28" s="114">
        <v>36026</v>
      </c>
      <c r="G28" s="114">
        <v>36186</v>
      </c>
      <c r="H28" s="140">
        <v>35775</v>
      </c>
      <c r="I28" s="115">
        <v>-1165</v>
      </c>
      <c r="J28" s="116">
        <v>-3.2564640111809924</v>
      </c>
    </row>
    <row r="29" spans="1:10" s="110" customFormat="1" ht="13.5" customHeight="1" x14ac:dyDescent="0.2">
      <c r="A29" s="118" t="s">
        <v>105</v>
      </c>
      <c r="B29" s="121" t="s">
        <v>108</v>
      </c>
      <c r="C29" s="113">
        <v>16.156528477334366</v>
      </c>
      <c r="D29" s="115">
        <v>9591</v>
      </c>
      <c r="E29" s="114">
        <v>10324</v>
      </c>
      <c r="F29" s="114">
        <v>10481</v>
      </c>
      <c r="G29" s="114">
        <v>10638</v>
      </c>
      <c r="H29" s="140">
        <v>10090</v>
      </c>
      <c r="I29" s="115">
        <v>-499</v>
      </c>
      <c r="J29" s="116">
        <v>-4.9454905847373638</v>
      </c>
    </row>
    <row r="30" spans="1:10" s="110" customFormat="1" ht="13.5" customHeight="1" x14ac:dyDescent="0.2">
      <c r="A30" s="118"/>
      <c r="B30" s="121" t="s">
        <v>109</v>
      </c>
      <c r="C30" s="113">
        <v>51.951552313730772</v>
      </c>
      <c r="D30" s="115">
        <v>30840</v>
      </c>
      <c r="E30" s="114">
        <v>32588</v>
      </c>
      <c r="F30" s="114">
        <v>32603</v>
      </c>
      <c r="G30" s="114">
        <v>32679</v>
      </c>
      <c r="H30" s="140">
        <v>32658</v>
      </c>
      <c r="I30" s="115">
        <v>-1818</v>
      </c>
      <c r="J30" s="116">
        <v>-5.5667830240676102</v>
      </c>
    </row>
    <row r="31" spans="1:10" s="110" customFormat="1" ht="13.5" customHeight="1" x14ac:dyDescent="0.2">
      <c r="A31" s="118"/>
      <c r="B31" s="121" t="s">
        <v>110</v>
      </c>
      <c r="C31" s="113">
        <v>17.804019338645283</v>
      </c>
      <c r="D31" s="115">
        <v>10569</v>
      </c>
      <c r="E31" s="114">
        <v>10772</v>
      </c>
      <c r="F31" s="114">
        <v>10765</v>
      </c>
      <c r="G31" s="114">
        <v>10802</v>
      </c>
      <c r="H31" s="140">
        <v>10587</v>
      </c>
      <c r="I31" s="115">
        <v>-18</v>
      </c>
      <c r="J31" s="116">
        <v>-0.17001983564749221</v>
      </c>
    </row>
    <row r="32" spans="1:10" s="110" customFormat="1" ht="13.5" customHeight="1" x14ac:dyDescent="0.2">
      <c r="A32" s="120"/>
      <c r="B32" s="121" t="s">
        <v>111</v>
      </c>
      <c r="C32" s="113">
        <v>14.087899870289574</v>
      </c>
      <c r="D32" s="115">
        <v>8363</v>
      </c>
      <c r="E32" s="114">
        <v>8617</v>
      </c>
      <c r="F32" s="114">
        <v>8532</v>
      </c>
      <c r="G32" s="114">
        <v>8430</v>
      </c>
      <c r="H32" s="140">
        <v>8310</v>
      </c>
      <c r="I32" s="115">
        <v>53</v>
      </c>
      <c r="J32" s="116">
        <v>0.63778580024067388</v>
      </c>
    </row>
    <row r="33" spans="1:10" s="110" customFormat="1" ht="13.5" customHeight="1" x14ac:dyDescent="0.2">
      <c r="A33" s="120"/>
      <c r="B33" s="121" t="s">
        <v>112</v>
      </c>
      <c r="C33" s="113">
        <v>1.263413237201624</v>
      </c>
      <c r="D33" s="115">
        <v>750</v>
      </c>
      <c r="E33" s="114">
        <v>748</v>
      </c>
      <c r="F33" s="114">
        <v>763</v>
      </c>
      <c r="G33" s="114">
        <v>650</v>
      </c>
      <c r="H33" s="140">
        <v>646</v>
      </c>
      <c r="I33" s="115">
        <v>104</v>
      </c>
      <c r="J33" s="116">
        <v>16.099071207430342</v>
      </c>
    </row>
    <row r="34" spans="1:10" s="110" customFormat="1" ht="13.5" customHeight="1" x14ac:dyDescent="0.2">
      <c r="A34" s="118" t="s">
        <v>113</v>
      </c>
      <c r="B34" s="122" t="s">
        <v>116</v>
      </c>
      <c r="C34" s="113">
        <v>76.665599784377477</v>
      </c>
      <c r="D34" s="115">
        <v>45511</v>
      </c>
      <c r="E34" s="114">
        <v>47655</v>
      </c>
      <c r="F34" s="114">
        <v>47729</v>
      </c>
      <c r="G34" s="114">
        <v>47911</v>
      </c>
      <c r="H34" s="140">
        <v>47332</v>
      </c>
      <c r="I34" s="115">
        <v>-1821</v>
      </c>
      <c r="J34" s="116">
        <v>-3.8472914729992396</v>
      </c>
    </row>
    <row r="35" spans="1:10" s="110" customFormat="1" ht="13.5" customHeight="1" x14ac:dyDescent="0.2">
      <c r="A35" s="118"/>
      <c r="B35" s="119" t="s">
        <v>117</v>
      </c>
      <c r="C35" s="113">
        <v>22.906524265956911</v>
      </c>
      <c r="D35" s="115">
        <v>13598</v>
      </c>
      <c r="E35" s="114">
        <v>14375</v>
      </c>
      <c r="F35" s="114">
        <v>14389</v>
      </c>
      <c r="G35" s="114">
        <v>14361</v>
      </c>
      <c r="H35" s="140">
        <v>14054</v>
      </c>
      <c r="I35" s="115">
        <v>-456</v>
      </c>
      <c r="J35" s="116">
        <v>-3.244627863953323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33104</v>
      </c>
      <c r="E37" s="114">
        <v>34707</v>
      </c>
      <c r="F37" s="114">
        <v>34729</v>
      </c>
      <c r="G37" s="114">
        <v>35449</v>
      </c>
      <c r="H37" s="140">
        <v>34888</v>
      </c>
      <c r="I37" s="115">
        <v>-1784</v>
      </c>
      <c r="J37" s="116">
        <v>-5.1135060765879388</v>
      </c>
    </row>
    <row r="38" spans="1:10" s="110" customFormat="1" ht="13.5" customHeight="1" x14ac:dyDescent="0.2">
      <c r="A38" s="118" t="s">
        <v>105</v>
      </c>
      <c r="B38" s="119" t="s">
        <v>106</v>
      </c>
      <c r="C38" s="113">
        <v>37.717496375060414</v>
      </c>
      <c r="D38" s="115">
        <v>12486</v>
      </c>
      <c r="E38" s="114">
        <v>13144</v>
      </c>
      <c r="F38" s="114">
        <v>13154</v>
      </c>
      <c r="G38" s="114">
        <v>13427</v>
      </c>
      <c r="H38" s="140">
        <v>13125</v>
      </c>
      <c r="I38" s="115">
        <v>-639</v>
      </c>
      <c r="J38" s="116">
        <v>-4.8685714285714283</v>
      </c>
    </row>
    <row r="39" spans="1:10" s="110" customFormat="1" ht="13.5" customHeight="1" x14ac:dyDescent="0.2">
      <c r="A39" s="120"/>
      <c r="B39" s="119" t="s">
        <v>107</v>
      </c>
      <c r="C39" s="113">
        <v>62.282503624939586</v>
      </c>
      <c r="D39" s="115">
        <v>20618</v>
      </c>
      <c r="E39" s="114">
        <v>21563</v>
      </c>
      <c r="F39" s="114">
        <v>21575</v>
      </c>
      <c r="G39" s="114">
        <v>22022</v>
      </c>
      <c r="H39" s="140">
        <v>21763</v>
      </c>
      <c r="I39" s="115">
        <v>-1145</v>
      </c>
      <c r="J39" s="116">
        <v>-5.2612231769517068</v>
      </c>
    </row>
    <row r="40" spans="1:10" s="110" customFormat="1" ht="13.5" customHeight="1" x14ac:dyDescent="0.2">
      <c r="A40" s="118" t="s">
        <v>105</v>
      </c>
      <c r="B40" s="121" t="s">
        <v>108</v>
      </c>
      <c r="C40" s="113">
        <v>21.072982116964717</v>
      </c>
      <c r="D40" s="115">
        <v>6976</v>
      </c>
      <c r="E40" s="114">
        <v>7427</v>
      </c>
      <c r="F40" s="114">
        <v>7527</v>
      </c>
      <c r="G40" s="114">
        <v>8003</v>
      </c>
      <c r="H40" s="140">
        <v>7437</v>
      </c>
      <c r="I40" s="115">
        <v>-461</v>
      </c>
      <c r="J40" s="116">
        <v>-6.198736049482318</v>
      </c>
    </row>
    <row r="41" spans="1:10" s="110" customFormat="1" ht="13.5" customHeight="1" x14ac:dyDescent="0.2">
      <c r="A41" s="118"/>
      <c r="B41" s="121" t="s">
        <v>109</v>
      </c>
      <c r="C41" s="113">
        <v>36.382310294828422</v>
      </c>
      <c r="D41" s="115">
        <v>12044</v>
      </c>
      <c r="E41" s="114">
        <v>12806</v>
      </c>
      <c r="F41" s="114">
        <v>12760</v>
      </c>
      <c r="G41" s="114">
        <v>12996</v>
      </c>
      <c r="H41" s="140">
        <v>13205</v>
      </c>
      <c r="I41" s="115">
        <v>-1161</v>
      </c>
      <c r="J41" s="116">
        <v>-8.7921241953805378</v>
      </c>
    </row>
    <row r="42" spans="1:10" s="110" customFormat="1" ht="13.5" customHeight="1" x14ac:dyDescent="0.2">
      <c r="A42" s="118"/>
      <c r="B42" s="121" t="s">
        <v>110</v>
      </c>
      <c r="C42" s="113">
        <v>18.351256645722572</v>
      </c>
      <c r="D42" s="115">
        <v>6075</v>
      </c>
      <c r="E42" s="114">
        <v>6201</v>
      </c>
      <c r="F42" s="114">
        <v>6251</v>
      </c>
      <c r="G42" s="114">
        <v>6335</v>
      </c>
      <c r="H42" s="140">
        <v>6244</v>
      </c>
      <c r="I42" s="115">
        <v>-169</v>
      </c>
      <c r="J42" s="116">
        <v>-2.7065983344010252</v>
      </c>
    </row>
    <row r="43" spans="1:10" s="110" customFormat="1" ht="13.5" customHeight="1" x14ac:dyDescent="0.2">
      <c r="A43" s="120"/>
      <c r="B43" s="121" t="s">
        <v>111</v>
      </c>
      <c r="C43" s="113">
        <v>24.193450942484294</v>
      </c>
      <c r="D43" s="115">
        <v>8009</v>
      </c>
      <c r="E43" s="114">
        <v>8273</v>
      </c>
      <c r="F43" s="114">
        <v>8191</v>
      </c>
      <c r="G43" s="114">
        <v>8115</v>
      </c>
      <c r="H43" s="140">
        <v>8002</v>
      </c>
      <c r="I43" s="115">
        <v>7</v>
      </c>
      <c r="J43" s="116">
        <v>8.7478130467383161E-2</v>
      </c>
    </row>
    <row r="44" spans="1:10" s="110" customFormat="1" ht="13.5" customHeight="1" x14ac:dyDescent="0.2">
      <c r="A44" s="120"/>
      <c r="B44" s="121" t="s">
        <v>112</v>
      </c>
      <c r="C44" s="113">
        <v>1.9997583373610439</v>
      </c>
      <c r="D44" s="115">
        <v>662</v>
      </c>
      <c r="E44" s="114">
        <v>663</v>
      </c>
      <c r="F44" s="114">
        <v>672</v>
      </c>
      <c r="G44" s="114">
        <v>574</v>
      </c>
      <c r="H44" s="140">
        <v>567</v>
      </c>
      <c r="I44" s="115">
        <v>95</v>
      </c>
      <c r="J44" s="116">
        <v>16.754850088183421</v>
      </c>
    </row>
    <row r="45" spans="1:10" s="110" customFormat="1" ht="13.5" customHeight="1" x14ac:dyDescent="0.2">
      <c r="A45" s="118" t="s">
        <v>113</v>
      </c>
      <c r="B45" s="122" t="s">
        <v>116</v>
      </c>
      <c r="C45" s="113">
        <v>77.8757854035766</v>
      </c>
      <c r="D45" s="115">
        <v>25780</v>
      </c>
      <c r="E45" s="114">
        <v>26943</v>
      </c>
      <c r="F45" s="114">
        <v>26961</v>
      </c>
      <c r="G45" s="114">
        <v>27542</v>
      </c>
      <c r="H45" s="140">
        <v>27034</v>
      </c>
      <c r="I45" s="115">
        <v>-1254</v>
      </c>
      <c r="J45" s="116">
        <v>-4.6386032403639863</v>
      </c>
    </row>
    <row r="46" spans="1:10" s="110" customFormat="1" ht="13.5" customHeight="1" x14ac:dyDescent="0.2">
      <c r="A46" s="118"/>
      <c r="B46" s="119" t="s">
        <v>117</v>
      </c>
      <c r="C46" s="113">
        <v>21.365998066698889</v>
      </c>
      <c r="D46" s="115">
        <v>7073</v>
      </c>
      <c r="E46" s="114">
        <v>7495</v>
      </c>
      <c r="F46" s="114">
        <v>7509</v>
      </c>
      <c r="G46" s="114">
        <v>7634</v>
      </c>
      <c r="H46" s="140">
        <v>7600</v>
      </c>
      <c r="I46" s="115">
        <v>-527</v>
      </c>
      <c r="J46" s="116">
        <v>-6.9342105263157894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26259</v>
      </c>
      <c r="E48" s="114">
        <v>27594</v>
      </c>
      <c r="F48" s="114">
        <v>27652</v>
      </c>
      <c r="G48" s="114">
        <v>27100</v>
      </c>
      <c r="H48" s="140">
        <v>26757</v>
      </c>
      <c r="I48" s="115">
        <v>-498</v>
      </c>
      <c r="J48" s="116">
        <v>-1.8611952012557462</v>
      </c>
    </row>
    <row r="49" spans="1:12" s="110" customFormat="1" ht="13.5" customHeight="1" x14ac:dyDescent="0.2">
      <c r="A49" s="118" t="s">
        <v>105</v>
      </c>
      <c r="B49" s="119" t="s">
        <v>106</v>
      </c>
      <c r="C49" s="113">
        <v>46.715411858791271</v>
      </c>
      <c r="D49" s="115">
        <v>12267</v>
      </c>
      <c r="E49" s="114">
        <v>13096</v>
      </c>
      <c r="F49" s="114">
        <v>13201</v>
      </c>
      <c r="G49" s="114">
        <v>12936</v>
      </c>
      <c r="H49" s="140">
        <v>12745</v>
      </c>
      <c r="I49" s="115">
        <v>-478</v>
      </c>
      <c r="J49" s="116">
        <v>-3.7504903883876031</v>
      </c>
    </row>
    <row r="50" spans="1:12" s="110" customFormat="1" ht="13.5" customHeight="1" x14ac:dyDescent="0.2">
      <c r="A50" s="120"/>
      <c r="B50" s="119" t="s">
        <v>107</v>
      </c>
      <c r="C50" s="113">
        <v>53.284588141208729</v>
      </c>
      <c r="D50" s="115">
        <v>13992</v>
      </c>
      <c r="E50" s="114">
        <v>14498</v>
      </c>
      <c r="F50" s="114">
        <v>14451</v>
      </c>
      <c r="G50" s="114">
        <v>14164</v>
      </c>
      <c r="H50" s="140">
        <v>14012</v>
      </c>
      <c r="I50" s="115">
        <v>-20</v>
      </c>
      <c r="J50" s="116">
        <v>-0.14273479874393377</v>
      </c>
    </row>
    <row r="51" spans="1:12" s="110" customFormat="1" ht="13.5" customHeight="1" x14ac:dyDescent="0.2">
      <c r="A51" s="118" t="s">
        <v>105</v>
      </c>
      <c r="B51" s="121" t="s">
        <v>108</v>
      </c>
      <c r="C51" s="113">
        <v>9.9584904223313906</v>
      </c>
      <c r="D51" s="115">
        <v>2615</v>
      </c>
      <c r="E51" s="114">
        <v>2897</v>
      </c>
      <c r="F51" s="114">
        <v>2954</v>
      </c>
      <c r="G51" s="114">
        <v>2635</v>
      </c>
      <c r="H51" s="140">
        <v>2653</v>
      </c>
      <c r="I51" s="115">
        <v>-38</v>
      </c>
      <c r="J51" s="116">
        <v>-1.4323407463249151</v>
      </c>
    </row>
    <row r="52" spans="1:12" s="110" customFormat="1" ht="13.5" customHeight="1" x14ac:dyDescent="0.2">
      <c r="A52" s="118"/>
      <c r="B52" s="121" t="s">
        <v>109</v>
      </c>
      <c r="C52" s="113">
        <v>71.579268060474504</v>
      </c>
      <c r="D52" s="115">
        <v>18796</v>
      </c>
      <c r="E52" s="114">
        <v>19782</v>
      </c>
      <c r="F52" s="114">
        <v>19843</v>
      </c>
      <c r="G52" s="114">
        <v>19683</v>
      </c>
      <c r="H52" s="140">
        <v>19453</v>
      </c>
      <c r="I52" s="115">
        <v>-657</v>
      </c>
      <c r="J52" s="116">
        <v>-3.3773710995733306</v>
      </c>
    </row>
    <row r="53" spans="1:12" s="110" customFormat="1" ht="13.5" customHeight="1" x14ac:dyDescent="0.2">
      <c r="A53" s="118"/>
      <c r="B53" s="121" t="s">
        <v>110</v>
      </c>
      <c r="C53" s="113">
        <v>17.114132297497999</v>
      </c>
      <c r="D53" s="115">
        <v>4494</v>
      </c>
      <c r="E53" s="114">
        <v>4571</v>
      </c>
      <c r="F53" s="114">
        <v>4514</v>
      </c>
      <c r="G53" s="114">
        <v>4467</v>
      </c>
      <c r="H53" s="140">
        <v>4343</v>
      </c>
      <c r="I53" s="115">
        <v>151</v>
      </c>
      <c r="J53" s="116">
        <v>3.4768593138383608</v>
      </c>
    </row>
    <row r="54" spans="1:12" s="110" customFormat="1" ht="13.5" customHeight="1" x14ac:dyDescent="0.2">
      <c r="A54" s="120"/>
      <c r="B54" s="121" t="s">
        <v>111</v>
      </c>
      <c r="C54" s="113">
        <v>1.3481092196961042</v>
      </c>
      <c r="D54" s="115">
        <v>354</v>
      </c>
      <c r="E54" s="114">
        <v>344</v>
      </c>
      <c r="F54" s="114">
        <v>341</v>
      </c>
      <c r="G54" s="114">
        <v>315</v>
      </c>
      <c r="H54" s="140">
        <v>308</v>
      </c>
      <c r="I54" s="115">
        <v>46</v>
      </c>
      <c r="J54" s="116">
        <v>14.935064935064934</v>
      </c>
    </row>
    <row r="55" spans="1:12" s="110" customFormat="1" ht="13.5" customHeight="1" x14ac:dyDescent="0.2">
      <c r="A55" s="120"/>
      <c r="B55" s="121" t="s">
        <v>112</v>
      </c>
      <c r="C55" s="113">
        <v>0.33512319585665867</v>
      </c>
      <c r="D55" s="115">
        <v>88</v>
      </c>
      <c r="E55" s="114">
        <v>85</v>
      </c>
      <c r="F55" s="114">
        <v>91</v>
      </c>
      <c r="G55" s="114">
        <v>76</v>
      </c>
      <c r="H55" s="140">
        <v>79</v>
      </c>
      <c r="I55" s="115">
        <v>9</v>
      </c>
      <c r="J55" s="116">
        <v>11.39240506329114</v>
      </c>
    </row>
    <row r="56" spans="1:12" s="110" customFormat="1" ht="13.5" customHeight="1" x14ac:dyDescent="0.2">
      <c r="A56" s="118" t="s">
        <v>113</v>
      </c>
      <c r="B56" s="122" t="s">
        <v>116</v>
      </c>
      <c r="C56" s="113">
        <v>75.139952016451502</v>
      </c>
      <c r="D56" s="115">
        <v>19731</v>
      </c>
      <c r="E56" s="114">
        <v>20712</v>
      </c>
      <c r="F56" s="114">
        <v>20768</v>
      </c>
      <c r="G56" s="114">
        <v>20369</v>
      </c>
      <c r="H56" s="140">
        <v>20298</v>
      </c>
      <c r="I56" s="115">
        <v>-567</v>
      </c>
      <c r="J56" s="116">
        <v>-2.7933786579958615</v>
      </c>
    </row>
    <row r="57" spans="1:12" s="110" customFormat="1" ht="13.5" customHeight="1" x14ac:dyDescent="0.2">
      <c r="A57" s="142"/>
      <c r="B57" s="124" t="s">
        <v>117</v>
      </c>
      <c r="C57" s="125">
        <v>24.848623329144292</v>
      </c>
      <c r="D57" s="143">
        <v>6525</v>
      </c>
      <c r="E57" s="144">
        <v>6880</v>
      </c>
      <c r="F57" s="144">
        <v>6880</v>
      </c>
      <c r="G57" s="144">
        <v>6727</v>
      </c>
      <c r="H57" s="145">
        <v>6454</v>
      </c>
      <c r="I57" s="143">
        <v>71</v>
      </c>
      <c r="J57" s="146">
        <v>1.100092965602727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302525</v>
      </c>
      <c r="E12" s="236">
        <v>303780</v>
      </c>
      <c r="F12" s="114">
        <v>305730</v>
      </c>
      <c r="G12" s="114">
        <v>301077</v>
      </c>
      <c r="H12" s="140">
        <v>300323</v>
      </c>
      <c r="I12" s="115">
        <v>2202</v>
      </c>
      <c r="J12" s="116">
        <v>0.73321057661251388</v>
      </c>
    </row>
    <row r="13" spans="1:15" s="110" customFormat="1" ht="12" customHeight="1" x14ac:dyDescent="0.2">
      <c r="A13" s="118" t="s">
        <v>105</v>
      </c>
      <c r="B13" s="119" t="s">
        <v>106</v>
      </c>
      <c r="C13" s="113">
        <v>57.012808858772004</v>
      </c>
      <c r="D13" s="115">
        <v>172478</v>
      </c>
      <c r="E13" s="114">
        <v>173286</v>
      </c>
      <c r="F13" s="114">
        <v>174776</v>
      </c>
      <c r="G13" s="114">
        <v>172393</v>
      </c>
      <c r="H13" s="140">
        <v>172077</v>
      </c>
      <c r="I13" s="115">
        <v>401</v>
      </c>
      <c r="J13" s="116">
        <v>0.23303521098113053</v>
      </c>
    </row>
    <row r="14" spans="1:15" s="110" customFormat="1" ht="12" customHeight="1" x14ac:dyDescent="0.2">
      <c r="A14" s="118"/>
      <c r="B14" s="119" t="s">
        <v>107</v>
      </c>
      <c r="C14" s="113">
        <v>42.987191141227996</v>
      </c>
      <c r="D14" s="115">
        <v>130047</v>
      </c>
      <c r="E14" s="114">
        <v>130494</v>
      </c>
      <c r="F14" s="114">
        <v>130954</v>
      </c>
      <c r="G14" s="114">
        <v>128684</v>
      </c>
      <c r="H14" s="140">
        <v>128246</v>
      </c>
      <c r="I14" s="115">
        <v>1801</v>
      </c>
      <c r="J14" s="116">
        <v>1.4043322988631224</v>
      </c>
    </row>
    <row r="15" spans="1:15" s="110" customFormat="1" ht="12" customHeight="1" x14ac:dyDescent="0.2">
      <c r="A15" s="118" t="s">
        <v>105</v>
      </c>
      <c r="B15" s="121" t="s">
        <v>108</v>
      </c>
      <c r="C15" s="113">
        <v>8.2452689860342119</v>
      </c>
      <c r="D15" s="115">
        <v>24944</v>
      </c>
      <c r="E15" s="114">
        <v>25756</v>
      </c>
      <c r="F15" s="114">
        <v>26148</v>
      </c>
      <c r="G15" s="114">
        <v>23736</v>
      </c>
      <c r="H15" s="140">
        <v>24484</v>
      </c>
      <c r="I15" s="115">
        <v>460</v>
      </c>
      <c r="J15" s="116">
        <v>1.8787779774546642</v>
      </c>
    </row>
    <row r="16" spans="1:15" s="110" customFormat="1" ht="12" customHeight="1" x14ac:dyDescent="0.2">
      <c r="A16" s="118"/>
      <c r="B16" s="121" t="s">
        <v>109</v>
      </c>
      <c r="C16" s="113">
        <v>71.433104702090731</v>
      </c>
      <c r="D16" s="115">
        <v>216103</v>
      </c>
      <c r="E16" s="114">
        <v>217016</v>
      </c>
      <c r="F16" s="114">
        <v>219036</v>
      </c>
      <c r="G16" s="114">
        <v>218012</v>
      </c>
      <c r="H16" s="140">
        <v>217550</v>
      </c>
      <c r="I16" s="115">
        <v>-1447</v>
      </c>
      <c r="J16" s="116">
        <v>-0.66513445185014941</v>
      </c>
    </row>
    <row r="17" spans="1:10" s="110" customFormat="1" ht="12" customHeight="1" x14ac:dyDescent="0.2">
      <c r="A17" s="118"/>
      <c r="B17" s="121" t="s">
        <v>110</v>
      </c>
      <c r="C17" s="113">
        <v>19.196430047103544</v>
      </c>
      <c r="D17" s="115">
        <v>58074</v>
      </c>
      <c r="E17" s="114">
        <v>57670</v>
      </c>
      <c r="F17" s="114">
        <v>57232</v>
      </c>
      <c r="G17" s="114">
        <v>56116</v>
      </c>
      <c r="H17" s="140">
        <v>55184</v>
      </c>
      <c r="I17" s="115">
        <v>2890</v>
      </c>
      <c r="J17" s="116">
        <v>5.2370252247028128</v>
      </c>
    </row>
    <row r="18" spans="1:10" s="110" customFormat="1" ht="12" customHeight="1" x14ac:dyDescent="0.2">
      <c r="A18" s="120"/>
      <c r="B18" s="121" t="s">
        <v>111</v>
      </c>
      <c r="C18" s="113">
        <v>1.1251962647715066</v>
      </c>
      <c r="D18" s="115">
        <v>3404</v>
      </c>
      <c r="E18" s="114">
        <v>3338</v>
      </c>
      <c r="F18" s="114">
        <v>3314</v>
      </c>
      <c r="G18" s="114">
        <v>3213</v>
      </c>
      <c r="H18" s="140">
        <v>3105</v>
      </c>
      <c r="I18" s="115">
        <v>299</v>
      </c>
      <c r="J18" s="116">
        <v>9.6296296296296298</v>
      </c>
    </row>
    <row r="19" spans="1:10" s="110" customFormat="1" ht="12" customHeight="1" x14ac:dyDescent="0.2">
      <c r="A19" s="120"/>
      <c r="B19" s="121" t="s">
        <v>112</v>
      </c>
      <c r="C19" s="113">
        <v>0.33881497396909344</v>
      </c>
      <c r="D19" s="115">
        <v>1025</v>
      </c>
      <c r="E19" s="114">
        <v>941</v>
      </c>
      <c r="F19" s="114">
        <v>1030</v>
      </c>
      <c r="G19" s="114">
        <v>925</v>
      </c>
      <c r="H19" s="140">
        <v>860</v>
      </c>
      <c r="I19" s="115">
        <v>165</v>
      </c>
      <c r="J19" s="116">
        <v>19.186046511627907</v>
      </c>
    </row>
    <row r="20" spans="1:10" s="110" customFormat="1" ht="12" customHeight="1" x14ac:dyDescent="0.2">
      <c r="A20" s="118" t="s">
        <v>113</v>
      </c>
      <c r="B20" s="119" t="s">
        <v>181</v>
      </c>
      <c r="C20" s="113">
        <v>74.765721841170148</v>
      </c>
      <c r="D20" s="115">
        <v>226185</v>
      </c>
      <c r="E20" s="114">
        <v>227189</v>
      </c>
      <c r="F20" s="114">
        <v>229554</v>
      </c>
      <c r="G20" s="114">
        <v>225948</v>
      </c>
      <c r="H20" s="140">
        <v>226217</v>
      </c>
      <c r="I20" s="115">
        <v>-32</v>
      </c>
      <c r="J20" s="116">
        <v>-1.4145709650468356E-2</v>
      </c>
    </row>
    <row r="21" spans="1:10" s="110" customFormat="1" ht="12" customHeight="1" x14ac:dyDescent="0.2">
      <c r="A21" s="118"/>
      <c r="B21" s="119" t="s">
        <v>182</v>
      </c>
      <c r="C21" s="113">
        <v>25.234278158829849</v>
      </c>
      <c r="D21" s="115">
        <v>76340</v>
      </c>
      <c r="E21" s="114">
        <v>76591</v>
      </c>
      <c r="F21" s="114">
        <v>76176</v>
      </c>
      <c r="G21" s="114">
        <v>75129</v>
      </c>
      <c r="H21" s="140">
        <v>74106</v>
      </c>
      <c r="I21" s="115">
        <v>2234</v>
      </c>
      <c r="J21" s="116">
        <v>3.0146007070952421</v>
      </c>
    </row>
    <row r="22" spans="1:10" s="110" customFormat="1" ht="12" customHeight="1" x14ac:dyDescent="0.2">
      <c r="A22" s="118" t="s">
        <v>113</v>
      </c>
      <c r="B22" s="119" t="s">
        <v>116</v>
      </c>
      <c r="C22" s="113">
        <v>78.665234278158835</v>
      </c>
      <c r="D22" s="115">
        <v>237982</v>
      </c>
      <c r="E22" s="114">
        <v>240047</v>
      </c>
      <c r="F22" s="114">
        <v>241904</v>
      </c>
      <c r="G22" s="114">
        <v>238575</v>
      </c>
      <c r="H22" s="140">
        <v>239358</v>
      </c>
      <c r="I22" s="115">
        <v>-1376</v>
      </c>
      <c r="J22" s="116">
        <v>-0.57487111356211196</v>
      </c>
    </row>
    <row r="23" spans="1:10" s="110" customFormat="1" ht="12" customHeight="1" x14ac:dyDescent="0.2">
      <c r="A23" s="118"/>
      <c r="B23" s="119" t="s">
        <v>117</v>
      </c>
      <c r="C23" s="113">
        <v>21.25840839600033</v>
      </c>
      <c r="D23" s="115">
        <v>64312</v>
      </c>
      <c r="E23" s="114">
        <v>63505</v>
      </c>
      <c r="F23" s="114">
        <v>63603</v>
      </c>
      <c r="G23" s="114">
        <v>62265</v>
      </c>
      <c r="H23" s="140">
        <v>60730</v>
      </c>
      <c r="I23" s="115">
        <v>3582</v>
      </c>
      <c r="J23" s="116">
        <v>5.898238103079203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304610</v>
      </c>
      <c r="E64" s="236">
        <v>305427</v>
      </c>
      <c r="F64" s="236">
        <v>305792</v>
      </c>
      <c r="G64" s="236">
        <v>300971</v>
      </c>
      <c r="H64" s="140">
        <v>300907</v>
      </c>
      <c r="I64" s="115">
        <v>3703</v>
      </c>
      <c r="J64" s="116">
        <v>1.230612780693038</v>
      </c>
    </row>
    <row r="65" spans="1:12" s="110" customFormat="1" ht="12" customHeight="1" x14ac:dyDescent="0.2">
      <c r="A65" s="118" t="s">
        <v>105</v>
      </c>
      <c r="B65" s="119" t="s">
        <v>106</v>
      </c>
      <c r="C65" s="113">
        <v>53.870194675158402</v>
      </c>
      <c r="D65" s="235">
        <v>164094</v>
      </c>
      <c r="E65" s="236">
        <v>164558</v>
      </c>
      <c r="F65" s="236">
        <v>165104</v>
      </c>
      <c r="G65" s="236">
        <v>162311</v>
      </c>
      <c r="H65" s="140">
        <v>162033</v>
      </c>
      <c r="I65" s="115">
        <v>2061</v>
      </c>
      <c r="J65" s="116">
        <v>1.2719631186239839</v>
      </c>
    </row>
    <row r="66" spans="1:12" s="110" customFormat="1" ht="12" customHeight="1" x14ac:dyDescent="0.2">
      <c r="A66" s="118"/>
      <c r="B66" s="119" t="s">
        <v>107</v>
      </c>
      <c r="C66" s="113">
        <v>46.129805324841598</v>
      </c>
      <c r="D66" s="235">
        <v>140516</v>
      </c>
      <c r="E66" s="236">
        <v>140869</v>
      </c>
      <c r="F66" s="236">
        <v>140688</v>
      </c>
      <c r="G66" s="236">
        <v>138660</v>
      </c>
      <c r="H66" s="140">
        <v>138874</v>
      </c>
      <c r="I66" s="115">
        <v>1642</v>
      </c>
      <c r="J66" s="116">
        <v>1.1823667497155694</v>
      </c>
    </row>
    <row r="67" spans="1:12" s="110" customFormat="1" ht="12" customHeight="1" x14ac:dyDescent="0.2">
      <c r="A67" s="118" t="s">
        <v>105</v>
      </c>
      <c r="B67" s="121" t="s">
        <v>108</v>
      </c>
      <c r="C67" s="113">
        <v>8.9435671842684084</v>
      </c>
      <c r="D67" s="235">
        <v>27243</v>
      </c>
      <c r="E67" s="236">
        <v>28298</v>
      </c>
      <c r="F67" s="236">
        <v>28697</v>
      </c>
      <c r="G67" s="236">
        <v>26021</v>
      </c>
      <c r="H67" s="140">
        <v>27072</v>
      </c>
      <c r="I67" s="115">
        <v>171</v>
      </c>
      <c r="J67" s="116">
        <v>0.63164893617021278</v>
      </c>
    </row>
    <row r="68" spans="1:12" s="110" customFormat="1" ht="12" customHeight="1" x14ac:dyDescent="0.2">
      <c r="A68" s="118"/>
      <c r="B68" s="121" t="s">
        <v>109</v>
      </c>
      <c r="C68" s="113">
        <v>70.182856767670131</v>
      </c>
      <c r="D68" s="235">
        <v>213784</v>
      </c>
      <c r="E68" s="236">
        <v>214217</v>
      </c>
      <c r="F68" s="236">
        <v>215022</v>
      </c>
      <c r="G68" s="236">
        <v>214041</v>
      </c>
      <c r="H68" s="140">
        <v>214065</v>
      </c>
      <c r="I68" s="115">
        <v>-281</v>
      </c>
      <c r="J68" s="116">
        <v>-0.13126853992946066</v>
      </c>
    </row>
    <row r="69" spans="1:12" s="110" customFormat="1" ht="12" customHeight="1" x14ac:dyDescent="0.2">
      <c r="A69" s="118"/>
      <c r="B69" s="121" t="s">
        <v>110</v>
      </c>
      <c r="C69" s="113">
        <v>19.757066412790124</v>
      </c>
      <c r="D69" s="235">
        <v>60182</v>
      </c>
      <c r="E69" s="236">
        <v>59508</v>
      </c>
      <c r="F69" s="236">
        <v>58725</v>
      </c>
      <c r="G69" s="236">
        <v>57674</v>
      </c>
      <c r="H69" s="140">
        <v>56629</v>
      </c>
      <c r="I69" s="115">
        <v>3553</v>
      </c>
      <c r="J69" s="116">
        <v>6.2741704780236276</v>
      </c>
    </row>
    <row r="70" spans="1:12" s="110" customFormat="1" ht="12" customHeight="1" x14ac:dyDescent="0.2">
      <c r="A70" s="120"/>
      <c r="B70" s="121" t="s">
        <v>111</v>
      </c>
      <c r="C70" s="113">
        <v>1.1165096352713306</v>
      </c>
      <c r="D70" s="235">
        <v>3401</v>
      </c>
      <c r="E70" s="236">
        <v>3404</v>
      </c>
      <c r="F70" s="236">
        <v>3348</v>
      </c>
      <c r="G70" s="236">
        <v>3235</v>
      </c>
      <c r="H70" s="140">
        <v>3141</v>
      </c>
      <c r="I70" s="115">
        <v>260</v>
      </c>
      <c r="J70" s="116">
        <v>8.2776185928048385</v>
      </c>
    </row>
    <row r="71" spans="1:12" s="110" customFormat="1" ht="12" customHeight="1" x14ac:dyDescent="0.2">
      <c r="A71" s="120"/>
      <c r="B71" s="121" t="s">
        <v>112</v>
      </c>
      <c r="C71" s="113">
        <v>0.32631889957650767</v>
      </c>
      <c r="D71" s="235">
        <v>994</v>
      </c>
      <c r="E71" s="236">
        <v>955</v>
      </c>
      <c r="F71" s="236">
        <v>1048</v>
      </c>
      <c r="G71" s="236">
        <v>937</v>
      </c>
      <c r="H71" s="140">
        <v>876</v>
      </c>
      <c r="I71" s="115">
        <v>118</v>
      </c>
      <c r="J71" s="116">
        <v>13.470319634703197</v>
      </c>
    </row>
    <row r="72" spans="1:12" s="110" customFormat="1" ht="12" customHeight="1" x14ac:dyDescent="0.2">
      <c r="A72" s="118" t="s">
        <v>113</v>
      </c>
      <c r="B72" s="119" t="s">
        <v>181</v>
      </c>
      <c r="C72" s="113">
        <v>71.838088047010928</v>
      </c>
      <c r="D72" s="235">
        <v>218826</v>
      </c>
      <c r="E72" s="236">
        <v>219486</v>
      </c>
      <c r="F72" s="236">
        <v>220561</v>
      </c>
      <c r="G72" s="236">
        <v>216539</v>
      </c>
      <c r="H72" s="140">
        <v>216984</v>
      </c>
      <c r="I72" s="115">
        <v>1842</v>
      </c>
      <c r="J72" s="116">
        <v>0.84891051874792611</v>
      </c>
    </row>
    <row r="73" spans="1:12" s="110" customFormat="1" ht="12" customHeight="1" x14ac:dyDescent="0.2">
      <c r="A73" s="118"/>
      <c r="B73" s="119" t="s">
        <v>182</v>
      </c>
      <c r="C73" s="113">
        <v>28.161911952989069</v>
      </c>
      <c r="D73" s="115">
        <v>85784</v>
      </c>
      <c r="E73" s="114">
        <v>85941</v>
      </c>
      <c r="F73" s="114">
        <v>85231</v>
      </c>
      <c r="G73" s="114">
        <v>84432</v>
      </c>
      <c r="H73" s="140">
        <v>83923</v>
      </c>
      <c r="I73" s="115">
        <v>1861</v>
      </c>
      <c r="J73" s="116">
        <v>2.2175089069742504</v>
      </c>
    </row>
    <row r="74" spans="1:12" s="110" customFormat="1" ht="12" customHeight="1" x14ac:dyDescent="0.2">
      <c r="A74" s="118" t="s">
        <v>113</v>
      </c>
      <c r="B74" s="119" t="s">
        <v>116</v>
      </c>
      <c r="C74" s="113">
        <v>79.992449361478606</v>
      </c>
      <c r="D74" s="115">
        <v>243665</v>
      </c>
      <c r="E74" s="114">
        <v>244993</v>
      </c>
      <c r="F74" s="114">
        <v>245419</v>
      </c>
      <c r="G74" s="114">
        <v>242047</v>
      </c>
      <c r="H74" s="140">
        <v>243149</v>
      </c>
      <c r="I74" s="115">
        <v>516</v>
      </c>
      <c r="J74" s="116">
        <v>0.21221555507117035</v>
      </c>
    </row>
    <row r="75" spans="1:12" s="110" customFormat="1" ht="12" customHeight="1" x14ac:dyDescent="0.2">
      <c r="A75" s="142"/>
      <c r="B75" s="124" t="s">
        <v>117</v>
      </c>
      <c r="C75" s="125">
        <v>19.93007452151932</v>
      </c>
      <c r="D75" s="143">
        <v>60709</v>
      </c>
      <c r="E75" s="144">
        <v>60202</v>
      </c>
      <c r="F75" s="144">
        <v>60142</v>
      </c>
      <c r="G75" s="144">
        <v>58683</v>
      </c>
      <c r="H75" s="145">
        <v>57517</v>
      </c>
      <c r="I75" s="143">
        <v>3192</v>
      </c>
      <c r="J75" s="146">
        <v>5.5496635777248464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302525</v>
      </c>
      <c r="G11" s="114">
        <v>303780</v>
      </c>
      <c r="H11" s="114">
        <v>305730</v>
      </c>
      <c r="I11" s="114">
        <v>301077</v>
      </c>
      <c r="J11" s="140">
        <v>300323</v>
      </c>
      <c r="K11" s="114">
        <v>2202</v>
      </c>
      <c r="L11" s="116">
        <v>0.73321057661251388</v>
      </c>
    </row>
    <row r="12" spans="1:17" s="110" customFormat="1" ht="24.95" customHeight="1" x14ac:dyDescent="0.2">
      <c r="A12" s="604" t="s">
        <v>185</v>
      </c>
      <c r="B12" s="605"/>
      <c r="C12" s="605"/>
      <c r="D12" s="606"/>
      <c r="E12" s="113">
        <v>57.012808858772004</v>
      </c>
      <c r="F12" s="115">
        <v>172478</v>
      </c>
      <c r="G12" s="114">
        <v>173286</v>
      </c>
      <c r="H12" s="114">
        <v>174776</v>
      </c>
      <c r="I12" s="114">
        <v>172393</v>
      </c>
      <c r="J12" s="140">
        <v>172077</v>
      </c>
      <c r="K12" s="114">
        <v>401</v>
      </c>
      <c r="L12" s="116">
        <v>0.23303521098113053</v>
      </c>
    </row>
    <row r="13" spans="1:17" s="110" customFormat="1" ht="15" customHeight="1" x14ac:dyDescent="0.2">
      <c r="A13" s="120"/>
      <c r="B13" s="612" t="s">
        <v>107</v>
      </c>
      <c r="C13" s="612"/>
      <c r="E13" s="113">
        <v>42.987191141227996</v>
      </c>
      <c r="F13" s="115">
        <v>130047</v>
      </c>
      <c r="G13" s="114">
        <v>130494</v>
      </c>
      <c r="H13" s="114">
        <v>130954</v>
      </c>
      <c r="I13" s="114">
        <v>128684</v>
      </c>
      <c r="J13" s="140">
        <v>128246</v>
      </c>
      <c r="K13" s="114">
        <v>1801</v>
      </c>
      <c r="L13" s="116">
        <v>1.4043322988631224</v>
      </c>
    </row>
    <row r="14" spans="1:17" s="110" customFormat="1" ht="24.95" customHeight="1" x14ac:dyDescent="0.2">
      <c r="A14" s="604" t="s">
        <v>186</v>
      </c>
      <c r="B14" s="605"/>
      <c r="C14" s="605"/>
      <c r="D14" s="606"/>
      <c r="E14" s="113">
        <v>8.2452689860342119</v>
      </c>
      <c r="F14" s="115">
        <v>24944</v>
      </c>
      <c r="G14" s="114">
        <v>25756</v>
      </c>
      <c r="H14" s="114">
        <v>26148</v>
      </c>
      <c r="I14" s="114">
        <v>23736</v>
      </c>
      <c r="J14" s="140">
        <v>24484</v>
      </c>
      <c r="K14" s="114">
        <v>460</v>
      </c>
      <c r="L14" s="116">
        <v>1.8787779774546642</v>
      </c>
    </row>
    <row r="15" spans="1:17" s="110" customFormat="1" ht="15" customHeight="1" x14ac:dyDescent="0.2">
      <c r="A15" s="120"/>
      <c r="B15" s="119"/>
      <c r="C15" s="258" t="s">
        <v>106</v>
      </c>
      <c r="E15" s="113">
        <v>56.410359204618345</v>
      </c>
      <c r="F15" s="115">
        <v>14071</v>
      </c>
      <c r="G15" s="114">
        <v>14551</v>
      </c>
      <c r="H15" s="114">
        <v>14883</v>
      </c>
      <c r="I15" s="114">
        <v>13423</v>
      </c>
      <c r="J15" s="140">
        <v>13832</v>
      </c>
      <c r="K15" s="114">
        <v>239</v>
      </c>
      <c r="L15" s="116">
        <v>1.7278773857721226</v>
      </c>
    </row>
    <row r="16" spans="1:17" s="110" customFormat="1" ht="15" customHeight="1" x14ac:dyDescent="0.2">
      <c r="A16" s="120"/>
      <c r="B16" s="119"/>
      <c r="C16" s="258" t="s">
        <v>107</v>
      </c>
      <c r="E16" s="113">
        <v>43.589640795381655</v>
      </c>
      <c r="F16" s="115">
        <v>10873</v>
      </c>
      <c r="G16" s="114">
        <v>11205</v>
      </c>
      <c r="H16" s="114">
        <v>11265</v>
      </c>
      <c r="I16" s="114">
        <v>10313</v>
      </c>
      <c r="J16" s="140">
        <v>10652</v>
      </c>
      <c r="K16" s="114">
        <v>221</v>
      </c>
      <c r="L16" s="116">
        <v>2.0747277506571535</v>
      </c>
    </row>
    <row r="17" spans="1:12" s="110" customFormat="1" ht="15" customHeight="1" x14ac:dyDescent="0.2">
      <c r="A17" s="120"/>
      <c r="B17" s="121" t="s">
        <v>109</v>
      </c>
      <c r="C17" s="258"/>
      <c r="E17" s="113">
        <v>71.433104702090731</v>
      </c>
      <c r="F17" s="115">
        <v>216103</v>
      </c>
      <c r="G17" s="114">
        <v>217016</v>
      </c>
      <c r="H17" s="114">
        <v>219036</v>
      </c>
      <c r="I17" s="114">
        <v>218012</v>
      </c>
      <c r="J17" s="140">
        <v>217550</v>
      </c>
      <c r="K17" s="114">
        <v>-1447</v>
      </c>
      <c r="L17" s="116">
        <v>-0.66513445185014941</v>
      </c>
    </row>
    <row r="18" spans="1:12" s="110" customFormat="1" ht="15" customHeight="1" x14ac:dyDescent="0.2">
      <c r="A18" s="120"/>
      <c r="B18" s="119"/>
      <c r="C18" s="258" t="s">
        <v>106</v>
      </c>
      <c r="E18" s="113">
        <v>57.004298875998948</v>
      </c>
      <c r="F18" s="115">
        <v>123188</v>
      </c>
      <c r="G18" s="114">
        <v>123822</v>
      </c>
      <c r="H18" s="114">
        <v>125172</v>
      </c>
      <c r="I18" s="114">
        <v>124940</v>
      </c>
      <c r="J18" s="140">
        <v>124761</v>
      </c>
      <c r="K18" s="114">
        <v>-1573</v>
      </c>
      <c r="L18" s="116">
        <v>-1.260810670001042</v>
      </c>
    </row>
    <row r="19" spans="1:12" s="110" customFormat="1" ht="15" customHeight="1" x14ac:dyDescent="0.2">
      <c r="A19" s="120"/>
      <c r="B19" s="119"/>
      <c r="C19" s="258" t="s">
        <v>107</v>
      </c>
      <c r="E19" s="113">
        <v>42.995701124001052</v>
      </c>
      <c r="F19" s="115">
        <v>92915</v>
      </c>
      <c r="G19" s="114">
        <v>93194</v>
      </c>
      <c r="H19" s="114">
        <v>93864</v>
      </c>
      <c r="I19" s="114">
        <v>93072</v>
      </c>
      <c r="J19" s="140">
        <v>92789</v>
      </c>
      <c r="K19" s="114">
        <v>126</v>
      </c>
      <c r="L19" s="116">
        <v>0.13579195809848149</v>
      </c>
    </row>
    <row r="20" spans="1:12" s="110" customFormat="1" ht="15" customHeight="1" x14ac:dyDescent="0.2">
      <c r="A20" s="120"/>
      <c r="B20" s="121" t="s">
        <v>110</v>
      </c>
      <c r="C20" s="258"/>
      <c r="E20" s="113">
        <v>19.196430047103544</v>
      </c>
      <c r="F20" s="115">
        <v>58074</v>
      </c>
      <c r="G20" s="114">
        <v>57670</v>
      </c>
      <c r="H20" s="114">
        <v>57232</v>
      </c>
      <c r="I20" s="114">
        <v>56116</v>
      </c>
      <c r="J20" s="140">
        <v>55184</v>
      </c>
      <c r="K20" s="114">
        <v>2890</v>
      </c>
      <c r="L20" s="116">
        <v>5.2370252247028128</v>
      </c>
    </row>
    <row r="21" spans="1:12" s="110" customFormat="1" ht="15" customHeight="1" x14ac:dyDescent="0.2">
      <c r="A21" s="120"/>
      <c r="B21" s="119"/>
      <c r="C21" s="258" t="s">
        <v>106</v>
      </c>
      <c r="E21" s="113">
        <v>57.182215793642591</v>
      </c>
      <c r="F21" s="115">
        <v>33208</v>
      </c>
      <c r="G21" s="114">
        <v>32954</v>
      </c>
      <c r="H21" s="114">
        <v>32781</v>
      </c>
      <c r="I21" s="114">
        <v>32117</v>
      </c>
      <c r="J21" s="140">
        <v>31645</v>
      </c>
      <c r="K21" s="114">
        <v>1563</v>
      </c>
      <c r="L21" s="116">
        <v>4.9391689050402912</v>
      </c>
    </row>
    <row r="22" spans="1:12" s="110" customFormat="1" ht="15" customHeight="1" x14ac:dyDescent="0.2">
      <c r="A22" s="120"/>
      <c r="B22" s="119"/>
      <c r="C22" s="258" t="s">
        <v>107</v>
      </c>
      <c r="E22" s="113">
        <v>42.817784206357409</v>
      </c>
      <c r="F22" s="115">
        <v>24866</v>
      </c>
      <c r="G22" s="114">
        <v>24716</v>
      </c>
      <c r="H22" s="114">
        <v>24451</v>
      </c>
      <c r="I22" s="114">
        <v>23999</v>
      </c>
      <c r="J22" s="140">
        <v>23539</v>
      </c>
      <c r="K22" s="114">
        <v>1327</v>
      </c>
      <c r="L22" s="116">
        <v>5.6374527380092614</v>
      </c>
    </row>
    <row r="23" spans="1:12" s="110" customFormat="1" ht="15" customHeight="1" x14ac:dyDescent="0.2">
      <c r="A23" s="120"/>
      <c r="B23" s="121" t="s">
        <v>111</v>
      </c>
      <c r="C23" s="258"/>
      <c r="E23" s="113">
        <v>1.1251962647715066</v>
      </c>
      <c r="F23" s="115">
        <v>3404</v>
      </c>
      <c r="G23" s="114">
        <v>3338</v>
      </c>
      <c r="H23" s="114">
        <v>3314</v>
      </c>
      <c r="I23" s="114">
        <v>3213</v>
      </c>
      <c r="J23" s="140">
        <v>3105</v>
      </c>
      <c r="K23" s="114">
        <v>299</v>
      </c>
      <c r="L23" s="116">
        <v>9.6296296296296298</v>
      </c>
    </row>
    <row r="24" spans="1:12" s="110" customFormat="1" ht="15" customHeight="1" x14ac:dyDescent="0.2">
      <c r="A24" s="120"/>
      <c r="B24" s="119"/>
      <c r="C24" s="258" t="s">
        <v>106</v>
      </c>
      <c r="E24" s="113">
        <v>59.07755581668625</v>
      </c>
      <c r="F24" s="115">
        <v>2011</v>
      </c>
      <c r="G24" s="114">
        <v>1959</v>
      </c>
      <c r="H24" s="114">
        <v>1940</v>
      </c>
      <c r="I24" s="114">
        <v>1913</v>
      </c>
      <c r="J24" s="140">
        <v>1839</v>
      </c>
      <c r="K24" s="114">
        <v>172</v>
      </c>
      <c r="L24" s="116">
        <v>9.3529091897770531</v>
      </c>
    </row>
    <row r="25" spans="1:12" s="110" customFormat="1" ht="15" customHeight="1" x14ac:dyDescent="0.2">
      <c r="A25" s="120"/>
      <c r="B25" s="119"/>
      <c r="C25" s="258" t="s">
        <v>107</v>
      </c>
      <c r="E25" s="113">
        <v>40.92244418331375</v>
      </c>
      <c r="F25" s="115">
        <v>1393</v>
      </c>
      <c r="G25" s="114">
        <v>1379</v>
      </c>
      <c r="H25" s="114">
        <v>1374</v>
      </c>
      <c r="I25" s="114">
        <v>1300</v>
      </c>
      <c r="J25" s="140">
        <v>1266</v>
      </c>
      <c r="K25" s="114">
        <v>127</v>
      </c>
      <c r="L25" s="116">
        <v>10.031595576619273</v>
      </c>
    </row>
    <row r="26" spans="1:12" s="110" customFormat="1" ht="15" customHeight="1" x14ac:dyDescent="0.2">
      <c r="A26" s="120"/>
      <c r="C26" s="121" t="s">
        <v>187</v>
      </c>
      <c r="D26" s="110" t="s">
        <v>188</v>
      </c>
      <c r="E26" s="113">
        <v>0.33881497396909344</v>
      </c>
      <c r="F26" s="115">
        <v>1025</v>
      </c>
      <c r="G26" s="114">
        <v>941</v>
      </c>
      <c r="H26" s="114">
        <v>1030</v>
      </c>
      <c r="I26" s="114">
        <v>925</v>
      </c>
      <c r="J26" s="140">
        <v>860</v>
      </c>
      <c r="K26" s="114">
        <v>165</v>
      </c>
      <c r="L26" s="116">
        <v>19.186046511627907</v>
      </c>
    </row>
    <row r="27" spans="1:12" s="110" customFormat="1" ht="15" customHeight="1" x14ac:dyDescent="0.2">
      <c r="A27" s="120"/>
      <c r="B27" s="119"/>
      <c r="D27" s="259" t="s">
        <v>106</v>
      </c>
      <c r="E27" s="113">
        <v>57.365853658536587</v>
      </c>
      <c r="F27" s="115">
        <v>588</v>
      </c>
      <c r="G27" s="114">
        <v>527</v>
      </c>
      <c r="H27" s="114">
        <v>564</v>
      </c>
      <c r="I27" s="114">
        <v>518</v>
      </c>
      <c r="J27" s="140">
        <v>457</v>
      </c>
      <c r="K27" s="114">
        <v>131</v>
      </c>
      <c r="L27" s="116">
        <v>28.665207877461707</v>
      </c>
    </row>
    <row r="28" spans="1:12" s="110" customFormat="1" ht="15" customHeight="1" x14ac:dyDescent="0.2">
      <c r="A28" s="120"/>
      <c r="B28" s="119"/>
      <c r="D28" s="259" t="s">
        <v>107</v>
      </c>
      <c r="E28" s="113">
        <v>42.634146341463413</v>
      </c>
      <c r="F28" s="115">
        <v>437</v>
      </c>
      <c r="G28" s="114">
        <v>414</v>
      </c>
      <c r="H28" s="114">
        <v>466</v>
      </c>
      <c r="I28" s="114">
        <v>407</v>
      </c>
      <c r="J28" s="140">
        <v>403</v>
      </c>
      <c r="K28" s="114">
        <v>34</v>
      </c>
      <c r="L28" s="116">
        <v>8.4367245657568244</v>
      </c>
    </row>
    <row r="29" spans="1:12" s="110" customFormat="1" ht="24.95" customHeight="1" x14ac:dyDescent="0.2">
      <c r="A29" s="604" t="s">
        <v>189</v>
      </c>
      <c r="B29" s="605"/>
      <c r="C29" s="605"/>
      <c r="D29" s="606"/>
      <c r="E29" s="113">
        <v>78.665234278158835</v>
      </c>
      <c r="F29" s="115">
        <v>237982</v>
      </c>
      <c r="G29" s="114">
        <v>240047</v>
      </c>
      <c r="H29" s="114">
        <v>241904</v>
      </c>
      <c r="I29" s="114">
        <v>238575</v>
      </c>
      <c r="J29" s="140">
        <v>239358</v>
      </c>
      <c r="K29" s="114">
        <v>-1376</v>
      </c>
      <c r="L29" s="116">
        <v>-0.57487111356211196</v>
      </c>
    </row>
    <row r="30" spans="1:12" s="110" customFormat="1" ht="15" customHeight="1" x14ac:dyDescent="0.2">
      <c r="A30" s="120"/>
      <c r="B30" s="119"/>
      <c r="C30" s="258" t="s">
        <v>106</v>
      </c>
      <c r="E30" s="113">
        <v>55.370994444958022</v>
      </c>
      <c r="F30" s="115">
        <v>131773</v>
      </c>
      <c r="G30" s="114">
        <v>133143</v>
      </c>
      <c r="H30" s="114">
        <v>134388</v>
      </c>
      <c r="I30" s="114">
        <v>132786</v>
      </c>
      <c r="J30" s="140">
        <v>133518</v>
      </c>
      <c r="K30" s="114">
        <v>-1745</v>
      </c>
      <c r="L30" s="116">
        <v>-1.3069398882547671</v>
      </c>
    </row>
    <row r="31" spans="1:12" s="110" customFormat="1" ht="15" customHeight="1" x14ac:dyDescent="0.2">
      <c r="A31" s="120"/>
      <c r="B31" s="119"/>
      <c r="C31" s="258" t="s">
        <v>107</v>
      </c>
      <c r="E31" s="113">
        <v>44.629005555041978</v>
      </c>
      <c r="F31" s="115">
        <v>106209</v>
      </c>
      <c r="G31" s="114">
        <v>106904</v>
      </c>
      <c r="H31" s="114">
        <v>107516</v>
      </c>
      <c r="I31" s="114">
        <v>105789</v>
      </c>
      <c r="J31" s="140">
        <v>105840</v>
      </c>
      <c r="K31" s="114">
        <v>369</v>
      </c>
      <c r="L31" s="116">
        <v>0.34863945578231292</v>
      </c>
    </row>
    <row r="32" spans="1:12" s="110" customFormat="1" ht="15" customHeight="1" x14ac:dyDescent="0.2">
      <c r="A32" s="120"/>
      <c r="B32" s="119" t="s">
        <v>117</v>
      </c>
      <c r="C32" s="258"/>
      <c r="E32" s="113">
        <v>21.25840839600033</v>
      </c>
      <c r="F32" s="115">
        <v>64312</v>
      </c>
      <c r="G32" s="114">
        <v>63505</v>
      </c>
      <c r="H32" s="114">
        <v>63603</v>
      </c>
      <c r="I32" s="114">
        <v>62265</v>
      </c>
      <c r="J32" s="140">
        <v>60730</v>
      </c>
      <c r="K32" s="114">
        <v>3582</v>
      </c>
      <c r="L32" s="116">
        <v>5.898238103079203</v>
      </c>
    </row>
    <row r="33" spans="1:12" s="110" customFormat="1" ht="15" customHeight="1" x14ac:dyDescent="0.2">
      <c r="A33" s="120"/>
      <c r="B33" s="119"/>
      <c r="C33" s="258" t="s">
        <v>106</v>
      </c>
      <c r="E33" s="113">
        <v>63.069100634407263</v>
      </c>
      <c r="F33" s="115">
        <v>40561</v>
      </c>
      <c r="G33" s="114">
        <v>40000</v>
      </c>
      <c r="H33" s="114">
        <v>40254</v>
      </c>
      <c r="I33" s="114">
        <v>39463</v>
      </c>
      <c r="J33" s="140">
        <v>38413</v>
      </c>
      <c r="K33" s="114">
        <v>2148</v>
      </c>
      <c r="L33" s="116">
        <v>5.5918569234373781</v>
      </c>
    </row>
    <row r="34" spans="1:12" s="110" customFormat="1" ht="15" customHeight="1" x14ac:dyDescent="0.2">
      <c r="A34" s="120"/>
      <c r="B34" s="119"/>
      <c r="C34" s="258" t="s">
        <v>107</v>
      </c>
      <c r="E34" s="113">
        <v>36.930899365592737</v>
      </c>
      <c r="F34" s="115">
        <v>23751</v>
      </c>
      <c r="G34" s="114">
        <v>23505</v>
      </c>
      <c r="H34" s="114">
        <v>23349</v>
      </c>
      <c r="I34" s="114">
        <v>22802</v>
      </c>
      <c r="J34" s="140">
        <v>22317</v>
      </c>
      <c r="K34" s="114">
        <v>1434</v>
      </c>
      <c r="L34" s="116">
        <v>6.4255948380158623</v>
      </c>
    </row>
    <row r="35" spans="1:12" s="110" customFormat="1" ht="24.95" customHeight="1" x14ac:dyDescent="0.2">
      <c r="A35" s="604" t="s">
        <v>190</v>
      </c>
      <c r="B35" s="605"/>
      <c r="C35" s="605"/>
      <c r="D35" s="606"/>
      <c r="E35" s="113">
        <v>74.765721841170148</v>
      </c>
      <c r="F35" s="115">
        <v>226185</v>
      </c>
      <c r="G35" s="114">
        <v>227189</v>
      </c>
      <c r="H35" s="114">
        <v>229554</v>
      </c>
      <c r="I35" s="114">
        <v>225948</v>
      </c>
      <c r="J35" s="140">
        <v>226217</v>
      </c>
      <c r="K35" s="114">
        <v>-32</v>
      </c>
      <c r="L35" s="116">
        <v>-1.4145709650468356E-2</v>
      </c>
    </row>
    <row r="36" spans="1:12" s="110" customFormat="1" ht="15" customHeight="1" x14ac:dyDescent="0.2">
      <c r="A36" s="120"/>
      <c r="B36" s="119"/>
      <c r="C36" s="258" t="s">
        <v>106</v>
      </c>
      <c r="E36" s="113">
        <v>67.836505515396695</v>
      </c>
      <c r="F36" s="115">
        <v>153436</v>
      </c>
      <c r="G36" s="114">
        <v>154064</v>
      </c>
      <c r="H36" s="114">
        <v>155709</v>
      </c>
      <c r="I36" s="114">
        <v>153823</v>
      </c>
      <c r="J36" s="140">
        <v>154092</v>
      </c>
      <c r="K36" s="114">
        <v>-656</v>
      </c>
      <c r="L36" s="116">
        <v>-0.42571969991952857</v>
      </c>
    </row>
    <row r="37" spans="1:12" s="110" customFormat="1" ht="15" customHeight="1" x14ac:dyDescent="0.2">
      <c r="A37" s="120"/>
      <c r="B37" s="119"/>
      <c r="C37" s="258" t="s">
        <v>107</v>
      </c>
      <c r="E37" s="113">
        <v>32.163494484603312</v>
      </c>
      <c r="F37" s="115">
        <v>72749</v>
      </c>
      <c r="G37" s="114">
        <v>73125</v>
      </c>
      <c r="H37" s="114">
        <v>73845</v>
      </c>
      <c r="I37" s="114">
        <v>72125</v>
      </c>
      <c r="J37" s="140">
        <v>72125</v>
      </c>
      <c r="K37" s="114">
        <v>624</v>
      </c>
      <c r="L37" s="116">
        <v>0.86516464471403809</v>
      </c>
    </row>
    <row r="38" spans="1:12" s="110" customFormat="1" ht="15" customHeight="1" x14ac:dyDescent="0.2">
      <c r="A38" s="120"/>
      <c r="B38" s="119" t="s">
        <v>182</v>
      </c>
      <c r="C38" s="258"/>
      <c r="E38" s="113">
        <v>25.234278158829849</v>
      </c>
      <c r="F38" s="115">
        <v>76340</v>
      </c>
      <c r="G38" s="114">
        <v>76591</v>
      </c>
      <c r="H38" s="114">
        <v>76176</v>
      </c>
      <c r="I38" s="114">
        <v>75129</v>
      </c>
      <c r="J38" s="140">
        <v>74106</v>
      </c>
      <c r="K38" s="114">
        <v>2234</v>
      </c>
      <c r="L38" s="116">
        <v>3.0146007070952421</v>
      </c>
    </row>
    <row r="39" spans="1:12" s="110" customFormat="1" ht="15" customHeight="1" x14ac:dyDescent="0.2">
      <c r="A39" s="120"/>
      <c r="B39" s="119"/>
      <c r="C39" s="258" t="s">
        <v>106</v>
      </c>
      <c r="E39" s="113">
        <v>24.94367304165575</v>
      </c>
      <c r="F39" s="115">
        <v>19042</v>
      </c>
      <c r="G39" s="114">
        <v>19222</v>
      </c>
      <c r="H39" s="114">
        <v>19067</v>
      </c>
      <c r="I39" s="114">
        <v>18570</v>
      </c>
      <c r="J39" s="140">
        <v>17985</v>
      </c>
      <c r="K39" s="114">
        <v>1057</v>
      </c>
      <c r="L39" s="116">
        <v>5.8771198220739507</v>
      </c>
    </row>
    <row r="40" spans="1:12" s="110" customFormat="1" ht="15" customHeight="1" x14ac:dyDescent="0.2">
      <c r="A40" s="120"/>
      <c r="B40" s="119"/>
      <c r="C40" s="258" t="s">
        <v>107</v>
      </c>
      <c r="E40" s="113">
        <v>75.056326958344243</v>
      </c>
      <c r="F40" s="115">
        <v>57298</v>
      </c>
      <c r="G40" s="114">
        <v>57369</v>
      </c>
      <c r="H40" s="114">
        <v>57109</v>
      </c>
      <c r="I40" s="114">
        <v>56559</v>
      </c>
      <c r="J40" s="140">
        <v>56121</v>
      </c>
      <c r="K40" s="114">
        <v>1177</v>
      </c>
      <c r="L40" s="116">
        <v>2.0972541472888935</v>
      </c>
    </row>
    <row r="41" spans="1:12" s="110" customFormat="1" ht="24.75" customHeight="1" x14ac:dyDescent="0.2">
      <c r="A41" s="604" t="s">
        <v>519</v>
      </c>
      <c r="B41" s="605"/>
      <c r="C41" s="605"/>
      <c r="D41" s="606"/>
      <c r="E41" s="113">
        <v>3.4370713164201305</v>
      </c>
      <c r="F41" s="115">
        <v>10398</v>
      </c>
      <c r="G41" s="114">
        <v>11557</v>
      </c>
      <c r="H41" s="114">
        <v>11632</v>
      </c>
      <c r="I41" s="114">
        <v>8953</v>
      </c>
      <c r="J41" s="140">
        <v>10208</v>
      </c>
      <c r="K41" s="114">
        <v>190</v>
      </c>
      <c r="L41" s="116">
        <v>1.8612852664576802</v>
      </c>
    </row>
    <row r="42" spans="1:12" s="110" customFormat="1" ht="15" customHeight="1" x14ac:dyDescent="0.2">
      <c r="A42" s="120"/>
      <c r="B42" s="119"/>
      <c r="C42" s="258" t="s">
        <v>106</v>
      </c>
      <c r="E42" s="113">
        <v>55.587613002500483</v>
      </c>
      <c r="F42" s="115">
        <v>5780</v>
      </c>
      <c r="G42" s="114">
        <v>6512</v>
      </c>
      <c r="H42" s="114">
        <v>6621</v>
      </c>
      <c r="I42" s="114">
        <v>5035</v>
      </c>
      <c r="J42" s="140">
        <v>5765</v>
      </c>
      <c r="K42" s="114">
        <v>15</v>
      </c>
      <c r="L42" s="116">
        <v>0.26019080659150046</v>
      </c>
    </row>
    <row r="43" spans="1:12" s="110" customFormat="1" ht="15" customHeight="1" x14ac:dyDescent="0.2">
      <c r="A43" s="123"/>
      <c r="B43" s="124"/>
      <c r="C43" s="260" t="s">
        <v>107</v>
      </c>
      <c r="D43" s="261"/>
      <c r="E43" s="125">
        <v>44.412386997499517</v>
      </c>
      <c r="F43" s="143">
        <v>4618</v>
      </c>
      <c r="G43" s="144">
        <v>5045</v>
      </c>
      <c r="H43" s="144">
        <v>5011</v>
      </c>
      <c r="I43" s="144">
        <v>3918</v>
      </c>
      <c r="J43" s="145">
        <v>4443</v>
      </c>
      <c r="K43" s="144">
        <v>175</v>
      </c>
      <c r="L43" s="146">
        <v>3.9387801035336483</v>
      </c>
    </row>
    <row r="44" spans="1:12" s="110" customFormat="1" ht="45.75" customHeight="1" x14ac:dyDescent="0.2">
      <c r="A44" s="604" t="s">
        <v>191</v>
      </c>
      <c r="B44" s="605"/>
      <c r="C44" s="605"/>
      <c r="D44" s="606"/>
      <c r="E44" s="113">
        <v>0.52656805222708869</v>
      </c>
      <c r="F44" s="115">
        <v>1593</v>
      </c>
      <c r="G44" s="114">
        <v>1614</v>
      </c>
      <c r="H44" s="114">
        <v>1624</v>
      </c>
      <c r="I44" s="114">
        <v>1542</v>
      </c>
      <c r="J44" s="140">
        <v>1566</v>
      </c>
      <c r="K44" s="114">
        <v>27</v>
      </c>
      <c r="L44" s="116">
        <v>1.7241379310344827</v>
      </c>
    </row>
    <row r="45" spans="1:12" s="110" customFormat="1" ht="15" customHeight="1" x14ac:dyDescent="0.2">
      <c r="A45" s="120"/>
      <c r="B45" s="119"/>
      <c r="C45" s="258" t="s">
        <v>106</v>
      </c>
      <c r="E45" s="113">
        <v>58.631512868801003</v>
      </c>
      <c r="F45" s="115">
        <v>934</v>
      </c>
      <c r="G45" s="114">
        <v>952</v>
      </c>
      <c r="H45" s="114">
        <v>968</v>
      </c>
      <c r="I45" s="114">
        <v>923</v>
      </c>
      <c r="J45" s="140">
        <v>936</v>
      </c>
      <c r="K45" s="114">
        <v>-2</v>
      </c>
      <c r="L45" s="116">
        <v>-0.21367521367521367</v>
      </c>
    </row>
    <row r="46" spans="1:12" s="110" customFormat="1" ht="15" customHeight="1" x14ac:dyDescent="0.2">
      <c r="A46" s="123"/>
      <c r="B46" s="124"/>
      <c r="C46" s="260" t="s">
        <v>107</v>
      </c>
      <c r="D46" s="261"/>
      <c r="E46" s="125">
        <v>41.368487131198997</v>
      </c>
      <c r="F46" s="143">
        <v>659</v>
      </c>
      <c r="G46" s="144">
        <v>662</v>
      </c>
      <c r="H46" s="144">
        <v>656</v>
      </c>
      <c r="I46" s="144">
        <v>619</v>
      </c>
      <c r="J46" s="145">
        <v>630</v>
      </c>
      <c r="K46" s="144">
        <v>29</v>
      </c>
      <c r="L46" s="146">
        <v>4.6031746031746028</v>
      </c>
    </row>
    <row r="47" spans="1:12" s="110" customFormat="1" ht="39" customHeight="1" x14ac:dyDescent="0.2">
      <c r="A47" s="604" t="s">
        <v>520</v>
      </c>
      <c r="B47" s="607"/>
      <c r="C47" s="607"/>
      <c r="D47" s="608"/>
      <c r="E47" s="113">
        <v>0.18643087348153045</v>
      </c>
      <c r="F47" s="115">
        <v>564</v>
      </c>
      <c r="G47" s="114">
        <v>571</v>
      </c>
      <c r="H47" s="114">
        <v>520</v>
      </c>
      <c r="I47" s="114">
        <v>539</v>
      </c>
      <c r="J47" s="140">
        <v>590</v>
      </c>
      <c r="K47" s="114">
        <v>-26</v>
      </c>
      <c r="L47" s="116">
        <v>-4.406779661016949</v>
      </c>
    </row>
    <row r="48" spans="1:12" s="110" customFormat="1" ht="15" customHeight="1" x14ac:dyDescent="0.2">
      <c r="A48" s="120"/>
      <c r="B48" s="119"/>
      <c r="C48" s="258" t="s">
        <v>106</v>
      </c>
      <c r="E48" s="113">
        <v>41.666666666666664</v>
      </c>
      <c r="F48" s="115">
        <v>235</v>
      </c>
      <c r="G48" s="114">
        <v>236</v>
      </c>
      <c r="H48" s="114">
        <v>221</v>
      </c>
      <c r="I48" s="114">
        <v>217</v>
      </c>
      <c r="J48" s="140">
        <v>245</v>
      </c>
      <c r="K48" s="114">
        <v>-10</v>
      </c>
      <c r="L48" s="116">
        <v>-4.0816326530612246</v>
      </c>
    </row>
    <row r="49" spans="1:12" s="110" customFormat="1" ht="15" customHeight="1" x14ac:dyDescent="0.2">
      <c r="A49" s="123"/>
      <c r="B49" s="124"/>
      <c r="C49" s="260" t="s">
        <v>107</v>
      </c>
      <c r="D49" s="261"/>
      <c r="E49" s="125">
        <v>58.333333333333336</v>
      </c>
      <c r="F49" s="143">
        <v>329</v>
      </c>
      <c r="G49" s="144">
        <v>335</v>
      </c>
      <c r="H49" s="144">
        <v>299</v>
      </c>
      <c r="I49" s="144">
        <v>322</v>
      </c>
      <c r="J49" s="145">
        <v>345</v>
      </c>
      <c r="K49" s="144">
        <v>-16</v>
      </c>
      <c r="L49" s="146">
        <v>-4.63768115942029</v>
      </c>
    </row>
    <row r="50" spans="1:12" s="110" customFormat="1" ht="24.95" customHeight="1" x14ac:dyDescent="0.2">
      <c r="A50" s="609" t="s">
        <v>192</v>
      </c>
      <c r="B50" s="610"/>
      <c r="C50" s="610"/>
      <c r="D50" s="611"/>
      <c r="E50" s="262">
        <v>12.394347574580614</v>
      </c>
      <c r="F50" s="263">
        <v>37496</v>
      </c>
      <c r="G50" s="264">
        <v>38092</v>
      </c>
      <c r="H50" s="264">
        <v>37939</v>
      </c>
      <c r="I50" s="264">
        <v>35791</v>
      </c>
      <c r="J50" s="265">
        <v>35912</v>
      </c>
      <c r="K50" s="263">
        <v>1584</v>
      </c>
      <c r="L50" s="266">
        <v>4.4107819113388285</v>
      </c>
    </row>
    <row r="51" spans="1:12" s="110" customFormat="1" ht="15" customHeight="1" x14ac:dyDescent="0.2">
      <c r="A51" s="120"/>
      <c r="B51" s="119"/>
      <c r="C51" s="258" t="s">
        <v>106</v>
      </c>
      <c r="E51" s="113">
        <v>60.691807126093451</v>
      </c>
      <c r="F51" s="115">
        <v>22757</v>
      </c>
      <c r="G51" s="114">
        <v>23106</v>
      </c>
      <c r="H51" s="114">
        <v>23071</v>
      </c>
      <c r="I51" s="114">
        <v>21758</v>
      </c>
      <c r="J51" s="140">
        <v>21687</v>
      </c>
      <c r="K51" s="114">
        <v>1070</v>
      </c>
      <c r="L51" s="116">
        <v>4.9338313275234009</v>
      </c>
    </row>
    <row r="52" spans="1:12" s="110" customFormat="1" ht="15" customHeight="1" x14ac:dyDescent="0.2">
      <c r="A52" s="120"/>
      <c r="B52" s="119"/>
      <c r="C52" s="258" t="s">
        <v>107</v>
      </c>
      <c r="E52" s="113">
        <v>39.308192873906549</v>
      </c>
      <c r="F52" s="115">
        <v>14739</v>
      </c>
      <c r="G52" s="114">
        <v>14986</v>
      </c>
      <c r="H52" s="114">
        <v>14868</v>
      </c>
      <c r="I52" s="114">
        <v>14033</v>
      </c>
      <c r="J52" s="140">
        <v>14225</v>
      </c>
      <c r="K52" s="114">
        <v>514</v>
      </c>
      <c r="L52" s="116">
        <v>3.6133567662565906</v>
      </c>
    </row>
    <row r="53" spans="1:12" s="110" customFormat="1" ht="15" customHeight="1" x14ac:dyDescent="0.2">
      <c r="A53" s="120"/>
      <c r="B53" s="119"/>
      <c r="C53" s="258" t="s">
        <v>187</v>
      </c>
      <c r="D53" s="110" t="s">
        <v>193</v>
      </c>
      <c r="E53" s="113">
        <v>19.914124173245145</v>
      </c>
      <c r="F53" s="115">
        <v>7467</v>
      </c>
      <c r="G53" s="114">
        <v>8396</v>
      </c>
      <c r="H53" s="114">
        <v>8394</v>
      </c>
      <c r="I53" s="114">
        <v>6422</v>
      </c>
      <c r="J53" s="140">
        <v>7096</v>
      </c>
      <c r="K53" s="114">
        <v>371</v>
      </c>
      <c r="L53" s="116">
        <v>5.2282976324689967</v>
      </c>
    </row>
    <row r="54" spans="1:12" s="110" customFormat="1" ht="15" customHeight="1" x14ac:dyDescent="0.2">
      <c r="A54" s="120"/>
      <c r="B54" s="119"/>
      <c r="D54" s="267" t="s">
        <v>194</v>
      </c>
      <c r="E54" s="113">
        <v>56.836748359448237</v>
      </c>
      <c r="F54" s="115">
        <v>4244</v>
      </c>
      <c r="G54" s="114">
        <v>4792</v>
      </c>
      <c r="H54" s="114">
        <v>4889</v>
      </c>
      <c r="I54" s="114">
        <v>3763</v>
      </c>
      <c r="J54" s="140">
        <v>4111</v>
      </c>
      <c r="K54" s="114">
        <v>133</v>
      </c>
      <c r="L54" s="116">
        <v>3.2352225735830697</v>
      </c>
    </row>
    <row r="55" spans="1:12" s="110" customFormat="1" ht="15" customHeight="1" x14ac:dyDescent="0.2">
      <c r="A55" s="120"/>
      <c r="B55" s="119"/>
      <c r="D55" s="267" t="s">
        <v>195</v>
      </c>
      <c r="E55" s="113">
        <v>43.163251640551763</v>
      </c>
      <c r="F55" s="115">
        <v>3223</v>
      </c>
      <c r="G55" s="114">
        <v>3604</v>
      </c>
      <c r="H55" s="114">
        <v>3505</v>
      </c>
      <c r="I55" s="114">
        <v>2659</v>
      </c>
      <c r="J55" s="140">
        <v>2985</v>
      </c>
      <c r="K55" s="114">
        <v>238</v>
      </c>
      <c r="L55" s="116">
        <v>7.9731993299832498</v>
      </c>
    </row>
    <row r="56" spans="1:12" s="110" customFormat="1" ht="15" customHeight="1" x14ac:dyDescent="0.2">
      <c r="A56" s="120"/>
      <c r="B56" s="119" t="s">
        <v>196</v>
      </c>
      <c r="C56" s="258"/>
      <c r="E56" s="113">
        <v>49.54797124204611</v>
      </c>
      <c r="F56" s="115">
        <v>149895</v>
      </c>
      <c r="G56" s="114">
        <v>151007</v>
      </c>
      <c r="H56" s="114">
        <v>152312</v>
      </c>
      <c r="I56" s="114">
        <v>151241</v>
      </c>
      <c r="J56" s="140">
        <v>151400</v>
      </c>
      <c r="K56" s="114">
        <v>-1505</v>
      </c>
      <c r="L56" s="116">
        <v>-0.99405548216644646</v>
      </c>
    </row>
    <row r="57" spans="1:12" s="110" customFormat="1" ht="15" customHeight="1" x14ac:dyDescent="0.2">
      <c r="A57" s="120"/>
      <c r="B57" s="119"/>
      <c r="C57" s="258" t="s">
        <v>106</v>
      </c>
      <c r="E57" s="113">
        <v>53.995129924280327</v>
      </c>
      <c r="F57" s="115">
        <v>80936</v>
      </c>
      <c r="G57" s="114">
        <v>81665</v>
      </c>
      <c r="H57" s="114">
        <v>82507</v>
      </c>
      <c r="I57" s="114">
        <v>82077</v>
      </c>
      <c r="J57" s="140">
        <v>82269</v>
      </c>
      <c r="K57" s="114">
        <v>-1333</v>
      </c>
      <c r="L57" s="116">
        <v>-1.6202944000777937</v>
      </c>
    </row>
    <row r="58" spans="1:12" s="110" customFormat="1" ht="15" customHeight="1" x14ac:dyDescent="0.2">
      <c r="A58" s="120"/>
      <c r="B58" s="119"/>
      <c r="C58" s="258" t="s">
        <v>107</v>
      </c>
      <c r="E58" s="113">
        <v>46.004870075719673</v>
      </c>
      <c r="F58" s="115">
        <v>68959</v>
      </c>
      <c r="G58" s="114">
        <v>69342</v>
      </c>
      <c r="H58" s="114">
        <v>69805</v>
      </c>
      <c r="I58" s="114">
        <v>69164</v>
      </c>
      <c r="J58" s="140">
        <v>69131</v>
      </c>
      <c r="K58" s="114">
        <v>-172</v>
      </c>
      <c r="L58" s="116">
        <v>-0.24880299720819893</v>
      </c>
    </row>
    <row r="59" spans="1:12" s="110" customFormat="1" ht="15" customHeight="1" x14ac:dyDescent="0.2">
      <c r="A59" s="120"/>
      <c r="B59" s="119"/>
      <c r="C59" s="258" t="s">
        <v>105</v>
      </c>
      <c r="D59" s="110" t="s">
        <v>197</v>
      </c>
      <c r="E59" s="113">
        <v>91.397311451349282</v>
      </c>
      <c r="F59" s="115">
        <v>137000</v>
      </c>
      <c r="G59" s="114">
        <v>138038</v>
      </c>
      <c r="H59" s="114">
        <v>139313</v>
      </c>
      <c r="I59" s="114">
        <v>138380</v>
      </c>
      <c r="J59" s="140">
        <v>138518</v>
      </c>
      <c r="K59" s="114">
        <v>-1518</v>
      </c>
      <c r="L59" s="116">
        <v>-1.0958864551899392</v>
      </c>
    </row>
    <row r="60" spans="1:12" s="110" customFormat="1" ht="15" customHeight="1" x14ac:dyDescent="0.2">
      <c r="A60" s="120"/>
      <c r="B60" s="119"/>
      <c r="C60" s="258"/>
      <c r="D60" s="267" t="s">
        <v>198</v>
      </c>
      <c r="E60" s="113">
        <v>52.24160583941606</v>
      </c>
      <c r="F60" s="115">
        <v>71571</v>
      </c>
      <c r="G60" s="114">
        <v>72248</v>
      </c>
      <c r="H60" s="114">
        <v>73068</v>
      </c>
      <c r="I60" s="114">
        <v>72702</v>
      </c>
      <c r="J60" s="140">
        <v>72844</v>
      </c>
      <c r="K60" s="114">
        <v>-1273</v>
      </c>
      <c r="L60" s="116">
        <v>-1.7475701499093954</v>
      </c>
    </row>
    <row r="61" spans="1:12" s="110" customFormat="1" ht="15" customHeight="1" x14ac:dyDescent="0.2">
      <c r="A61" s="120"/>
      <c r="B61" s="119"/>
      <c r="C61" s="258"/>
      <c r="D61" s="267" t="s">
        <v>199</v>
      </c>
      <c r="E61" s="113">
        <v>47.75839416058394</v>
      </c>
      <c r="F61" s="115">
        <v>65429</v>
      </c>
      <c r="G61" s="114">
        <v>65790</v>
      </c>
      <c r="H61" s="114">
        <v>66245</v>
      </c>
      <c r="I61" s="114">
        <v>65678</v>
      </c>
      <c r="J61" s="140">
        <v>65674</v>
      </c>
      <c r="K61" s="114">
        <v>-245</v>
      </c>
      <c r="L61" s="116">
        <v>-0.37305478575996587</v>
      </c>
    </row>
    <row r="62" spans="1:12" s="110" customFormat="1" ht="15" customHeight="1" x14ac:dyDescent="0.2">
      <c r="A62" s="120"/>
      <c r="B62" s="119"/>
      <c r="C62" s="258"/>
      <c r="D62" s="258" t="s">
        <v>200</v>
      </c>
      <c r="E62" s="113">
        <v>8.6026885486507219</v>
      </c>
      <c r="F62" s="115">
        <v>12895</v>
      </c>
      <c r="G62" s="114">
        <v>12969</v>
      </c>
      <c r="H62" s="114">
        <v>12999</v>
      </c>
      <c r="I62" s="114">
        <v>12861</v>
      </c>
      <c r="J62" s="140">
        <v>12882</v>
      </c>
      <c r="K62" s="114">
        <v>13</v>
      </c>
      <c r="L62" s="116">
        <v>0.10091600683123739</v>
      </c>
    </row>
    <row r="63" spans="1:12" s="110" customFormat="1" ht="15" customHeight="1" x14ac:dyDescent="0.2">
      <c r="A63" s="120"/>
      <c r="B63" s="119"/>
      <c r="C63" s="258"/>
      <c r="D63" s="267" t="s">
        <v>198</v>
      </c>
      <c r="E63" s="113">
        <v>72.625048468398603</v>
      </c>
      <c r="F63" s="115">
        <v>9365</v>
      </c>
      <c r="G63" s="114">
        <v>9417</v>
      </c>
      <c r="H63" s="114">
        <v>9439</v>
      </c>
      <c r="I63" s="114">
        <v>9375</v>
      </c>
      <c r="J63" s="140">
        <v>9425</v>
      </c>
      <c r="K63" s="114">
        <v>-60</v>
      </c>
      <c r="L63" s="116">
        <v>-0.63660477453580899</v>
      </c>
    </row>
    <row r="64" spans="1:12" s="110" customFormat="1" ht="15" customHeight="1" x14ac:dyDescent="0.2">
      <c r="A64" s="120"/>
      <c r="B64" s="119"/>
      <c r="C64" s="258"/>
      <c r="D64" s="267" t="s">
        <v>199</v>
      </c>
      <c r="E64" s="113">
        <v>27.374951531601397</v>
      </c>
      <c r="F64" s="115">
        <v>3530</v>
      </c>
      <c r="G64" s="114">
        <v>3552</v>
      </c>
      <c r="H64" s="114">
        <v>3560</v>
      </c>
      <c r="I64" s="114">
        <v>3486</v>
      </c>
      <c r="J64" s="140">
        <v>3457</v>
      </c>
      <c r="K64" s="114">
        <v>73</v>
      </c>
      <c r="L64" s="116">
        <v>2.1116575065085335</v>
      </c>
    </row>
    <row r="65" spans="1:12" s="110" customFormat="1" ht="15" customHeight="1" x14ac:dyDescent="0.2">
      <c r="A65" s="120"/>
      <c r="B65" s="119" t="s">
        <v>201</v>
      </c>
      <c r="C65" s="258"/>
      <c r="E65" s="113">
        <v>25.529129823981489</v>
      </c>
      <c r="F65" s="115">
        <v>77232</v>
      </c>
      <c r="G65" s="114">
        <v>76986</v>
      </c>
      <c r="H65" s="114">
        <v>76854</v>
      </c>
      <c r="I65" s="114">
        <v>75762</v>
      </c>
      <c r="J65" s="140">
        <v>74889</v>
      </c>
      <c r="K65" s="114">
        <v>2343</v>
      </c>
      <c r="L65" s="116">
        <v>3.1286303729519691</v>
      </c>
    </row>
    <row r="66" spans="1:12" s="110" customFormat="1" ht="15" customHeight="1" x14ac:dyDescent="0.2">
      <c r="A66" s="120"/>
      <c r="B66" s="119"/>
      <c r="C66" s="258" t="s">
        <v>106</v>
      </c>
      <c r="E66" s="113">
        <v>57.933240107727364</v>
      </c>
      <c r="F66" s="115">
        <v>44743</v>
      </c>
      <c r="G66" s="114">
        <v>44763</v>
      </c>
      <c r="H66" s="114">
        <v>44736</v>
      </c>
      <c r="I66" s="114">
        <v>44382</v>
      </c>
      <c r="J66" s="140">
        <v>44140</v>
      </c>
      <c r="K66" s="114">
        <v>603</v>
      </c>
      <c r="L66" s="116">
        <v>1.3661078386950611</v>
      </c>
    </row>
    <row r="67" spans="1:12" s="110" customFormat="1" ht="15" customHeight="1" x14ac:dyDescent="0.2">
      <c r="A67" s="120"/>
      <c r="B67" s="119"/>
      <c r="C67" s="258" t="s">
        <v>107</v>
      </c>
      <c r="E67" s="113">
        <v>42.066759892272636</v>
      </c>
      <c r="F67" s="115">
        <v>32489</v>
      </c>
      <c r="G67" s="114">
        <v>32223</v>
      </c>
      <c r="H67" s="114">
        <v>32118</v>
      </c>
      <c r="I67" s="114">
        <v>31380</v>
      </c>
      <c r="J67" s="140">
        <v>30749</v>
      </c>
      <c r="K67" s="114">
        <v>1740</v>
      </c>
      <c r="L67" s="116">
        <v>5.6587206088002864</v>
      </c>
    </row>
    <row r="68" spans="1:12" s="110" customFormat="1" ht="15" customHeight="1" x14ac:dyDescent="0.2">
      <c r="A68" s="120"/>
      <c r="B68" s="119"/>
      <c r="C68" s="258" t="s">
        <v>105</v>
      </c>
      <c r="D68" s="110" t="s">
        <v>202</v>
      </c>
      <c r="E68" s="113">
        <v>19.603273254609487</v>
      </c>
      <c r="F68" s="115">
        <v>15140</v>
      </c>
      <c r="G68" s="114">
        <v>14802</v>
      </c>
      <c r="H68" s="114">
        <v>14527</v>
      </c>
      <c r="I68" s="114">
        <v>14077</v>
      </c>
      <c r="J68" s="140">
        <v>13578</v>
      </c>
      <c r="K68" s="114">
        <v>1562</v>
      </c>
      <c r="L68" s="116">
        <v>11.503903373103549</v>
      </c>
    </row>
    <row r="69" spans="1:12" s="110" customFormat="1" ht="15" customHeight="1" x14ac:dyDescent="0.2">
      <c r="A69" s="120"/>
      <c r="B69" s="119"/>
      <c r="C69" s="258"/>
      <c r="D69" s="267" t="s">
        <v>198</v>
      </c>
      <c r="E69" s="113">
        <v>53.421400264200791</v>
      </c>
      <c r="F69" s="115">
        <v>8088</v>
      </c>
      <c r="G69" s="114">
        <v>7895</v>
      </c>
      <c r="H69" s="114">
        <v>7737</v>
      </c>
      <c r="I69" s="114">
        <v>7557</v>
      </c>
      <c r="J69" s="140">
        <v>7300</v>
      </c>
      <c r="K69" s="114">
        <v>788</v>
      </c>
      <c r="L69" s="116">
        <v>10.794520547945206</v>
      </c>
    </row>
    <row r="70" spans="1:12" s="110" customFormat="1" ht="15" customHeight="1" x14ac:dyDescent="0.2">
      <c r="A70" s="120"/>
      <c r="B70" s="119"/>
      <c r="C70" s="258"/>
      <c r="D70" s="267" t="s">
        <v>199</v>
      </c>
      <c r="E70" s="113">
        <v>46.578599735799209</v>
      </c>
      <c r="F70" s="115">
        <v>7052</v>
      </c>
      <c r="G70" s="114">
        <v>6907</v>
      </c>
      <c r="H70" s="114">
        <v>6790</v>
      </c>
      <c r="I70" s="114">
        <v>6520</v>
      </c>
      <c r="J70" s="140">
        <v>6278</v>
      </c>
      <c r="K70" s="114">
        <v>774</v>
      </c>
      <c r="L70" s="116">
        <v>12.328767123287671</v>
      </c>
    </row>
    <row r="71" spans="1:12" s="110" customFormat="1" ht="15" customHeight="1" x14ac:dyDescent="0.2">
      <c r="A71" s="120"/>
      <c r="B71" s="119"/>
      <c r="C71" s="258"/>
      <c r="D71" s="110" t="s">
        <v>203</v>
      </c>
      <c r="E71" s="113">
        <v>74.738450383260826</v>
      </c>
      <c r="F71" s="115">
        <v>57722</v>
      </c>
      <c r="G71" s="114">
        <v>57859</v>
      </c>
      <c r="H71" s="114">
        <v>57965</v>
      </c>
      <c r="I71" s="114">
        <v>57371</v>
      </c>
      <c r="J71" s="140">
        <v>57177</v>
      </c>
      <c r="K71" s="114">
        <v>545</v>
      </c>
      <c r="L71" s="116">
        <v>0.95318047466638678</v>
      </c>
    </row>
    <row r="72" spans="1:12" s="110" customFormat="1" ht="15" customHeight="1" x14ac:dyDescent="0.2">
      <c r="A72" s="120"/>
      <c r="B72" s="119"/>
      <c r="C72" s="258"/>
      <c r="D72" s="267" t="s">
        <v>198</v>
      </c>
      <c r="E72" s="113">
        <v>58.911680121963897</v>
      </c>
      <c r="F72" s="115">
        <v>34005</v>
      </c>
      <c r="G72" s="114">
        <v>34229</v>
      </c>
      <c r="H72" s="114">
        <v>34342</v>
      </c>
      <c r="I72" s="114">
        <v>34197</v>
      </c>
      <c r="J72" s="140">
        <v>34301</v>
      </c>
      <c r="K72" s="114">
        <v>-296</v>
      </c>
      <c r="L72" s="116">
        <v>-0.86294860208157198</v>
      </c>
    </row>
    <row r="73" spans="1:12" s="110" customFormat="1" ht="15" customHeight="1" x14ac:dyDescent="0.2">
      <c r="A73" s="120"/>
      <c r="B73" s="119"/>
      <c r="C73" s="258"/>
      <c r="D73" s="267" t="s">
        <v>199</v>
      </c>
      <c r="E73" s="113">
        <v>41.088319878036103</v>
      </c>
      <c r="F73" s="115">
        <v>23717</v>
      </c>
      <c r="G73" s="114">
        <v>23630</v>
      </c>
      <c r="H73" s="114">
        <v>23623</v>
      </c>
      <c r="I73" s="114">
        <v>23174</v>
      </c>
      <c r="J73" s="140">
        <v>22876</v>
      </c>
      <c r="K73" s="114">
        <v>841</v>
      </c>
      <c r="L73" s="116">
        <v>3.6763420178352857</v>
      </c>
    </row>
    <row r="74" spans="1:12" s="110" customFormat="1" ht="15" customHeight="1" x14ac:dyDescent="0.2">
      <c r="A74" s="120"/>
      <c r="B74" s="119"/>
      <c r="C74" s="258"/>
      <c r="D74" s="110" t="s">
        <v>204</v>
      </c>
      <c r="E74" s="113">
        <v>5.658276362129687</v>
      </c>
      <c r="F74" s="115">
        <v>4370</v>
      </c>
      <c r="G74" s="114">
        <v>4325</v>
      </c>
      <c r="H74" s="114">
        <v>4362</v>
      </c>
      <c r="I74" s="114">
        <v>4314</v>
      </c>
      <c r="J74" s="140">
        <v>4134</v>
      </c>
      <c r="K74" s="114">
        <v>236</v>
      </c>
      <c r="L74" s="116">
        <v>5.7087566521528785</v>
      </c>
    </row>
    <row r="75" spans="1:12" s="110" customFormat="1" ht="15" customHeight="1" x14ac:dyDescent="0.2">
      <c r="A75" s="120"/>
      <c r="B75" s="119"/>
      <c r="C75" s="258"/>
      <c r="D75" s="267" t="s">
        <v>198</v>
      </c>
      <c r="E75" s="113">
        <v>60.640732265446225</v>
      </c>
      <c r="F75" s="115">
        <v>2650</v>
      </c>
      <c r="G75" s="114">
        <v>2639</v>
      </c>
      <c r="H75" s="114">
        <v>2657</v>
      </c>
      <c r="I75" s="114">
        <v>2628</v>
      </c>
      <c r="J75" s="140">
        <v>2539</v>
      </c>
      <c r="K75" s="114">
        <v>111</v>
      </c>
      <c r="L75" s="116">
        <v>4.3717999212288303</v>
      </c>
    </row>
    <row r="76" spans="1:12" s="110" customFormat="1" ht="15" customHeight="1" x14ac:dyDescent="0.2">
      <c r="A76" s="120"/>
      <c r="B76" s="119"/>
      <c r="C76" s="258"/>
      <c r="D76" s="267" t="s">
        <v>199</v>
      </c>
      <c r="E76" s="113">
        <v>39.359267734553775</v>
      </c>
      <c r="F76" s="115">
        <v>1720</v>
      </c>
      <c r="G76" s="114">
        <v>1686</v>
      </c>
      <c r="H76" s="114">
        <v>1705</v>
      </c>
      <c r="I76" s="114">
        <v>1686</v>
      </c>
      <c r="J76" s="140">
        <v>1595</v>
      </c>
      <c r="K76" s="114">
        <v>125</v>
      </c>
      <c r="L76" s="116">
        <v>7.8369905956112849</v>
      </c>
    </row>
    <row r="77" spans="1:12" s="110" customFormat="1" ht="15" customHeight="1" x14ac:dyDescent="0.2">
      <c r="A77" s="534"/>
      <c r="B77" s="119" t="s">
        <v>205</v>
      </c>
      <c r="C77" s="268"/>
      <c r="D77" s="182"/>
      <c r="E77" s="113">
        <v>12.528551359391786</v>
      </c>
      <c r="F77" s="115">
        <v>37902</v>
      </c>
      <c r="G77" s="114">
        <v>37695</v>
      </c>
      <c r="H77" s="114">
        <v>38625</v>
      </c>
      <c r="I77" s="114">
        <v>38283</v>
      </c>
      <c r="J77" s="140">
        <v>38122</v>
      </c>
      <c r="K77" s="114">
        <v>-220</v>
      </c>
      <c r="L77" s="116">
        <v>-0.57709459104978755</v>
      </c>
    </row>
    <row r="78" spans="1:12" s="110" customFormat="1" ht="15" customHeight="1" x14ac:dyDescent="0.2">
      <c r="A78" s="120"/>
      <c r="B78" s="119"/>
      <c r="C78" s="268" t="s">
        <v>106</v>
      </c>
      <c r="D78" s="182"/>
      <c r="E78" s="113">
        <v>63.43200886496755</v>
      </c>
      <c r="F78" s="115">
        <v>24042</v>
      </c>
      <c r="G78" s="114">
        <v>23752</v>
      </c>
      <c r="H78" s="114">
        <v>24462</v>
      </c>
      <c r="I78" s="114">
        <v>24176</v>
      </c>
      <c r="J78" s="140">
        <v>23981</v>
      </c>
      <c r="K78" s="114">
        <v>61</v>
      </c>
      <c r="L78" s="116">
        <v>0.25436804136608149</v>
      </c>
    </row>
    <row r="79" spans="1:12" s="110" customFormat="1" ht="15" customHeight="1" x14ac:dyDescent="0.2">
      <c r="A79" s="123"/>
      <c r="B79" s="124"/>
      <c r="C79" s="260" t="s">
        <v>107</v>
      </c>
      <c r="D79" s="261"/>
      <c r="E79" s="125">
        <v>36.56799113503245</v>
      </c>
      <c r="F79" s="143">
        <v>13860</v>
      </c>
      <c r="G79" s="144">
        <v>13943</v>
      </c>
      <c r="H79" s="144">
        <v>14163</v>
      </c>
      <c r="I79" s="144">
        <v>14107</v>
      </c>
      <c r="J79" s="145">
        <v>14141</v>
      </c>
      <c r="K79" s="144">
        <v>-281</v>
      </c>
      <c r="L79" s="146">
        <v>-1.9871296230818187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302525</v>
      </c>
      <c r="E11" s="114">
        <v>303780</v>
      </c>
      <c r="F11" s="114">
        <v>305730</v>
      </c>
      <c r="G11" s="114">
        <v>301077</v>
      </c>
      <c r="H11" s="140">
        <v>300323</v>
      </c>
      <c r="I11" s="115">
        <v>2202</v>
      </c>
      <c r="J11" s="116">
        <v>0.73321057661251388</v>
      </c>
    </row>
    <row r="12" spans="1:15" s="110" customFormat="1" ht="24.95" customHeight="1" x14ac:dyDescent="0.2">
      <c r="A12" s="193" t="s">
        <v>132</v>
      </c>
      <c r="B12" s="194" t="s">
        <v>133</v>
      </c>
      <c r="C12" s="113">
        <v>0.26278819932237008</v>
      </c>
      <c r="D12" s="115">
        <v>795</v>
      </c>
      <c r="E12" s="114">
        <v>722</v>
      </c>
      <c r="F12" s="114">
        <v>891</v>
      </c>
      <c r="G12" s="114">
        <v>875</v>
      </c>
      <c r="H12" s="140">
        <v>760</v>
      </c>
      <c r="I12" s="115">
        <v>35</v>
      </c>
      <c r="J12" s="116">
        <v>4.6052631578947372</v>
      </c>
    </row>
    <row r="13" spans="1:15" s="110" customFormat="1" ht="24.95" customHeight="1" x14ac:dyDescent="0.2">
      <c r="A13" s="193" t="s">
        <v>134</v>
      </c>
      <c r="B13" s="199" t="s">
        <v>214</v>
      </c>
      <c r="C13" s="113">
        <v>1.1106520122303942</v>
      </c>
      <c r="D13" s="115">
        <v>3360</v>
      </c>
      <c r="E13" s="114">
        <v>3442</v>
      </c>
      <c r="F13" s="114">
        <v>3473</v>
      </c>
      <c r="G13" s="114">
        <v>3356</v>
      </c>
      <c r="H13" s="140">
        <v>3370</v>
      </c>
      <c r="I13" s="115">
        <v>-10</v>
      </c>
      <c r="J13" s="116">
        <v>-0.29673590504451036</v>
      </c>
    </row>
    <row r="14" spans="1:15" s="287" customFormat="1" ht="24" customHeight="1" x14ac:dyDescent="0.2">
      <c r="A14" s="193" t="s">
        <v>215</v>
      </c>
      <c r="B14" s="199" t="s">
        <v>137</v>
      </c>
      <c r="C14" s="113">
        <v>14.919428146434178</v>
      </c>
      <c r="D14" s="115">
        <v>45135</v>
      </c>
      <c r="E14" s="114">
        <v>46174</v>
      </c>
      <c r="F14" s="114">
        <v>46465</v>
      </c>
      <c r="G14" s="114">
        <v>46925</v>
      </c>
      <c r="H14" s="140">
        <v>47116</v>
      </c>
      <c r="I14" s="115">
        <v>-1981</v>
      </c>
      <c r="J14" s="116">
        <v>-4.2045165124373884</v>
      </c>
      <c r="K14" s="110"/>
      <c r="L14" s="110"/>
      <c r="M14" s="110"/>
      <c r="N14" s="110"/>
      <c r="O14" s="110"/>
    </row>
    <row r="15" spans="1:15" s="110" customFormat="1" ht="24.75" customHeight="1" x14ac:dyDescent="0.2">
      <c r="A15" s="193" t="s">
        <v>216</v>
      </c>
      <c r="B15" s="199" t="s">
        <v>217</v>
      </c>
      <c r="C15" s="113">
        <v>2.9858689364515327</v>
      </c>
      <c r="D15" s="115">
        <v>9033</v>
      </c>
      <c r="E15" s="114">
        <v>9089</v>
      </c>
      <c r="F15" s="114">
        <v>9130</v>
      </c>
      <c r="G15" s="114">
        <v>9071</v>
      </c>
      <c r="H15" s="140">
        <v>8767</v>
      </c>
      <c r="I15" s="115">
        <v>266</v>
      </c>
      <c r="J15" s="116">
        <v>3.0341051671039123</v>
      </c>
    </row>
    <row r="16" spans="1:15" s="287" customFormat="1" ht="24.95" customHeight="1" x14ac:dyDescent="0.2">
      <c r="A16" s="193" t="s">
        <v>218</v>
      </c>
      <c r="B16" s="199" t="s">
        <v>141</v>
      </c>
      <c r="C16" s="113">
        <v>9.96876291215602</v>
      </c>
      <c r="D16" s="115">
        <v>30158</v>
      </c>
      <c r="E16" s="114">
        <v>31060</v>
      </c>
      <c r="F16" s="114">
        <v>31272</v>
      </c>
      <c r="G16" s="114">
        <v>31867</v>
      </c>
      <c r="H16" s="140">
        <v>32278</v>
      </c>
      <c r="I16" s="115">
        <v>-2120</v>
      </c>
      <c r="J16" s="116">
        <v>-6.5679410124543036</v>
      </c>
      <c r="K16" s="110"/>
      <c r="L16" s="110"/>
      <c r="M16" s="110"/>
      <c r="N16" s="110"/>
      <c r="O16" s="110"/>
    </row>
    <row r="17" spans="1:15" s="110" customFormat="1" ht="24.95" customHeight="1" x14ac:dyDescent="0.2">
      <c r="A17" s="193" t="s">
        <v>219</v>
      </c>
      <c r="B17" s="199" t="s">
        <v>220</v>
      </c>
      <c r="C17" s="113">
        <v>1.9647962978266258</v>
      </c>
      <c r="D17" s="115">
        <v>5944</v>
      </c>
      <c r="E17" s="114">
        <v>6025</v>
      </c>
      <c r="F17" s="114">
        <v>6063</v>
      </c>
      <c r="G17" s="114">
        <v>5987</v>
      </c>
      <c r="H17" s="140">
        <v>6071</v>
      </c>
      <c r="I17" s="115">
        <v>-127</v>
      </c>
      <c r="J17" s="116">
        <v>-2.0919123702849611</v>
      </c>
    </row>
    <row r="18" spans="1:15" s="287" customFormat="1" ht="24.95" customHeight="1" x14ac:dyDescent="0.2">
      <c r="A18" s="201" t="s">
        <v>144</v>
      </c>
      <c r="B18" s="202" t="s">
        <v>145</v>
      </c>
      <c r="C18" s="113">
        <v>4.8257168829022392</v>
      </c>
      <c r="D18" s="115">
        <v>14599</v>
      </c>
      <c r="E18" s="114">
        <v>14199</v>
      </c>
      <c r="F18" s="114">
        <v>14652</v>
      </c>
      <c r="G18" s="114">
        <v>14245</v>
      </c>
      <c r="H18" s="140">
        <v>13939</v>
      </c>
      <c r="I18" s="115">
        <v>660</v>
      </c>
      <c r="J18" s="116">
        <v>4.734916421551044</v>
      </c>
      <c r="K18" s="110"/>
      <c r="L18" s="110"/>
      <c r="M18" s="110"/>
      <c r="N18" s="110"/>
      <c r="O18" s="110"/>
    </row>
    <row r="19" spans="1:15" s="110" customFormat="1" ht="24.95" customHeight="1" x14ac:dyDescent="0.2">
      <c r="A19" s="193" t="s">
        <v>146</v>
      </c>
      <c r="B19" s="199" t="s">
        <v>147</v>
      </c>
      <c r="C19" s="113">
        <v>15.830427237418395</v>
      </c>
      <c r="D19" s="115">
        <v>47891</v>
      </c>
      <c r="E19" s="114">
        <v>48071</v>
      </c>
      <c r="F19" s="114">
        <v>48017</v>
      </c>
      <c r="G19" s="114">
        <v>47072</v>
      </c>
      <c r="H19" s="140">
        <v>47491</v>
      </c>
      <c r="I19" s="115">
        <v>400</v>
      </c>
      <c r="J19" s="116">
        <v>0.84226485018213981</v>
      </c>
    </row>
    <row r="20" spans="1:15" s="287" customFormat="1" ht="24.95" customHeight="1" x14ac:dyDescent="0.2">
      <c r="A20" s="193" t="s">
        <v>148</v>
      </c>
      <c r="B20" s="199" t="s">
        <v>149</v>
      </c>
      <c r="C20" s="113">
        <v>6.547888604247583</v>
      </c>
      <c r="D20" s="115">
        <v>19809</v>
      </c>
      <c r="E20" s="114">
        <v>19499</v>
      </c>
      <c r="F20" s="114">
        <v>19623</v>
      </c>
      <c r="G20" s="114">
        <v>19334</v>
      </c>
      <c r="H20" s="140">
        <v>19004</v>
      </c>
      <c r="I20" s="115">
        <v>805</v>
      </c>
      <c r="J20" s="116">
        <v>4.2359503262471057</v>
      </c>
      <c r="K20" s="110"/>
      <c r="L20" s="110"/>
      <c r="M20" s="110"/>
      <c r="N20" s="110"/>
      <c r="O20" s="110"/>
    </row>
    <row r="21" spans="1:15" s="110" customFormat="1" ht="24.95" customHeight="1" x14ac:dyDescent="0.2">
      <c r="A21" s="201" t="s">
        <v>150</v>
      </c>
      <c r="B21" s="202" t="s">
        <v>151</v>
      </c>
      <c r="C21" s="113">
        <v>3.3405503677382034</v>
      </c>
      <c r="D21" s="115">
        <v>10106</v>
      </c>
      <c r="E21" s="114">
        <v>10187</v>
      </c>
      <c r="F21" s="114">
        <v>10245</v>
      </c>
      <c r="G21" s="114">
        <v>10245</v>
      </c>
      <c r="H21" s="140">
        <v>10109</v>
      </c>
      <c r="I21" s="115">
        <v>-3</v>
      </c>
      <c r="J21" s="116">
        <v>-2.9676525868038383E-2</v>
      </c>
    </row>
    <row r="22" spans="1:15" s="110" customFormat="1" ht="24.95" customHeight="1" x14ac:dyDescent="0.2">
      <c r="A22" s="201" t="s">
        <v>152</v>
      </c>
      <c r="B22" s="199" t="s">
        <v>153</v>
      </c>
      <c r="C22" s="113">
        <v>6.3290637137426655</v>
      </c>
      <c r="D22" s="115">
        <v>19147</v>
      </c>
      <c r="E22" s="114">
        <v>19097</v>
      </c>
      <c r="F22" s="114">
        <v>19164</v>
      </c>
      <c r="G22" s="114">
        <v>18863</v>
      </c>
      <c r="H22" s="140">
        <v>18774</v>
      </c>
      <c r="I22" s="115">
        <v>373</v>
      </c>
      <c r="J22" s="116">
        <v>1.9867902418237988</v>
      </c>
    </row>
    <row r="23" spans="1:15" s="110" customFormat="1" ht="24.95" customHeight="1" x14ac:dyDescent="0.2">
      <c r="A23" s="193" t="s">
        <v>154</v>
      </c>
      <c r="B23" s="199" t="s">
        <v>155</v>
      </c>
      <c r="C23" s="113">
        <v>5.5073134451698209</v>
      </c>
      <c r="D23" s="115">
        <v>16661</v>
      </c>
      <c r="E23" s="114">
        <v>16585</v>
      </c>
      <c r="F23" s="114">
        <v>16667</v>
      </c>
      <c r="G23" s="114">
        <v>16172</v>
      </c>
      <c r="H23" s="140">
        <v>16327</v>
      </c>
      <c r="I23" s="115">
        <v>334</v>
      </c>
      <c r="J23" s="116">
        <v>2.0456911863783915</v>
      </c>
    </row>
    <row r="24" spans="1:15" s="110" customFormat="1" ht="24.95" customHeight="1" x14ac:dyDescent="0.2">
      <c r="A24" s="193" t="s">
        <v>156</v>
      </c>
      <c r="B24" s="199" t="s">
        <v>221</v>
      </c>
      <c r="C24" s="113">
        <v>11.643665812742748</v>
      </c>
      <c r="D24" s="115">
        <v>35225</v>
      </c>
      <c r="E24" s="114">
        <v>34720</v>
      </c>
      <c r="F24" s="114">
        <v>35408</v>
      </c>
      <c r="G24" s="114">
        <v>34287</v>
      </c>
      <c r="H24" s="140">
        <v>33987</v>
      </c>
      <c r="I24" s="115">
        <v>1238</v>
      </c>
      <c r="J24" s="116">
        <v>3.6425692176420394</v>
      </c>
    </row>
    <row r="25" spans="1:15" s="110" customFormat="1" ht="24.95" customHeight="1" x14ac:dyDescent="0.2">
      <c r="A25" s="193" t="s">
        <v>222</v>
      </c>
      <c r="B25" s="204" t="s">
        <v>159</v>
      </c>
      <c r="C25" s="113">
        <v>5.4458309230642099</v>
      </c>
      <c r="D25" s="115">
        <v>16475</v>
      </c>
      <c r="E25" s="114">
        <v>17274</v>
      </c>
      <c r="F25" s="114">
        <v>17663</v>
      </c>
      <c r="G25" s="114">
        <v>17677</v>
      </c>
      <c r="H25" s="140">
        <v>17504</v>
      </c>
      <c r="I25" s="115">
        <v>-1029</v>
      </c>
      <c r="J25" s="116">
        <v>-5.8786563071297993</v>
      </c>
    </row>
    <row r="26" spans="1:15" s="110" customFormat="1" ht="24.95" customHeight="1" x14ac:dyDescent="0.2">
      <c r="A26" s="201">
        <v>782.78300000000002</v>
      </c>
      <c r="B26" s="203" t="s">
        <v>160</v>
      </c>
      <c r="C26" s="113">
        <v>1.6719279398396827</v>
      </c>
      <c r="D26" s="115">
        <v>5058</v>
      </c>
      <c r="E26" s="114">
        <v>5543</v>
      </c>
      <c r="F26" s="114">
        <v>5766</v>
      </c>
      <c r="G26" s="114">
        <v>5700</v>
      </c>
      <c r="H26" s="140">
        <v>5740</v>
      </c>
      <c r="I26" s="115">
        <v>-682</v>
      </c>
      <c r="J26" s="116">
        <v>-11.881533101045296</v>
      </c>
    </row>
    <row r="27" spans="1:15" s="110" customFormat="1" ht="24.95" customHeight="1" x14ac:dyDescent="0.2">
      <c r="A27" s="193" t="s">
        <v>161</v>
      </c>
      <c r="B27" s="199" t="s">
        <v>223</v>
      </c>
      <c r="C27" s="113">
        <v>6.7280390050409054</v>
      </c>
      <c r="D27" s="115">
        <v>20354</v>
      </c>
      <c r="E27" s="114">
        <v>20180</v>
      </c>
      <c r="F27" s="114">
        <v>20064</v>
      </c>
      <c r="G27" s="114">
        <v>19699</v>
      </c>
      <c r="H27" s="140">
        <v>19580</v>
      </c>
      <c r="I27" s="115">
        <v>774</v>
      </c>
      <c r="J27" s="116">
        <v>3.9530132788559755</v>
      </c>
    </row>
    <row r="28" spans="1:15" s="110" customFormat="1" ht="24.95" customHeight="1" x14ac:dyDescent="0.2">
      <c r="A28" s="193" t="s">
        <v>163</v>
      </c>
      <c r="B28" s="199" t="s">
        <v>164</v>
      </c>
      <c r="C28" s="113">
        <v>3.0093380712337825</v>
      </c>
      <c r="D28" s="115">
        <v>9104</v>
      </c>
      <c r="E28" s="114">
        <v>9125</v>
      </c>
      <c r="F28" s="114">
        <v>8863</v>
      </c>
      <c r="G28" s="114">
        <v>8493</v>
      </c>
      <c r="H28" s="140">
        <v>8588</v>
      </c>
      <c r="I28" s="115">
        <v>516</v>
      </c>
      <c r="J28" s="116">
        <v>6.0083837913367493</v>
      </c>
    </row>
    <row r="29" spans="1:15" s="110" customFormat="1" ht="24.95" customHeight="1" x14ac:dyDescent="0.2">
      <c r="A29" s="193">
        <v>86</v>
      </c>
      <c r="B29" s="199" t="s">
        <v>165</v>
      </c>
      <c r="C29" s="113">
        <v>5.0643748450541279</v>
      </c>
      <c r="D29" s="115">
        <v>15321</v>
      </c>
      <c r="E29" s="114">
        <v>15402</v>
      </c>
      <c r="F29" s="114">
        <v>15271</v>
      </c>
      <c r="G29" s="114">
        <v>15010</v>
      </c>
      <c r="H29" s="140">
        <v>14897</v>
      </c>
      <c r="I29" s="115">
        <v>424</v>
      </c>
      <c r="J29" s="116">
        <v>2.8462106464388803</v>
      </c>
    </row>
    <row r="30" spans="1:15" s="110" customFormat="1" ht="24.95" customHeight="1" x14ac:dyDescent="0.2">
      <c r="A30" s="193">
        <v>87.88</v>
      </c>
      <c r="B30" s="204" t="s">
        <v>166</v>
      </c>
      <c r="C30" s="113">
        <v>4.9324849186017685</v>
      </c>
      <c r="D30" s="115">
        <v>14922</v>
      </c>
      <c r="E30" s="114">
        <v>14931</v>
      </c>
      <c r="F30" s="114">
        <v>14757</v>
      </c>
      <c r="G30" s="114">
        <v>14549</v>
      </c>
      <c r="H30" s="140">
        <v>14503</v>
      </c>
      <c r="I30" s="115">
        <v>419</v>
      </c>
      <c r="J30" s="116">
        <v>2.8890574363924704</v>
      </c>
    </row>
    <row r="31" spans="1:15" s="110" customFormat="1" ht="24.95" customHeight="1" x14ac:dyDescent="0.2">
      <c r="A31" s="193" t="s">
        <v>167</v>
      </c>
      <c r="B31" s="199" t="s">
        <v>168</v>
      </c>
      <c r="C31" s="113">
        <v>2.8301793240228079</v>
      </c>
      <c r="D31" s="115">
        <v>8562</v>
      </c>
      <c r="E31" s="114">
        <v>8628</v>
      </c>
      <c r="F31" s="114">
        <v>8740</v>
      </c>
      <c r="G31" s="114">
        <v>8573</v>
      </c>
      <c r="H31" s="140">
        <v>8632</v>
      </c>
      <c r="I31" s="115">
        <v>-70</v>
      </c>
      <c r="J31" s="116">
        <v>-0.81093605189990736</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0.26278819932237008</v>
      </c>
      <c r="D34" s="115">
        <v>795</v>
      </c>
      <c r="E34" s="114">
        <v>722</v>
      </c>
      <c r="F34" s="114">
        <v>891</v>
      </c>
      <c r="G34" s="114">
        <v>875</v>
      </c>
      <c r="H34" s="140">
        <v>760</v>
      </c>
      <c r="I34" s="115">
        <v>35</v>
      </c>
      <c r="J34" s="116">
        <v>4.6052631578947372</v>
      </c>
    </row>
    <row r="35" spans="1:10" s="110" customFormat="1" ht="24.95" customHeight="1" x14ac:dyDescent="0.2">
      <c r="A35" s="292" t="s">
        <v>171</v>
      </c>
      <c r="B35" s="293" t="s">
        <v>172</v>
      </c>
      <c r="C35" s="113">
        <v>20.855797041566813</v>
      </c>
      <c r="D35" s="115">
        <v>63094</v>
      </c>
      <c r="E35" s="114">
        <v>63815</v>
      </c>
      <c r="F35" s="114">
        <v>64590</v>
      </c>
      <c r="G35" s="114">
        <v>64526</v>
      </c>
      <c r="H35" s="140">
        <v>64425</v>
      </c>
      <c r="I35" s="115">
        <v>-1331</v>
      </c>
      <c r="J35" s="116">
        <v>-2.0659681800543268</v>
      </c>
    </row>
    <row r="36" spans="1:10" s="110" customFormat="1" ht="24.95" customHeight="1" x14ac:dyDescent="0.2">
      <c r="A36" s="294" t="s">
        <v>173</v>
      </c>
      <c r="B36" s="295" t="s">
        <v>174</v>
      </c>
      <c r="C36" s="125">
        <v>78.8810842079167</v>
      </c>
      <c r="D36" s="143">
        <v>238635</v>
      </c>
      <c r="E36" s="144">
        <v>239242</v>
      </c>
      <c r="F36" s="144">
        <v>240248</v>
      </c>
      <c r="G36" s="144">
        <v>235674</v>
      </c>
      <c r="H36" s="145">
        <v>235136</v>
      </c>
      <c r="I36" s="143">
        <v>3499</v>
      </c>
      <c r="J36" s="146">
        <v>1.4880749863908547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2020-09-28T08:05:55Z</dcterms:created>
  <dcterms:modified xsi:type="dcterms:W3CDTF">2020-09-28T10:33:37Z</dcterms:modified>
</cp:coreProperties>
</file>