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I44" i="24"/>
  <c r="H44" i="24"/>
  <c r="D44" i="24"/>
  <c r="C44" i="24"/>
  <c r="M44" i="24" s="1"/>
  <c r="B44" i="24"/>
  <c r="K44" i="24" s="1"/>
  <c r="M43" i="24"/>
  <c r="L43" i="24"/>
  <c r="H43" i="24"/>
  <c r="G43" i="24"/>
  <c r="F43" i="24"/>
  <c r="E43" i="24"/>
  <c r="D43" i="24"/>
  <c r="C43" i="24"/>
  <c r="I43" i="24" s="1"/>
  <c r="B43" i="24"/>
  <c r="K43" i="24" s="1"/>
  <c r="L42" i="24"/>
  <c r="I42" i="24"/>
  <c r="H42" i="24"/>
  <c r="D42" i="24"/>
  <c r="C42" i="24"/>
  <c r="M42" i="24" s="1"/>
  <c r="B42" i="24"/>
  <c r="K42" i="24" s="1"/>
  <c r="M41" i="24"/>
  <c r="L41" i="24"/>
  <c r="K41" i="24"/>
  <c r="H41" i="24"/>
  <c r="G41" i="24"/>
  <c r="F41" i="24"/>
  <c r="E41" i="24"/>
  <c r="D41" i="24"/>
  <c r="C41" i="24"/>
  <c r="I41" i="24" s="1"/>
  <c r="B41" i="24"/>
  <c r="J41" i="24" s="1"/>
  <c r="L40" i="24"/>
  <c r="I40" i="24"/>
  <c r="H40" i="24"/>
  <c r="D40" i="24"/>
  <c r="C40" i="24"/>
  <c r="M40" i="24" s="1"/>
  <c r="B40" i="24"/>
  <c r="K40" i="24" s="1"/>
  <c r="M36" i="24"/>
  <c r="L36" i="24"/>
  <c r="K36" i="24"/>
  <c r="J36" i="24"/>
  <c r="I36" i="24"/>
  <c r="H36" i="24"/>
  <c r="G36" i="24"/>
  <c r="F36" i="24"/>
  <c r="E36" i="24"/>
  <c r="D36" i="24"/>
  <c r="K57" i="15"/>
  <c r="L57" i="15" s="1"/>
  <c r="C38" i="24"/>
  <c r="L38" i="24" s="1"/>
  <c r="C37" i="24"/>
  <c r="C35" i="24"/>
  <c r="C34" i="24"/>
  <c r="C33" i="24"/>
  <c r="C32" i="24"/>
  <c r="C31" i="24"/>
  <c r="C30" i="24"/>
  <c r="C29" i="24"/>
  <c r="C28" i="24"/>
  <c r="C27" i="24"/>
  <c r="C26" i="24"/>
  <c r="C25" i="24"/>
  <c r="C24" i="24"/>
  <c r="C23" i="24"/>
  <c r="C22" i="24"/>
  <c r="C21" i="24"/>
  <c r="C20" i="24"/>
  <c r="C19" i="24"/>
  <c r="C18" i="24"/>
  <c r="C17" i="24"/>
  <c r="C16" i="24"/>
  <c r="C15" i="24"/>
  <c r="C9" i="24"/>
  <c r="C8" i="24"/>
  <c r="G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16" i="24" l="1"/>
  <c r="H16" i="24"/>
  <c r="F16" i="24"/>
  <c r="D16" i="24"/>
  <c r="J16" i="24"/>
  <c r="K30" i="24"/>
  <c r="H30" i="24"/>
  <c r="F30" i="24"/>
  <c r="D30" i="24"/>
  <c r="J30" i="24"/>
  <c r="D27" i="24"/>
  <c r="J27" i="24"/>
  <c r="H27" i="24"/>
  <c r="K27" i="24"/>
  <c r="F27" i="24"/>
  <c r="D7" i="24"/>
  <c r="H7" i="24"/>
  <c r="J7" i="24"/>
  <c r="F7" i="24"/>
  <c r="K7" i="24"/>
  <c r="B14" i="24"/>
  <c r="B6" i="24"/>
  <c r="K24" i="24"/>
  <c r="H24" i="24"/>
  <c r="F24" i="24"/>
  <c r="D24" i="24"/>
  <c r="J24" i="24"/>
  <c r="D9" i="24"/>
  <c r="H9" i="24"/>
  <c r="F9" i="24"/>
  <c r="K9" i="24"/>
  <c r="J9" i="24"/>
  <c r="K22" i="24"/>
  <c r="H22" i="24"/>
  <c r="F22" i="24"/>
  <c r="D22" i="24"/>
  <c r="J22" i="24"/>
  <c r="D19" i="24"/>
  <c r="J19" i="24"/>
  <c r="H19" i="24"/>
  <c r="K19" i="24"/>
  <c r="F19" i="24"/>
  <c r="K28" i="24"/>
  <c r="H28" i="24"/>
  <c r="F28" i="24"/>
  <c r="D28" i="24"/>
  <c r="J28" i="24"/>
  <c r="K38" i="24"/>
  <c r="J38" i="24"/>
  <c r="H38" i="24"/>
  <c r="F38" i="24"/>
  <c r="D38" i="24"/>
  <c r="G15" i="24"/>
  <c r="M15" i="24"/>
  <c r="E15" i="24"/>
  <c r="L15" i="24"/>
  <c r="I15" i="24"/>
  <c r="G21" i="24"/>
  <c r="M21" i="24"/>
  <c r="E21" i="24"/>
  <c r="L21" i="24"/>
  <c r="I21" i="24"/>
  <c r="G31" i="24"/>
  <c r="M31" i="24"/>
  <c r="E31" i="24"/>
  <c r="L31" i="24"/>
  <c r="I31" i="24"/>
  <c r="D25" i="24"/>
  <c r="J25" i="24"/>
  <c r="H25" i="24"/>
  <c r="K25" i="24"/>
  <c r="F25" i="24"/>
  <c r="D31" i="24"/>
  <c r="J31" i="24"/>
  <c r="H31" i="24"/>
  <c r="K31" i="24"/>
  <c r="F31" i="24"/>
  <c r="K34" i="24"/>
  <c r="H34" i="24"/>
  <c r="F34" i="24"/>
  <c r="D34" i="24"/>
  <c r="J34" i="24"/>
  <c r="G25" i="24"/>
  <c r="M25" i="24"/>
  <c r="E25" i="24"/>
  <c r="L25" i="24"/>
  <c r="I25" i="24"/>
  <c r="I28" i="24"/>
  <c r="M28" i="24"/>
  <c r="E28" i="24"/>
  <c r="L28" i="24"/>
  <c r="G28" i="24"/>
  <c r="K20" i="24"/>
  <c r="H20" i="24"/>
  <c r="F20" i="24"/>
  <c r="D20" i="24"/>
  <c r="J20" i="24"/>
  <c r="I16" i="24"/>
  <c r="M16" i="24"/>
  <c r="E16" i="24"/>
  <c r="L16" i="24"/>
  <c r="G16" i="24"/>
  <c r="I22" i="24"/>
  <c r="M22" i="24"/>
  <c r="E22" i="24"/>
  <c r="L22" i="24"/>
  <c r="G22" i="24"/>
  <c r="I32" i="24"/>
  <c r="M32" i="24"/>
  <c r="E32" i="24"/>
  <c r="L32" i="24"/>
  <c r="G32" i="24"/>
  <c r="C45" i="24"/>
  <c r="C39" i="24"/>
  <c r="K8" i="24"/>
  <c r="H8" i="24"/>
  <c r="D8" i="24"/>
  <c r="J8" i="24"/>
  <c r="F8" i="24"/>
  <c r="D17" i="24"/>
  <c r="J17" i="24"/>
  <c r="H17" i="24"/>
  <c r="K17" i="24"/>
  <c r="F17" i="24"/>
  <c r="D23" i="24"/>
  <c r="J23" i="24"/>
  <c r="H23" i="24"/>
  <c r="K23" i="24"/>
  <c r="F23" i="24"/>
  <c r="K26" i="24"/>
  <c r="H26" i="24"/>
  <c r="F26" i="24"/>
  <c r="D26" i="24"/>
  <c r="J26" i="24"/>
  <c r="D29" i="24"/>
  <c r="J29" i="24"/>
  <c r="H29" i="24"/>
  <c r="K29" i="24"/>
  <c r="F29" i="24"/>
  <c r="D35" i="24"/>
  <c r="J35" i="24"/>
  <c r="H35" i="24"/>
  <c r="K35" i="24"/>
  <c r="F35" i="24"/>
  <c r="B45" i="24"/>
  <c r="B39" i="24"/>
  <c r="G19" i="24"/>
  <c r="M19" i="24"/>
  <c r="E19" i="24"/>
  <c r="L19" i="24"/>
  <c r="I19" i="24"/>
  <c r="G35" i="24"/>
  <c r="M35" i="24"/>
  <c r="E35" i="24"/>
  <c r="L35" i="24"/>
  <c r="I35" i="24"/>
  <c r="K32" i="24"/>
  <c r="H32" i="24"/>
  <c r="F32" i="24"/>
  <c r="D32" i="24"/>
  <c r="J32" i="24"/>
  <c r="G23" i="24"/>
  <c r="M23" i="24"/>
  <c r="E23" i="24"/>
  <c r="L23" i="24"/>
  <c r="I23" i="24"/>
  <c r="G29" i="24"/>
  <c r="M29" i="24"/>
  <c r="E29" i="24"/>
  <c r="L29" i="24"/>
  <c r="I29" i="24"/>
  <c r="D15" i="24"/>
  <c r="J15" i="24"/>
  <c r="H15" i="24"/>
  <c r="K15" i="24"/>
  <c r="F15" i="24"/>
  <c r="K18" i="24"/>
  <c r="H18" i="24"/>
  <c r="F18" i="24"/>
  <c r="D18" i="24"/>
  <c r="J18" i="24"/>
  <c r="D21" i="24"/>
  <c r="J21" i="24"/>
  <c r="H21" i="24"/>
  <c r="K21" i="24"/>
  <c r="F21" i="24"/>
  <c r="F37" i="24"/>
  <c r="D37" i="24"/>
  <c r="K37" i="24"/>
  <c r="J37" i="24"/>
  <c r="H37" i="24"/>
  <c r="G17" i="24"/>
  <c r="M17" i="24"/>
  <c r="E17" i="24"/>
  <c r="L17" i="24"/>
  <c r="I17" i="24"/>
  <c r="I20" i="24"/>
  <c r="M20" i="24"/>
  <c r="E20" i="24"/>
  <c r="L20" i="24"/>
  <c r="G20" i="24"/>
  <c r="G33" i="24"/>
  <c r="M33" i="24"/>
  <c r="E33" i="24"/>
  <c r="L33" i="24"/>
  <c r="I33" i="24"/>
  <c r="I37" i="24"/>
  <c r="G37" i="24"/>
  <c r="L37" i="24"/>
  <c r="E37" i="24"/>
  <c r="M37" i="24"/>
  <c r="G7" i="24"/>
  <c r="M7" i="24"/>
  <c r="E7" i="24"/>
  <c r="L7" i="24"/>
  <c r="I7" i="24"/>
  <c r="C14" i="24"/>
  <c r="C6" i="24"/>
  <c r="I24" i="24"/>
  <c r="M24" i="24"/>
  <c r="E24" i="24"/>
  <c r="L24" i="24"/>
  <c r="G24" i="24"/>
  <c r="I30" i="24"/>
  <c r="M30" i="24"/>
  <c r="E30" i="24"/>
  <c r="L30" i="24"/>
  <c r="G30" i="24"/>
  <c r="D33" i="24"/>
  <c r="J33" i="24"/>
  <c r="H33" i="24"/>
  <c r="K33" i="24"/>
  <c r="F33" i="24"/>
  <c r="G9" i="24"/>
  <c r="M9" i="24"/>
  <c r="E9" i="24"/>
  <c r="L9" i="24"/>
  <c r="I9" i="24"/>
  <c r="G27" i="24"/>
  <c r="M27" i="24"/>
  <c r="E27" i="24"/>
  <c r="L27" i="24"/>
  <c r="I27" i="24"/>
  <c r="I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8" i="24"/>
  <c r="M8" i="24"/>
  <c r="E8" i="24"/>
  <c r="L8" i="24"/>
  <c r="I18" i="24"/>
  <c r="M18" i="24"/>
  <c r="E18" i="24"/>
  <c r="L18" i="24"/>
  <c r="I26" i="24"/>
  <c r="M26" i="24"/>
  <c r="E26" i="24"/>
  <c r="L26" i="24"/>
  <c r="I34" i="24"/>
  <c r="M34" i="24"/>
  <c r="E34" i="24"/>
  <c r="L34" i="24"/>
  <c r="M38" i="24"/>
  <c r="E38" i="24"/>
  <c r="G38" i="24"/>
  <c r="G18" i="24"/>
  <c r="G26" i="24"/>
  <c r="G3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F42" i="24"/>
  <c r="J43" i="24"/>
  <c r="F44" i="24"/>
  <c r="G40" i="24"/>
  <c r="G42" i="24"/>
  <c r="G44" i="24"/>
  <c r="J40" i="24"/>
  <c r="J42" i="24"/>
  <c r="J44" i="24"/>
  <c r="E40" i="24"/>
  <c r="E42" i="24"/>
  <c r="E44" i="24"/>
  <c r="I39" i="24" l="1"/>
  <c r="G39" i="24"/>
  <c r="L39" i="24"/>
  <c r="M39" i="24"/>
  <c r="E39" i="24"/>
  <c r="K6" i="24"/>
  <c r="H6" i="24"/>
  <c r="D6" i="24"/>
  <c r="J6" i="24"/>
  <c r="F6" i="24"/>
  <c r="I77" i="24"/>
  <c r="K14" i="24"/>
  <c r="H14" i="24"/>
  <c r="F14" i="24"/>
  <c r="D14" i="24"/>
  <c r="J14" i="24"/>
  <c r="J77" i="24"/>
  <c r="K79" i="24"/>
  <c r="I6" i="24"/>
  <c r="M6" i="24"/>
  <c r="E6" i="24"/>
  <c r="L6" i="24"/>
  <c r="G6" i="24"/>
  <c r="F39" i="24"/>
  <c r="D39" i="24"/>
  <c r="K39" i="24"/>
  <c r="J39" i="24"/>
  <c r="H39" i="24"/>
  <c r="I14" i="24"/>
  <c r="M14" i="24"/>
  <c r="E14" i="24"/>
  <c r="L14" i="24"/>
  <c r="G14" i="24"/>
  <c r="H45" i="24"/>
  <c r="F45" i="24"/>
  <c r="D45" i="24"/>
  <c r="K45" i="24"/>
  <c r="J45" i="24"/>
  <c r="I45" i="24"/>
  <c r="G45" i="24"/>
  <c r="M45" i="24"/>
  <c r="E45" i="24"/>
  <c r="L45" i="24"/>
  <c r="J79" i="24" l="1"/>
  <c r="J78" i="24"/>
  <c r="K78" i="24"/>
  <c r="I78" i="24"/>
  <c r="I79" i="24"/>
  <c r="I83" i="24" l="1"/>
  <c r="I82" i="24"/>
  <c r="I81" i="24"/>
</calcChain>
</file>

<file path=xl/sharedStrings.xml><?xml version="1.0" encoding="utf-8"?>
<sst xmlns="http://schemas.openxmlformats.org/spreadsheetml/2006/main" count="1702" uniqueCount="522">
  <si>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</si>
  <si>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</si>
  <si>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</si>
  <si>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</si>
  <si>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</si>
  <si>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</si>
  <si>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</si>
  <si>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</si>
  <si>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</si>
  <si>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</si>
  <si>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</si>
  <si>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</si>
  <si>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</si>
  <si>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Kassel (435)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</si>
  <si>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</si>
  <si>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</si>
  <si>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</si>
  <si>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</si>
  <si>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</si>
  <si>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</si>
  <si>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</si>
  <si>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</si>
  <si>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</si>
  <si>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</si>
  <si>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</si>
  <si>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</si>
  <si>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</si>
  <si>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</si>
  <si>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</si>
  <si>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</si>
  <si>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</si>
  <si>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</si>
  <si>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</si>
  <si>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</si>
  <si>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</si>
  <si>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</si>
  <si>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</si>
  <si>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</si>
  <si>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</si>
  <si>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</si>
  <si>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</si>
  <si>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</si>
  <si>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</si>
  <si>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</si>
  <si>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</si>
  <si>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</si>
  <si>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</si>
  <si>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</si>
  <si>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</si>
  <si>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</si>
  <si>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</si>
  <si>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</si>
  <si>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</si>
  <si>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</si>
  <si>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</si>
  <si>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</si>
  <si>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</si>
  <si>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</si>
  <si>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</si>
  <si>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</si>
  <si>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</si>
  <si>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</si>
  <si>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</si>
  <si>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</si>
  <si>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</si>
  <si>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</si>
  <si>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</si>
  <si>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</si>
  <si>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</si>
  <si>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</si>
  <si>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</si>
  <si>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</si>
  <si>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</si>
  <si>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</si>
  <si>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</si>
  <si>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</si>
  <si>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</si>
  <si>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</si>
  <si>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</si>
  <si>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</si>
  <si>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</si>
  <si>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</si>
  <si>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</si>
  <si>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</si>
  <si>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</si>
  <si>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</si>
  <si>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</si>
  <si>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</si>
  <si>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</si>
  <si>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</si>
  <si>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</si>
  <si>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</si>
  <si>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Kassel (435);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</si>
  <si>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</si>
  <si>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</si>
  <si>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</si>
  <si>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</si>
  <si>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</si>
  <si>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</si>
  <si>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</si>
  <si>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</si>
  <si>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</si>
  <si>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</si>
  <si>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</si>
  <si>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</si>
  <si>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</si>
  <si>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</si>
  <si>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</si>
  <si>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</si>
  <si>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</si>
  <si>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</si>
  <si>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</si>
  <si>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</si>
  <si>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</si>
  <si>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</si>
  <si>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</si>
  <si>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</si>
  <si>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</si>
  <si>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</si>
  <si>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</si>
  <si>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</si>
  <si>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</si>
  <si>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</si>
  <si>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</si>
  <si>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</si>
  <si>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</si>
  <si>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</si>
  <si>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</si>
  <si>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</si>
  <si>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</si>
  <si>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</si>
  <si>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</si>
  <si>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</si>
  <si>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</si>
  <si>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</si>
  <si>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</si>
  <si>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</si>
  <si>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</si>
  <si>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</si>
  <si>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</si>
  <si>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</si>
  <si>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</si>
  <si>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</si>
  <si>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</si>
  <si>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</si>
  <si>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</si>
  <si>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</si>
  <si>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</si>
  <si>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</si>
  <si>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</si>
  <si>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</si>
  <si>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</si>
  <si>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</si>
  <si>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</si>
  <si>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</si>
  <si>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</si>
  <si>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</si>
  <si>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</si>
  <si>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</si>
  <si>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</si>
  <si>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</si>
  <si>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</si>
  <si>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</si>
  <si>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</si>
  <si>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</si>
  <si>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</si>
  <si>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</si>
  <si>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</si>
  <si>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</si>
  <si>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</si>
  <si>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</si>
  <si>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</si>
  <si>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</si>
  <si>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</si>
  <si>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</si>
  <si>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</si>
  <si>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</si>
  <si>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</si>
  <si>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</si>
  <si>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</si>
  <si>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</si>
  <si>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</si>
  <si>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</si>
  <si>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Kassel (435)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</si>
  <si>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</si>
  <si>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</si>
  <si>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</si>
  <si>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</si>
  <si>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</si>
  <si>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</si>
  <si>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</si>
  <si>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</si>
  <si>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</si>
  <si>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</si>
  <si>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</si>
  <si>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</si>
  <si>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</si>
  <si>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</si>
  <si>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</si>
  <si>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</si>
  <si>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</si>
  <si>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</si>
  <si>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</si>
  <si>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</si>
  <si>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</si>
  <si>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</si>
  <si>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</si>
  <si>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</si>
  <si>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</si>
  <si>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</si>
  <si>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</si>
  <si>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</si>
  <si>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</si>
  <si>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</si>
  <si>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</si>
  <si>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</si>
  <si>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</si>
  <si>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</si>
  <si>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</si>
  <si>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</si>
  <si>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</si>
  <si>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</si>
  <si>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</si>
  <si>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</si>
  <si>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</si>
  <si>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</si>
  <si>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</si>
  <si>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</si>
  <si>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</si>
  <si>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</si>
  <si>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</si>
  <si>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</si>
  <si>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</si>
  <si>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</si>
  <si>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</si>
  <si>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</si>
  <si>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</si>
  <si>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</si>
  <si>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</si>
  <si>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</si>
  <si>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</si>
  <si>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</si>
  <si>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</si>
  <si>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</si>
  <si>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</si>
  <si>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</si>
  <si>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</si>
  <si>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</si>
  <si>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</si>
  <si>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</si>
  <si>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</si>
  <si>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</si>
  <si>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</si>
  <si>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</si>
  <si>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</si>
  <si>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</si>
  <si>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</si>
  <si>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</si>
  <si>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</si>
  <si>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</si>
  <si>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</si>
  <si>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</si>
  <si>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</si>
  <si>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</si>
  <si>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</si>
  <si>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</si>
  <si>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</si>
  <si>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</si>
  <si>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</si>
  <si>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</si>
  <si>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</si>
  <si>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</si>
  <si>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</si>
  <si>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</si>
  <si>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</si>
  <si>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</si>
  <si>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</si>
  <si>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</si>
  <si>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</si>
  <si>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</si>
  <si>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</si>
  <si>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</si>
  <si>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</si>
  <si>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</si>
  <si>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</si>
  <si>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</si>
  <si>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</si>
  <si>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</si>
  <si>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</si>
  <si>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</si>
  <si>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</si>
  <si>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</si>
  <si>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</si>
  <si>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</si>
  <si>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</si>
  <si>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</si>
  <si>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</si>
  <si>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</si>
  <si>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</si>
  <si>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</si>
  <si>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</si>
  <si>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</si>
  <si>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</si>
  <si>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</si>
  <si>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</si>
  <si>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</si>
  <si>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</si>
  <si>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</si>
  <si>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</si>
  <si>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</si>
  <si>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</si>
  <si>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</si>
  <si>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</si>
  <si>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</si>
  <si>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</si>
  <si>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</si>
  <si>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</si>
  <si>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</si>
  <si>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</si>
  <si>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</si>
  <si>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</si>
  <si>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</si>
  <si>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</si>
  <si>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</si>
  <si>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</si>
  <si>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</si>
  <si>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</si>
  <si>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Kassel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</si>
  <si>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</si>
  <si>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</si>
  <si>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</si>
  <si>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</si>
  <si>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</si>
  <si>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</si>
  <si>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</si>
  <si>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</si>
  <si>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</si>
  <si>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</si>
  <si>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</si>
  <si>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</si>
  <si>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</si>
  <si>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</si>
  <si>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</si>
  <si>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</si>
  <si>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</si>
  <si>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</si>
  <si>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</si>
  <si>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</si>
  <si>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</si>
  <si>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</si>
  <si>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</si>
  <si>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</si>
  <si>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</si>
  <si>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</si>
  <si>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</si>
  <si>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</si>
  <si>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</si>
  <si>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</si>
  <si>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</si>
  <si>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</si>
  <si>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</si>
  <si>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</si>
  <si>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</si>
  <si>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</si>
  <si>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</si>
  <si>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</si>
  <si>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</si>
  <si>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</si>
  <si>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</si>
  <si>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</si>
  <si>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</si>
  <si>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</si>
  <si>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</si>
  <si>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</si>
  <si>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Kassel (435);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</si>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</sst>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{06FAD319-C41A-4C31-9468-9553D1460834}</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7CE8-4F46-AF7D-97C2AD44FBDE}"/>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{368DF24A-DA06-4DA8-8302-77998D86E010}</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7CE8-4F46-AF7D-97C2AD44FBD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{36D89DAC-9F17-48F2-8226-53F888AAADC8}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CE8-4F46-AF7D-97C2AD44FBD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{A21647B4-01D4-4471-8C72-83D60792F628}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CE8-4F46-AF7D-97C2AD44FBD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0.53722641247512837</c:v>
                </c:pt>
                <c:pt idx="1">
                  <c:v>1.1168123612881518</c:v>
                </c:pt>
                <c:pt idx="2">
                  <c:v>1.1186464311118853</c:v>
                </c:pt>
                <c:pt idx="3">
                  <c:v>1.0875687030768</c:v>
                </c:pt>
              </c:numCache>
            </c:numRef>
          </c:val>
          <c:extLst>
            <c:ext xmlns:c16="http://schemas.microsoft.com/office/drawing/2014/chart" uri="{C3380CC4-5D6E-409C-BE32-E72D297353CC}">
              <c16:uniqueId val="{00000004-7CE8-4F46-AF7D-97C2AD44FBD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{FBAE072F-486E-4AF0-A727-6AA12C5C716C}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CE8-4F46-AF7D-97C2AD44FBD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{801F327D-82BD-483A-9650-20A9C2100FAC}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CE8-4F46-AF7D-97C2AD44FBD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{E5B16ACF-1E95-43BD-8E48-7DAFFBF5E56A}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CE8-4F46-AF7D-97C2AD44FBD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{B1616CC8-340E-44D4-AC3D-365B46470022}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CE8-4F46-AF7D-97C2AD44FBD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CE8-4F46-AF7D-97C2AD44FBD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CE8-4F46-AF7D-97C2AD44FBD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{E42D6CD0-8E3A-4647-A76B-C29B60E5D5D3}</c15:txfldGUID>
                      <c15:f>Daten_Diagramme!$E$6</c15:f>
                      <c15:dlblFieldTableCache>
                        <c:ptCount val="1"/>
                        <c:pt idx="0">
                          <c:v>-2.8</c:v>
                        </c:pt>
                      </c15:dlblFieldTableCache>
                    </c15:dlblFTEntry>
                  </c15:dlblFieldTable>
                  <c15:showDataLabelsRange val="0"/>
                </c:ext>
                <c:ext xmlns:c16="http://schemas.microsoft.com/office/drawing/2014/chart" uri="{C3380CC4-5D6E-409C-BE32-E72D297353CC}">
                  <c16:uniqueId val="{00000000-AB60-486D-A8D2-3C964392E0E4}"/>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{F0AF9305-CAB6-4694-AD14-8ADB0224FDCF}</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AB60-486D-A8D2-3C964392E0E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{B60F3AE1-5B0B-44C0-B367-0306525879E1}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B60-486D-A8D2-3C964392E0E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{4DB87CFF-953F-4246-8C5B-B71395ED5E76}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B60-486D-A8D2-3C964392E0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-2.8287721967528179</c:v>
                </c:pt>
                <c:pt idx="1">
                  <c:v>-2.6469525004774508</c:v>
                </c:pt>
                <c:pt idx="2">
                  <c:v>-2.7637010795899166</c:v>
                </c:pt>
                <c:pt idx="3">
                  <c:v>-2.8655893304673015</c:v>
                </c:pt>
              </c:numCache>
            </c:numRef>
          </c:val>
          <c:extLst>
            <c:ext xmlns:c16="http://schemas.microsoft.com/office/drawing/2014/chart" uri="{C3380CC4-5D6E-409C-BE32-E72D297353CC}">
              <c16:uniqueId val="{00000004-AB60-486D-A8D2-3C964392E0E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{3445560D-233F-4571-8621-C89FB82F0BE3}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B60-486D-A8D2-3C964392E0E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{DCB2997A-69A3-4944-8995-1CDEE5B20E53}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B60-486D-A8D2-3C964392E0E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{AEFD1497-FA8E-449C-9736-510B9CF749C3}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B60-486D-A8D2-3C964392E0E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{EEC40FC6-98E2-4F3D-9033-3B7DC8D41240}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B60-486D-A8D2-3C964392E0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B60-486D-A8D2-3C964392E0E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B60-486D-A8D2-3C964392E0E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{E4BE4568-6298-4FDB-AE78-8EEF8F791AB2}</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5B44-426B-948C-28242BCA7CCF}"/>
                </c:ext>
              </c:extLst>
            </c:dLbl>
            <c:dLbl>
              <c:idx val="1"/>
              <c:tx>
                <c:strRef>
                  <c:f>Daten_Diagramme!$D$15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{DE6FC8DD-59C4-4773-A78D-7A82E9C5046B}</c15:txfldGUID>
                      <c15:f>Daten_Diagramme!$D$15</c15:f>
                      <c15:dlblFieldTableCache>
                        <c:ptCount val="1"/>
                        <c:pt idx="0">
                          <c:v>4.1</c:v>
                        </c:pt>
                      </c15:dlblFieldTableCache>
                    </c15:dlblFTEntry>
                  </c15:dlblFieldTable>
                  <c15:showDataLabelsRange val="0"/>
                </c:ext>
                <c:ext xmlns:c16="http://schemas.microsoft.com/office/drawing/2014/chart" uri="{C3380CC4-5D6E-409C-BE32-E72D297353CC}">
                  <c16:uniqueId val="{00000001-5B44-426B-948C-28242BCA7CCF}"/>
                </c:ext>
              </c:extLst>
            </c:dLbl>
            <c:dLbl>
              <c:idx val="2"/>
              <c:tx>
                <c:strRef>
                  <c:f>Daten_Diagramme!$D$16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{507EE82F-247A-4853-8596-93A4118FE697}</c15:txfldGUID>
                      <c15:f>Daten_Diagramme!$D$16</c15:f>
                      <c15:dlblFieldTableCache>
                        <c:ptCount val="1"/>
                        <c:pt idx="0">
                          <c:v>2.1</c:v>
                        </c:pt>
                      </c15:dlblFieldTableCache>
                    </c15:dlblFTEntry>
                  </c15:dlblFieldTable>
                  <c15:showDataLabelsRange val="0"/>
                </c:ext>
                <c:ext xmlns:c16="http://schemas.microsoft.com/office/drawing/2014/chart" uri="{C3380CC4-5D6E-409C-BE32-E72D297353CC}">
                  <c16:uniqueId val="{00000002-5B44-426B-948C-28242BCA7CCF}"/>
                </c:ext>
              </c:extLst>
            </c:dLbl>
            <c:dLbl>
              <c:idx val="3"/>
              <c:tx>
                <c:strRef>
                  <c:f>Daten_Diagramme!$D$17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{7091965A-F7F7-444C-8233-79FD0EAAFE5E}</c15:txfldGUID>
                      <c15:f>Daten_Diagramme!$D$17</c15:f>
                      <c15:dlblFieldTableCache>
                        <c:ptCount val="1"/>
                        <c:pt idx="0">
                          <c:v>-0.4</c:v>
                        </c:pt>
                      </c15:dlblFieldTableCache>
                    </c15:dlblFTEntry>
                  </c15:dlblFieldTable>
                  <c15:showDataLabelsRange val="0"/>
                </c:ext>
                <c:ext xmlns:c16="http://schemas.microsoft.com/office/drawing/2014/chart" uri="{C3380CC4-5D6E-409C-BE32-E72D297353CC}">
                  <c16:uniqueId val="{00000003-5B44-426B-948C-28242BCA7CCF}"/>
                </c:ext>
              </c:extLst>
            </c:dLbl>
            <c:dLbl>
              <c:idx val="4"/>
              <c:tx>
                <c:strRef>
                  <c:f>Daten_Diagramme!$D$18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{6D661BB4-7699-460A-8ACD-71B32B6D4ABF}</c15:txfldGUID>
                      <c15:f>Daten_Diagramme!$D$18</c15:f>
                      <c15:dlblFieldTableCache>
                        <c:ptCount val="1"/>
                        <c:pt idx="0">
                          <c:v>2.6</c:v>
                        </c:pt>
                      </c15:dlblFieldTableCache>
                    </c15:dlblFTEntry>
                  </c15:dlblFieldTable>
                  <c15:showDataLabelsRange val="0"/>
                </c:ext>
                <c:ext xmlns:c16="http://schemas.microsoft.com/office/drawing/2014/chart" uri="{C3380CC4-5D6E-409C-BE32-E72D297353CC}">
                  <c16:uniqueId val="{00000004-5B44-426B-948C-28242BCA7CCF}"/>
                </c:ext>
              </c:extLst>
            </c:dLbl>
            <c:dLbl>
              <c:idx val="5"/>
              <c:tx>
                <c:strRef>
                  <c:f>Daten_Diagramme!$D$19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{15EAC55D-BDDC-4221-8B12-2F13CE6B45B1}</c15:txfldGUID>
                      <c15:f>Daten_Diagramme!$D$19</c15:f>
                      <c15:dlblFieldTableCache>
                        <c:ptCount val="1"/>
                        <c:pt idx="0">
                          <c:v>-0.6</c:v>
                        </c:pt>
                      </c15:dlblFieldTableCache>
                    </c15:dlblFTEntry>
                  </c15:dlblFieldTable>
                  <c15:showDataLabelsRange val="0"/>
                </c:ext>
                <c:ext xmlns:c16="http://schemas.microsoft.com/office/drawing/2014/chart" uri="{C3380CC4-5D6E-409C-BE32-E72D297353CC}">
                  <c16:uniqueId val="{00000005-5B44-426B-948C-28242BCA7CCF}"/>
                </c:ext>
              </c:extLst>
            </c:dLbl>
            <c:dLbl>
              <c:idx val="6"/>
              <c:tx>
                <c:strRef>
                  <c:f>Daten_Diagramme!$D$20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{EFB6CD99-5A2B-42EA-9BC9-B76DD4CA2187}</c15:txfldGUID>
                      <c15:f>Daten_Diagramme!$D$20</c15:f>
                      <c15:dlblFieldTableCache>
                        <c:ptCount val="1"/>
                        <c:pt idx="0">
                          <c:v>-1.2</c:v>
                        </c:pt>
                      </c15:dlblFieldTableCache>
                    </c15:dlblFTEntry>
                  </c15:dlblFieldTable>
                  <c15:showDataLabelsRange val="0"/>
                </c:ext>
                <c:ext xmlns:c16="http://schemas.microsoft.com/office/drawing/2014/chart" uri="{C3380CC4-5D6E-409C-BE32-E72D297353CC}">
                  <c16:uniqueId val="{00000006-5B44-426B-948C-28242BCA7CCF}"/>
                </c:ext>
              </c:extLst>
            </c:dLbl>
            <c:dLbl>
              <c:idx val="7"/>
              <c:tx>
                <c:strRef>
                  <c:f>Daten_Diagramme!$D$21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{4BD607F4-70AE-430F-8447-1BA9368C0535}</c15:txfldGUID>
                      <c15:f>Daten_Diagramme!$D$21</c15:f>
                      <c15:dlblFieldTableCache>
                        <c:ptCount val="1"/>
                        <c:pt idx="0">
                          <c:v>3.3</c:v>
                        </c:pt>
                      </c15:dlblFieldTableCache>
                    </c15:dlblFTEntry>
                  </c15:dlblFieldTable>
                  <c15:showDataLabelsRange val="0"/>
                </c:ext>
                <c:ext xmlns:c16="http://schemas.microsoft.com/office/drawing/2014/chart" uri="{C3380CC4-5D6E-409C-BE32-E72D297353CC}">
                  <c16:uniqueId val="{00000007-5B44-426B-948C-28242BCA7CCF}"/>
                </c:ext>
              </c:extLst>
            </c:dLbl>
            <c:dLbl>
              <c:idx val="8"/>
              <c:tx>
                <c:strRef>
                  <c:f>Daten_Diagramme!$D$22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{31CD69BF-B693-479C-BF60-6348034E4574}</c15:txfldGUID>
                      <c15:f>Daten_Diagramme!$D$22</c15:f>
                      <c15:dlblFieldTableCache>
                        <c:ptCount val="1"/>
                        <c:pt idx="0">
                          <c:v>1.2</c:v>
                        </c:pt>
                      </c15:dlblFieldTableCache>
                    </c15:dlblFTEntry>
                  </c15:dlblFieldTable>
                  <c15:showDataLabelsRange val="0"/>
                </c:ext>
                <c:ext xmlns:c16="http://schemas.microsoft.com/office/drawing/2014/chart" uri="{C3380CC4-5D6E-409C-BE32-E72D297353CC}">
                  <c16:uniqueId val="{00000008-5B44-426B-948C-28242BCA7CCF}"/>
                </c:ext>
              </c:extLst>
            </c:dLbl>
            <c:dLbl>
              <c:idx val="9"/>
              <c:tx>
                <c:strRef>
                  <c:f>Daten_Diagramme!$D$23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{84F6A5AC-9B42-4871-B64F-8529002A8FCC}</c15:txfldGUID>
                      <c15:f>Daten_Diagramme!$D$23</c15:f>
                      <c15:dlblFieldTableCache>
                        <c:ptCount val="1"/>
                        <c:pt idx="0">
                          <c:v>0.2</c:v>
                        </c:pt>
                      </c15:dlblFieldTableCache>
                    </c15:dlblFTEntry>
                  </c15:dlblFieldTable>
                  <c15:showDataLabelsRange val="0"/>
                </c:ext>
                <c:ext xmlns:c16="http://schemas.microsoft.com/office/drawing/2014/chart" uri="{C3380CC4-5D6E-409C-BE32-E72D297353CC}">
                  <c16:uniqueId val="{00000009-5B44-426B-948C-28242BCA7CCF}"/>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{EA986062-0D12-42F8-890A-EC3A980F6C92}</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5B44-426B-948C-28242BCA7CCF}"/>
                </c:ext>
              </c:extLst>
            </c:dLbl>
            <c:dLbl>
              <c:idx val="11"/>
              <c:tx>
                <c:strRef>
                  <c:f>Daten_Diagramme!$D$25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{932DBE6F-4415-4A72-BE55-E8997052889A}</c15:txfldGUID>
                      <c15:f>Daten_Diagramme!$D$25</c15:f>
                      <c15:dlblFieldTableCache>
                        <c:ptCount val="1"/>
                        <c:pt idx="0">
                          <c:v>1.2</c:v>
                        </c:pt>
                      </c15:dlblFieldTableCache>
                    </c15:dlblFTEntry>
                  </c15:dlblFieldTable>
                  <c15:showDataLabelsRange val="0"/>
                </c:ext>
                <c:ext xmlns:c16="http://schemas.microsoft.com/office/drawing/2014/chart" uri="{C3380CC4-5D6E-409C-BE32-E72D297353CC}">
                  <c16:uniqueId val="{0000000B-5B44-426B-948C-28242BCA7CCF}"/>
                </c:ext>
              </c:extLst>
            </c:dLbl>
            <c:dLbl>
              <c:idx val="12"/>
              <c:tx>
                <c:strRef>
                  <c:f>Daten_Diagramme!$D$26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{679A33BB-E655-47B0-A035-0C5ED7D14B37}</c15:txfldGUID>
                      <c15:f>Daten_Diagramme!$D$26</c15:f>
                      <c15:dlblFieldTableCache>
                        <c:ptCount val="1"/>
                        <c:pt idx="0">
                          <c:v>-1.7</c:v>
                        </c:pt>
                      </c15:dlblFieldTableCache>
                    </c15:dlblFTEntry>
                  </c15:dlblFieldTable>
                  <c15:showDataLabelsRange val="0"/>
                </c:ext>
                <c:ext xmlns:c16="http://schemas.microsoft.com/office/drawing/2014/chart" uri="{C3380CC4-5D6E-409C-BE32-E72D297353CC}">
                  <c16:uniqueId val="{0000000C-5B44-426B-948C-28242BCA7CCF}"/>
                </c:ext>
              </c:extLst>
            </c:dLbl>
            <c:dLbl>
              <c:idx val="13"/>
              <c:tx>
                <c:strRef>
                  <c:f>Daten_Diagramme!$D$27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{F3682BFC-113D-4859-870E-C516DA6DDF68}</c15:txfldGUID>
                      <c15:f>Daten_Diagramme!$D$27</c15:f>
                      <c15:dlblFieldTableCache>
                        <c:ptCount val="1"/>
                        <c:pt idx="0">
                          <c:v>-2.0</c:v>
                        </c:pt>
                      </c15:dlblFieldTableCache>
                    </c15:dlblFTEntry>
                  </c15:dlblFieldTable>
                  <c15:showDataLabelsRange val="0"/>
                </c:ext>
                <c:ext xmlns:c16="http://schemas.microsoft.com/office/drawing/2014/chart" uri="{C3380CC4-5D6E-409C-BE32-E72D297353CC}">
                  <c16:uniqueId val="{0000000D-5B44-426B-948C-28242BCA7CCF}"/>
                </c:ext>
              </c:extLst>
            </c:dLbl>
            <c:dLbl>
              <c:idx val="14"/>
              <c:tx>
                <c:strRef>
                  <c:f>Daten_Diagramme!$D$28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{8A236E20-7884-43C1-BDBA-02E631C19AAD}</c15:txfldGUID>
                      <c15:f>Daten_Diagramme!$D$28</c15:f>
                      <c15:dlblFieldTableCache>
                        <c:ptCount val="1"/>
                        <c:pt idx="0">
                          <c:v>-2.9</c:v>
                        </c:pt>
                      </c15:dlblFieldTableCache>
                    </c15:dlblFTEntry>
                  </c15:dlblFieldTable>
                  <c15:showDataLabelsRange val="0"/>
                </c:ext>
                <c:ext xmlns:c16="http://schemas.microsoft.com/office/drawing/2014/chart" uri="{C3380CC4-5D6E-409C-BE32-E72D297353CC}">
                  <c16:uniqueId val="{0000000E-5B44-426B-948C-28242BCA7CCF}"/>
                </c:ext>
              </c:extLst>
            </c:dLbl>
            <c:dLbl>
              <c:idx val="15"/>
              <c:tx>
                <c:strRef>
                  <c:f>Daten_Diagramme!$D$29</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{FACBE479-A2CE-49DF-85FC-087AE57317A1}</c15:txfldGUID>
                      <c15:f>Daten_Diagramme!$D$29</c15:f>
                      <c15:dlblFieldTableCache>
                        <c:ptCount val="1"/>
                        <c:pt idx="0">
                          <c:v>-11.2</c:v>
                        </c:pt>
                      </c15:dlblFieldTableCache>
                    </c15:dlblFTEntry>
                  </c15:dlblFieldTable>
                  <c15:showDataLabelsRange val="0"/>
                </c:ext>
                <c:ext xmlns:c16="http://schemas.microsoft.com/office/drawing/2014/chart" uri="{C3380CC4-5D6E-409C-BE32-E72D297353CC}">
                  <c16:uniqueId val="{0000000F-5B44-426B-948C-28242BCA7CCF}"/>
                </c:ext>
              </c:extLst>
            </c:dLbl>
            <c:dLbl>
              <c:idx val="16"/>
              <c:tx>
                <c:strRef>
                  <c:f>Daten_Diagramme!$D$30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{BD550BF2-F9D6-467E-97E1-07660A9DB5FC}</c15:txfldGUID>
                      <c15:f>Daten_Diagramme!$D$30</c15:f>
                      <c15:dlblFieldTableCache>
                        <c:ptCount val="1"/>
                        <c:pt idx="0">
                          <c:v>0.7</c:v>
                        </c:pt>
                      </c15:dlblFieldTableCache>
                    </c15:dlblFTEntry>
                  </c15:dlblFieldTable>
                  <c15:showDataLabelsRange val="0"/>
                </c:ext>
                <c:ext xmlns:c16="http://schemas.microsoft.com/office/drawing/2014/chart" uri="{C3380CC4-5D6E-409C-BE32-E72D297353CC}">
                  <c16:uniqueId val="{00000010-5B44-426B-948C-28242BCA7CCF}"/>
                </c:ext>
              </c:extLst>
            </c:dLbl>
            <c:dLbl>
              <c:idx val="17"/>
              <c:tx>
                <c:strRef>
                  <c:f>Daten_Diagramme!$D$31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{79803D55-8381-4E4B-B466-2CB5990FF59D}</c15:txfldGUID>
                      <c15:f>Daten_Diagramme!$D$31</c15:f>
                      <c15:dlblFieldTableCache>
                        <c:ptCount val="1"/>
                        <c:pt idx="0">
                          <c:v>1.4</c:v>
                        </c:pt>
                      </c15:dlblFieldTableCache>
                    </c15:dlblFTEntry>
                  </c15:dlblFieldTable>
                  <c15:showDataLabelsRange val="0"/>
                </c:ext>
                <c:ext xmlns:c16="http://schemas.microsoft.com/office/drawing/2014/chart" uri="{C3380CC4-5D6E-409C-BE32-E72D297353CC}">
                  <c16:uniqueId val="{00000011-5B44-426B-948C-28242BCA7CCF}"/>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{E36CE879-B3B3-416B-BA0C-7A3C2DF2BDEE}</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5B44-426B-948C-28242BCA7CCF}"/>
                </c:ext>
              </c:extLst>
            </c:dLbl>
            <c:dLbl>
              <c:idx val="19"/>
              <c:tx>
                <c:strRef>
                  <c:f>Daten_Diagramme!$D$33</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{F20A38A8-4F20-4CB8-B7A7-C8AB39EB35AE}</c15:txfldGUID>
                      <c15:f>Daten_Diagramme!$D$33</c15:f>
                      <c15:dlblFieldTableCache>
                        <c:ptCount val="1"/>
                        <c:pt idx="0">
                          <c:v>4.4</c:v>
                        </c:pt>
                      </c15:dlblFieldTableCache>
                    </c15:dlblFTEntry>
                  </c15:dlblFieldTable>
                  <c15:showDataLabelsRange val="0"/>
                </c:ext>
                <c:ext xmlns:c16="http://schemas.microsoft.com/office/drawing/2014/chart" uri="{C3380CC4-5D6E-409C-BE32-E72D297353CC}">
                  <c16:uniqueId val="{00000013-5B44-426B-948C-28242BCA7CCF}"/>
                </c:ext>
              </c:extLst>
            </c:dLbl>
            <c:dLbl>
              <c:idx val="20"/>
              <c:tx>
                <c:strRef>
                  <c:f>Daten_Diagramme!$D$34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{EDD47A11-2275-442B-B406-784E2FF3F366}</c15:txfldGUID>
                      <c15:f>Daten_Diagramme!$D$34</c15:f>
                      <c15:dlblFieldTableCache>
                        <c:ptCount val="1"/>
                        <c:pt idx="0">
                          <c:v>1.7</c:v>
                        </c:pt>
                      </c15:dlblFieldTableCache>
                    </c15:dlblFTEntry>
                  </c15:dlblFieldTable>
                  <c15:showDataLabelsRange val="0"/>
                </c:ext>
                <c:ext xmlns:c16="http://schemas.microsoft.com/office/drawing/2014/chart" uri="{C3380CC4-5D6E-409C-BE32-E72D297353CC}">
                  <c16:uniqueId val="{00000014-5B44-426B-948C-28242BCA7CCF}"/>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{CFCE56FA-36E8-4C3B-BAAA-A580DB4FC2B1}</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5B44-426B-948C-28242BCA7CC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{3A704670-ADD5-4A3C-B5A1-3311D3EE57AA}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B44-426B-948C-28242BCA7CCF}"/>
                </c:ext>
              </c:extLst>
            </c:dLbl>
            <c:dLbl>
              <c:idx val="23"/>
              <c:tx>
                <c:strRef>
                  <c:f>Daten_Diagramme!$D$37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{058D651D-A24C-44D5-A981-B06B6DB2633F}</c15:txfldGUID>
                      <c15:f>Daten_Diagramme!$D$37</c15:f>
                      <c15:dlblFieldTableCache>
                        <c:ptCount val="1"/>
                        <c:pt idx="0">
                          <c:v>4.1</c:v>
                        </c:pt>
                      </c15:dlblFieldTableCache>
                    </c15:dlblFTEntry>
                  </c15:dlblFieldTable>
                  <c15:showDataLabelsRange val="0"/>
                </c:ext>
                <c:ext xmlns:c16="http://schemas.microsoft.com/office/drawing/2014/chart" uri="{C3380CC4-5D6E-409C-BE32-E72D297353CC}">
                  <c16:uniqueId val="{00000017-5B44-426B-948C-28242BCA7CCF}"/>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{69001DA3-1CA1-492D-859A-2AE7588B78E6}</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5B44-426B-948C-28242BCA7CCF}"/>
                </c:ext>
              </c:extLst>
            </c:dLbl>
            <c:dLbl>
              <c:idx val="25"/>
              <c:tx>
                <c:strRef>
                  <c:f>Daten_Diagramme!$D$39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{9B78A678-FC32-43A8-B40F-86A45ABF19A6}</c15:txfldGUID>
                      <c15:f>Daten_Diagramme!$D$39</c15:f>
                      <c15:dlblFieldTableCache>
                        <c:ptCount val="1"/>
                        <c:pt idx="0">
                          <c:v>0.6</c:v>
                        </c:pt>
                      </c15:dlblFieldTableCache>
                    </c15:dlblFTEntry>
                  </c15:dlblFieldTable>
                  <c15:showDataLabelsRange val="0"/>
                </c:ext>
                <c:ext xmlns:c16="http://schemas.microsoft.com/office/drawing/2014/chart" uri="{C3380CC4-5D6E-409C-BE32-E72D297353CC}">
                  <c16:uniqueId val="{00000019-5B44-426B-948C-28242BCA7CC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{93028ED4-89EE-44C3-9120-DF43B6B1CCD8}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B44-426B-948C-28242BCA7CC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{BB56197D-36DC-4902-9E73-3CC885EB5EB5}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B44-426B-948C-28242BCA7CC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{FE7F3944-9C60-46EE-8D90-A38EA72F6E9F}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B44-426B-948C-28242BCA7CC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{88E7DB3D-49E9-4717-8D47-20CA3C3043D6}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B44-426B-948C-28242BCA7CC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{EEB8F33B-487C-4E63-AD8A-087C507969EB}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B44-426B-948C-28242BCA7CCF}"/>
                </c:ext>
              </c:extLst>
            </c:dLbl>
            <c:dLbl>
              <c:idx val="31"/>
              <c:tx>
                <c:strRef>
                  <c:f>Daten_Diagramme!$D$45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{33EC262C-ECC9-4246-943D-133B4B7BC62F}</c15:txfldGUID>
                      <c15:f>Daten_Diagramme!$D$45</c15:f>
                      <c15:dlblFieldTableCache>
                        <c:ptCount val="1"/>
                        <c:pt idx="0">
                          <c:v>0.6</c:v>
                        </c:pt>
                      </c15:dlblFieldTableCache>
                    </c15:dlblFTEntry>
                  </c15:dlblFieldTable>
                  <c15:showDataLabelsRange val="0"/>
                </c:ext>
                <c:ext xmlns:c16="http://schemas.microsoft.com/office/drawing/2014/chart" uri="{C3380CC4-5D6E-409C-BE32-E72D297353CC}">
                  <c16:uniqueId val="{0000001F-5B44-426B-948C-28242BCA7CC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0.53722641247512837</c:v>
                </c:pt>
                <c:pt idx="1">
                  <c:v>4.1275797373358349</c:v>
                </c:pt>
                <c:pt idx="2">
                  <c:v>2.1402839584657767</c:v>
                </c:pt>
                <c:pt idx="3">
                  <c:v>-0.39866976520554531</c:v>
                </c:pt>
                <c:pt idx="4">
                  <c:v>2.6223303595566367</c:v>
                </c:pt>
                <c:pt idx="5">
                  <c:v>-0.56773879142300199</c:v>
                </c:pt>
                <c:pt idx="6">
                  <c:v>-1.2169209967162449</c:v>
                </c:pt>
                <c:pt idx="7">
                  <c:v>3.2723772858517806</c:v>
                </c:pt>
                <c:pt idx="8">
                  <c:v>1.1683444779190242</c:v>
                </c:pt>
                <c:pt idx="9">
                  <c:v>0.23001725129384704</c:v>
                </c:pt>
                <c:pt idx="10">
                  <c:v>0.48661800486618007</c:v>
                </c:pt>
                <c:pt idx="11">
                  <c:v>1.1922503725782414</c:v>
                </c:pt>
                <c:pt idx="12">
                  <c:v>-1.7355008787346222</c:v>
                </c:pt>
                <c:pt idx="13">
                  <c:v>-1.9943019943019944</c:v>
                </c:pt>
                <c:pt idx="14">
                  <c:v>-2.8800324510698712</c:v>
                </c:pt>
                <c:pt idx="15">
                  <c:v>-11.162696810658055</c:v>
                </c:pt>
                <c:pt idx="16">
                  <c:v>0.6683202425244591</c:v>
                </c:pt>
                <c:pt idx="17">
                  <c:v>1.3983137980670368</c:v>
                </c:pt>
                <c:pt idx="18">
                  <c:v>2.6603897525728049</c:v>
                </c:pt>
                <c:pt idx="19">
                  <c:v>4.3517922300922942</c:v>
                </c:pt>
                <c:pt idx="20">
                  <c:v>1.6917790113666402</c:v>
                </c:pt>
                <c:pt idx="21">
                  <c:v>0</c:v>
                </c:pt>
                <c:pt idx="23">
                  <c:v>4.1275797373358349</c:v>
                </c:pt>
                <c:pt idx="24">
                  <c:v>0.32507110930516048</c:v>
                </c:pt>
                <c:pt idx="25">
                  <c:v>0.6017596006805378</c:v>
                </c:pt>
              </c:numCache>
            </c:numRef>
          </c:val>
          <c:extLst>
            <c:ext xmlns:c16="http://schemas.microsoft.com/office/drawing/2014/chart" uri="{C3380CC4-5D6E-409C-BE32-E72D297353CC}">
              <c16:uniqueId val="{00000020-5B44-426B-948C-28242BCA7CC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{2DD1B98F-CC62-4948-92ED-1E7BC8A343A5}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B44-426B-948C-28242BCA7CC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{79EDBEDC-D5D8-44C4-B65A-FADDFADC89BC}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B44-426B-948C-28242BCA7CC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{EC390DC9-C6C9-43A6-947D-AB95F61EDA5C}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B44-426B-948C-28242BCA7CC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{51F7AC13-D877-4922-ABB8-F4BA0C1E5B9D}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B44-426B-948C-28242BCA7CC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{71231F10-9A6C-416E-A339-DDEB0FD2FDC6}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B44-426B-948C-28242BCA7CC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{26630DE7-A5B2-419C-9ABF-4CA3FB5581ED}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B44-426B-948C-28242BCA7CC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{66F356AE-7466-4F69-A3F5-242682B0DA23}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B44-426B-948C-28242BCA7CC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{E2705799-3201-4EC3-945D-FE3421ADCE05}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B44-426B-948C-28242BCA7CC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{055CD192-5BC2-4FA9-A6B9-BBD7AF8FC8C5}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B44-426B-948C-28242BCA7CC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{179B839E-D183-4F0A-849F-D21EA42AB6AC}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B44-426B-948C-28242BCA7CC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{16D0EECD-265E-4863-8492-2B50C085C6CD}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B44-426B-948C-28242BCA7CC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{CB3142D4-CF6B-46E5-B210-5B03D1C45F70}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B44-426B-948C-28242BCA7CC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{554E11EB-3B4A-41CC-A07D-917C378EAFB7}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B44-426B-948C-28242BCA7CC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{A411561E-7FD6-450D-B409-4CEE01F676FD}</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B44-426B-948C-28242BCA7CC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{518A8E7E-2EFE-4A0F-805E-0ACB1298F4A8}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B44-426B-948C-28242BCA7CC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{DA024B66-3349-4888-9AA8-512C245B90C5}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B44-426B-948C-28242BCA7CC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{32843DFD-ADA4-4CD7-83F1-BA50B00D04B7}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B44-426B-948C-28242BCA7CC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{85BBEF5E-BFAC-431B-8F08-6B51AD71429E}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B44-426B-948C-28242BCA7CC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{3FF4E0F0-4194-46EC-A2B3-218B790B5272}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B44-426B-948C-28242BCA7CC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{39CA33F8-D293-4CD5-A159-CD079E4BF00A}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B44-426B-948C-28242BCA7CC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{575AFF30-D633-489D-84F1-2F0875ECAB37}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B44-426B-948C-28242BCA7CC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{3CB55BE9-1E90-48C1-BEDC-0631B150BB59}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B44-426B-948C-28242BCA7CC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{441EA950-656B-478D-B3DC-A1A0B8D84AD9}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B44-426B-948C-28242BCA7CC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{B8036A3F-F666-4E24-ABA4-D867FA7BC9BA}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B44-426B-948C-28242BCA7CC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{FBC27B6B-4BB9-4CE6-92D2-9B5997A45D53}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B44-426B-948C-28242BCA7CC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{46C429CE-01E4-4CD4-A4DD-35DE9652C233}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B44-426B-948C-28242BCA7CC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{7D531D0F-5978-4F1B-889B-D3B9BFD2E86F}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B44-426B-948C-28242BCA7CC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{DFA7A68A-E1AD-4F31-8780-E2F6DA89C83E}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B44-426B-948C-28242BCA7CC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{F2AD4C6B-3C8A-4962-8A0A-F0D5FCF80F77}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B44-426B-948C-28242BCA7CC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{54AB720C-4636-444E-A962-4EA26E7D7B33}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B44-426B-948C-28242BCA7CC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{95221272-1F64-490E-AEFE-87093F1F8C73}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B44-426B-948C-28242BCA7CC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{DA8CA91F-5D30-4113-A895-6BAD1E399491}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B44-426B-948C-28242BCA7CC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B44-426B-948C-28242BCA7CC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B44-426B-948C-28242BCA7CC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{8D824D33-D8D1-4AEC-AE6A-2ED48B344189}</c15:txfldGUID>
                      <c15:f>Daten_Diagramme!$E$14</c15:f>
                      <c15:dlblFieldTableCache>
                        <c:ptCount val="1"/>
                        <c:pt idx="0">
                          <c:v>-2.8</c:v>
                        </c:pt>
                      </c15:dlblFieldTableCache>
                    </c15:dlblFTEntry>
                  </c15:dlblFieldTable>
                  <c15:showDataLabelsRange val="0"/>
                </c:ext>
                <c:ext xmlns:c16="http://schemas.microsoft.com/office/drawing/2014/chart" uri="{C3380CC4-5D6E-409C-BE32-E72D297353CC}">
                  <c16:uniqueId val="{00000000-B872-4D8A-9471-C0BD7CAA0333}"/>
                </c:ext>
              </c:extLst>
            </c:dLbl>
            <c:dLbl>
              <c:idx val="1"/>
              <c:tx>
                <c:strRef>
                  <c:f>Daten_Diagramme!$E$15</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{6EEA09C1-FE28-4AD6-8F9F-0658286201E3}</c15:txfldGUID>
                      <c15:f>Daten_Diagramme!$E$15</c15:f>
                      <c15:dlblFieldTableCache>
                        <c:ptCount val="1"/>
                        <c:pt idx="0">
                          <c:v>6.6</c:v>
                        </c:pt>
                      </c15:dlblFieldTableCache>
                    </c15:dlblFTEntry>
                  </c15:dlblFieldTable>
                  <c15:showDataLabelsRange val="0"/>
                </c:ext>
                <c:ext xmlns:c16="http://schemas.microsoft.com/office/drawing/2014/chart" uri="{C3380CC4-5D6E-409C-BE32-E72D297353CC}">
                  <c16:uniqueId val="{00000001-B872-4D8A-9471-C0BD7CAA0333}"/>
                </c:ext>
              </c:extLst>
            </c:dLbl>
            <c:dLbl>
              <c:idx val="2"/>
              <c:tx>
                <c:strRef>
                  <c:f>Daten_Diagramme!$E$16</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{BB774AC7-FE87-4C52-A8F8-A66BE59F403B}</c15:txfldGUID>
                      <c15:f>Daten_Diagramme!$E$16</c15:f>
                      <c15:dlblFieldTableCache>
                        <c:ptCount val="1"/>
                        <c:pt idx="0">
                          <c:v>4.4</c:v>
                        </c:pt>
                      </c15:dlblFieldTableCache>
                    </c15:dlblFTEntry>
                  </c15:dlblFieldTable>
                  <c15:showDataLabelsRange val="0"/>
                </c:ext>
                <c:ext xmlns:c16="http://schemas.microsoft.com/office/drawing/2014/chart" uri="{C3380CC4-5D6E-409C-BE32-E72D297353CC}">
                  <c16:uniqueId val="{00000002-B872-4D8A-9471-C0BD7CAA0333}"/>
                </c:ext>
              </c:extLst>
            </c:dLbl>
            <c:dLbl>
              <c:idx val="3"/>
              <c:tx>
                <c:strRef>
                  <c:f>Daten_Diagramme!$E$17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{B78A18A3-4A8E-4EE3-AEBB-27AA16B4D2EF}</c15:txfldGUID>
                      <c15:f>Daten_Diagramme!$E$17</c15:f>
                      <c15:dlblFieldTableCache>
                        <c:ptCount val="1"/>
                        <c:pt idx="0">
                          <c:v>-4.6</c:v>
                        </c:pt>
                      </c15:dlblFieldTableCache>
                    </c15:dlblFTEntry>
                  </c15:dlblFieldTable>
                  <c15:showDataLabelsRange val="0"/>
                </c:ext>
                <c:ext xmlns:c16="http://schemas.microsoft.com/office/drawing/2014/chart" uri="{C3380CC4-5D6E-409C-BE32-E72D297353CC}">
                  <c16:uniqueId val="{00000003-B872-4D8A-9471-C0BD7CAA0333}"/>
                </c:ext>
              </c:extLst>
            </c:dLbl>
            <c:dLbl>
              <c:idx val="4"/>
              <c:tx>
                <c:strRef>
                  <c:f>Daten_Diagramme!$E$18</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{BA6F32A7-5BDE-4308-BBBA-9C2C98242DD7}</c15:txfldGUID>
                      <c15:f>Daten_Diagramme!$E$18</c15:f>
                      <c15:dlblFieldTableCache>
                        <c:ptCount val="1"/>
                        <c:pt idx="0">
                          <c:v>-4.5</c:v>
                        </c:pt>
                      </c15:dlblFieldTableCache>
                    </c15:dlblFTEntry>
                  </c15:dlblFieldTable>
                  <c15:showDataLabelsRange val="0"/>
                </c:ext>
                <c:ext xmlns:c16="http://schemas.microsoft.com/office/drawing/2014/chart" uri="{C3380CC4-5D6E-409C-BE32-E72D297353CC}">
                  <c16:uniqueId val="{00000004-B872-4D8A-9471-C0BD7CAA0333}"/>
                </c:ext>
              </c:extLst>
            </c:dLbl>
            <c:dLbl>
              <c:idx val="5"/>
              <c:tx>
                <c:strRef>
                  <c:f>Daten_Diagramme!$E$19</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{7309C7F0-4DF6-4061-8CA7-02482E6BE481}</c15:txfldGUID>
                      <c15:f>Daten_Diagramme!$E$19</c15:f>
                      <c15:dlblFieldTableCache>
                        <c:ptCount val="1"/>
                        <c:pt idx="0">
                          <c:v>-4.1</c:v>
                        </c:pt>
                      </c15:dlblFieldTableCache>
                    </c15:dlblFTEntry>
                  </c15:dlblFieldTable>
                  <c15:showDataLabelsRange val="0"/>
                </c:ext>
                <c:ext xmlns:c16="http://schemas.microsoft.com/office/drawing/2014/chart" uri="{C3380CC4-5D6E-409C-BE32-E72D297353CC}">
                  <c16:uniqueId val="{00000005-B872-4D8A-9471-C0BD7CAA0333}"/>
                </c:ext>
              </c:extLst>
            </c:dLbl>
            <c:dLbl>
              <c:idx val="6"/>
              <c:tx>
                <c:strRef>
                  <c:f>Daten_Diagramme!$E$20</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{C36BAF1B-C6C6-4B97-8E86-619F5112589A}</c15:txfldGUID>
                      <c15:f>Daten_Diagramme!$E$20</c15:f>
                      <c15:dlblFieldTableCache>
                        <c:ptCount val="1"/>
                        <c:pt idx="0">
                          <c:v>-7.5</c:v>
                        </c:pt>
                      </c15:dlblFieldTableCache>
                    </c15:dlblFTEntry>
                  </c15:dlblFieldTable>
                  <c15:showDataLabelsRange val="0"/>
                </c:ext>
                <c:ext xmlns:c16="http://schemas.microsoft.com/office/drawing/2014/chart" uri="{C3380CC4-5D6E-409C-BE32-E72D297353CC}">
                  <c16:uniqueId val="{00000006-B872-4D8A-9471-C0BD7CAA0333}"/>
                </c:ext>
              </c:extLst>
            </c:dLbl>
            <c:dLbl>
              <c:idx val="7"/>
              <c:tx>
                <c:strRef>
                  <c:f>Daten_Diagramme!$E$21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{82C02673-6BE9-4F22-A0FF-9382BEE19789}</c15:txfldGUID>
                      <c15:f>Daten_Diagramme!$E$21</c15:f>
                      <c15:dlblFieldTableCache>
                        <c:ptCount val="1"/>
                        <c:pt idx="0">
                          <c:v>2.5</c:v>
                        </c:pt>
                      </c15:dlblFieldTableCache>
                    </c15:dlblFTEntry>
                  </c15:dlblFieldTable>
                  <c15:showDataLabelsRange val="0"/>
                </c:ext>
                <c:ext xmlns:c16="http://schemas.microsoft.com/office/drawing/2014/chart" uri="{C3380CC4-5D6E-409C-BE32-E72D297353CC}">
                  <c16:uniqueId val="{00000007-B872-4D8A-9471-C0BD7CAA0333}"/>
                </c:ext>
              </c:extLst>
            </c:dLbl>
            <c:dLbl>
              <c:idx val="8"/>
              <c:tx>
                <c:strRef>
                  <c:f>Daten_Diagramme!$E$22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{EDB896BA-CEA4-4A2A-B13C-57FDB553C87F}</c15:txfldGUID>
                      <c15:f>Daten_Diagramme!$E$22</c15:f>
                      <c15:dlblFieldTableCache>
                        <c:ptCount val="1"/>
                        <c:pt idx="0">
                          <c:v>-1.9</c:v>
                        </c:pt>
                      </c15:dlblFieldTableCache>
                    </c15:dlblFTEntry>
                  </c15:dlblFieldTable>
                  <c15:showDataLabelsRange val="0"/>
                </c:ext>
                <c:ext xmlns:c16="http://schemas.microsoft.com/office/drawing/2014/chart" uri="{C3380CC4-5D6E-409C-BE32-E72D297353CC}">
                  <c16:uniqueId val="{00000008-B872-4D8A-9471-C0BD7CAA0333}"/>
                </c:ext>
              </c:extLst>
            </c:dLbl>
            <c:dLbl>
              <c:idx val="9"/>
              <c:tx>
                <c:strRef>
                  <c:f>Daten_Diagramme!$E$23</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{DBAFB677-4DD9-4EDB-BF00-E73776D7C9BA}</c15:txfldGUID>
                      <c15:f>Daten_Diagramme!$E$23</c15:f>
                      <c15:dlblFieldTableCache>
                        <c:ptCount val="1"/>
                        <c:pt idx="0">
                          <c:v>-6.3</c:v>
                        </c:pt>
                      </c15:dlblFieldTableCache>
                    </c15:dlblFTEntry>
                  </c15:dlblFieldTable>
                  <c15:showDataLabelsRange val="0"/>
                </c:ext>
                <c:ext xmlns:c16="http://schemas.microsoft.com/office/drawing/2014/chart" uri="{C3380CC4-5D6E-409C-BE32-E72D297353CC}">
                  <c16:uniqueId val="{00000009-B872-4D8A-9471-C0BD7CAA0333}"/>
                </c:ext>
              </c:extLst>
            </c:dLbl>
            <c:dLbl>
              <c:idx val="10"/>
              <c:tx>
                <c:strRef>
                  <c:f>Daten_Diagramme!$E$24</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{ADAF2B39-1132-40A0-9C42-16490CB76337}</c15:txfldGUID>
                      <c15:f>Daten_Diagramme!$E$24</c15:f>
                      <c15:dlblFieldTableCache>
                        <c:ptCount val="1"/>
                        <c:pt idx="0">
                          <c:v>-11.0</c:v>
                        </c:pt>
                      </c15:dlblFieldTableCache>
                    </c15:dlblFTEntry>
                  </c15:dlblFieldTable>
                  <c15:showDataLabelsRange val="0"/>
                </c:ext>
                <c:ext xmlns:c16="http://schemas.microsoft.com/office/drawing/2014/chart" uri="{C3380CC4-5D6E-409C-BE32-E72D297353CC}">
                  <c16:uniqueId val="{0000000A-B872-4D8A-9471-C0BD7CAA0333}"/>
                </c:ext>
              </c:extLst>
            </c:dLbl>
            <c:dLbl>
              <c:idx val="11"/>
              <c:tx>
                <c:strRef>
                  <c:f>Daten_Diagramme!$E$25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{8D8BA723-03A0-42CE-8395-79D971EC2AAA}</c15:txfldGUID>
                      <c15:f>Daten_Diagramme!$E$25</c15:f>
                      <c15:dlblFieldTableCache>
                        <c:ptCount val="1"/>
                        <c:pt idx="0">
                          <c:v>-4.6</c:v>
                        </c:pt>
                      </c15:dlblFieldTableCache>
                    </c15:dlblFTEntry>
                  </c15:dlblFieldTable>
                  <c15:showDataLabelsRange val="0"/>
                </c:ext>
                <c:ext xmlns:c16="http://schemas.microsoft.com/office/drawing/2014/chart" uri="{C3380CC4-5D6E-409C-BE32-E72D297353CC}">
                  <c16:uniqueId val="{0000000B-B872-4D8A-9471-C0BD7CAA0333}"/>
                </c:ext>
              </c:extLst>
            </c:dLbl>
            <c:dLbl>
              <c:idx val="12"/>
              <c:tx>
                <c:strRef>
                  <c:f>Daten_Diagramme!$E$26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{813322C7-ADE9-43B0-BC58-313C30BDFFA9}</c15:txfldGUID>
                      <c15:f>Daten_Diagramme!$E$26</c15:f>
                      <c15:dlblFieldTableCache>
                        <c:ptCount val="1"/>
                        <c:pt idx="0">
                          <c:v>-2.0</c:v>
                        </c:pt>
                      </c15:dlblFieldTableCache>
                    </c15:dlblFTEntry>
                  </c15:dlblFieldTable>
                  <c15:showDataLabelsRange val="0"/>
                </c:ext>
                <c:ext xmlns:c16="http://schemas.microsoft.com/office/drawing/2014/chart" uri="{C3380CC4-5D6E-409C-BE32-E72D297353CC}">
                  <c16:uniqueId val="{0000000C-B872-4D8A-9471-C0BD7CAA0333}"/>
                </c:ext>
              </c:extLst>
            </c:dLbl>
            <c:dLbl>
              <c:idx val="13"/>
              <c:tx>
                <c:strRef>
                  <c:f>Daten_Diagramme!$E$27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{C8A3CF05-47D0-42B0-BF4E-6D7EF5385DB6}</c15:txfldGUID>
                      <c15:f>Daten_Diagramme!$E$27</c15:f>
                      <c15:dlblFieldTableCache>
                        <c:ptCount val="1"/>
                        <c:pt idx="0">
                          <c:v>0.9</c:v>
                        </c:pt>
                      </c15:dlblFieldTableCache>
                    </c15:dlblFTEntry>
                  </c15:dlblFieldTable>
                  <c15:showDataLabelsRange val="0"/>
                </c:ext>
                <c:ext xmlns:c16="http://schemas.microsoft.com/office/drawing/2014/chart" uri="{C3380CC4-5D6E-409C-BE32-E72D297353CC}">
                  <c16:uniqueId val="{0000000D-B872-4D8A-9471-C0BD7CAA0333}"/>
                </c:ext>
              </c:extLst>
            </c:dLbl>
            <c:dLbl>
              <c:idx val="14"/>
              <c:tx>
                <c:strRef>
                  <c:f>Daten_Diagramme!$E$28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{6F89D95B-C5B3-4847-8DC1-8664331AF060}</c15:txfldGUID>
                      <c15:f>Daten_Diagramme!$E$28</c15:f>
                      <c15:dlblFieldTableCache>
                        <c:ptCount val="1"/>
                        <c:pt idx="0">
                          <c:v>2.0</c:v>
                        </c:pt>
                      </c15:dlblFieldTableCache>
                    </c15:dlblFTEntry>
                  </c15:dlblFieldTable>
                  <c15:showDataLabelsRange val="0"/>
                </c:ext>
                <c:ext xmlns:c16="http://schemas.microsoft.com/office/drawing/2014/chart" uri="{C3380CC4-5D6E-409C-BE32-E72D297353CC}">
                  <c16:uniqueId val="{0000000E-B872-4D8A-9471-C0BD7CAA0333}"/>
                </c:ext>
              </c:extLst>
            </c:dLbl>
            <c:dLbl>
              <c:idx val="15"/>
              <c:tx>
                <c:strRef>
                  <c:f>Daten_Diagramme!$E$29</c:f>
                  <c:strCache>
                    <c:ptCount val="1"/>
                    <c:pt idx="0">
                      <c:v>-28.6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{A9085BDC-52F0-4A43-AEB7-BFDCBFC5D6F4}</c15:txfldGUID>
                      <c15:f>Daten_Diagramme!$E$29</c15:f>
                      <c15:dlblFieldTableCache>
                        <c:ptCount val="1"/>
                        <c:pt idx="0">
                          <c:v>-28.6</c:v>
                        </c:pt>
                      </c15:dlblFieldTableCache>
                    </c15:dlblFTEntry>
                  </c15:dlblFieldTable>
                  <c15:showDataLabelsRange val="0"/>
                </c:ext>
                <c:ext xmlns:c16="http://schemas.microsoft.com/office/drawing/2014/chart" uri="{C3380CC4-5D6E-409C-BE32-E72D297353CC}">
                  <c16:uniqueId val="{0000000F-B872-4D8A-9471-C0BD7CAA0333}"/>
                </c:ext>
              </c:extLst>
            </c:dLbl>
            <c:dLbl>
              <c:idx val="16"/>
              <c:tx>
                <c:strRef>
                  <c:f>Daten_Diagramme!$E$30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{33016667-09CD-476C-8BD5-F83C71D017E6}</c15:txfldGUID>
                      <c15:f>Daten_Diagramme!$E$30</c15:f>
                      <c15:dlblFieldTableCache>
                        <c:ptCount val="1"/>
                        <c:pt idx="0">
                          <c:v>-3.4</c:v>
                        </c:pt>
                      </c15:dlblFieldTableCache>
                    </c15:dlblFTEntry>
                  </c15:dlblFieldTable>
                  <c15:showDataLabelsRange val="0"/>
                </c:ext>
                <c:ext xmlns:c16="http://schemas.microsoft.com/office/drawing/2014/chart" uri="{C3380CC4-5D6E-409C-BE32-E72D297353CC}">
                  <c16:uniqueId val="{00000010-B872-4D8A-9471-C0BD7CAA0333}"/>
                </c:ext>
              </c:extLst>
            </c:dLbl>
            <c:dLbl>
              <c:idx val="17"/>
              <c:tx>
                <c:strRef>
                  <c:f>Daten_Diagramme!$E$31</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{4A110EB1-E7CD-4C19-A3FB-3BBA58BFF94A}</c15:txfldGUID>
                      <c15:f>Daten_Diagramme!$E$31</c15:f>
                      <c15:dlblFieldTableCache>
                        <c:ptCount val="1"/>
                        <c:pt idx="0">
                          <c:v>6.0</c:v>
                        </c:pt>
                      </c15:dlblFieldTableCache>
                    </c15:dlblFTEntry>
                  </c15:dlblFieldTable>
                  <c15:showDataLabelsRange val="0"/>
                </c:ext>
                <c:ext xmlns:c16="http://schemas.microsoft.com/office/drawing/2014/chart" uri="{C3380CC4-5D6E-409C-BE32-E72D297353CC}">
                  <c16:uniqueId val="{00000011-B872-4D8A-9471-C0BD7CAA0333}"/>
                </c:ext>
              </c:extLst>
            </c:dLbl>
            <c:dLbl>
              <c:idx val="18"/>
              <c:tx>
                <c:strRef>
                  <c:f>Daten_Diagramme!$E$32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{82BF2040-ED26-4670-AFB1-F3BDDBA0579D}</c15:txfldGUID>
                      <c15:f>Daten_Diagramme!$E$32</c15:f>
                      <c15:dlblFieldTableCache>
                        <c:ptCount val="1"/>
                        <c:pt idx="0">
                          <c:v>-0.8</c:v>
                        </c:pt>
                      </c15:dlblFieldTableCache>
                    </c15:dlblFTEntry>
                  </c15:dlblFieldTable>
                  <c15:showDataLabelsRange val="0"/>
                </c:ext>
                <c:ext xmlns:c16="http://schemas.microsoft.com/office/drawing/2014/chart" uri="{C3380CC4-5D6E-409C-BE32-E72D297353CC}">
                  <c16:uniqueId val="{00000012-B872-4D8A-9471-C0BD7CAA0333}"/>
                </c:ext>
              </c:extLst>
            </c:dLbl>
            <c:dLbl>
              <c:idx val="19"/>
              <c:tx>
                <c:strRef>
                  <c:f>Daten_Diagramme!$E$33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{44CC7B33-EB69-42FE-ADAD-E346E1095D4C}</c15:txfldGUID>
                      <c15:f>Daten_Diagramme!$E$33</c15:f>
                      <c15:dlblFieldTableCache>
                        <c:ptCount val="1"/>
                        <c:pt idx="0">
                          <c:v>-1.9</c:v>
                        </c:pt>
                      </c15:dlblFieldTableCache>
                    </c15:dlblFTEntry>
                  </c15:dlblFieldTable>
                  <c15:showDataLabelsRange val="0"/>
                </c:ext>
                <c:ext xmlns:c16="http://schemas.microsoft.com/office/drawing/2014/chart" uri="{C3380CC4-5D6E-409C-BE32-E72D297353CC}">
                  <c16:uniqueId val="{00000013-B872-4D8A-9471-C0BD7CAA0333}"/>
                </c:ext>
              </c:extLst>
            </c:dLbl>
            <c:dLbl>
              <c:idx val="20"/>
              <c:tx>
                <c:strRef>
                  <c:f>Daten_Diagramme!$E$34</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{CC45572C-7AC7-4D7A-B93D-636065640AA8}</c15:txfldGUID>
                      <c15:f>Daten_Diagramme!$E$34</c15:f>
                      <c15:dlblFieldTableCache>
                        <c:ptCount val="1"/>
                        <c:pt idx="0">
                          <c:v>-5.7</c:v>
                        </c:pt>
                      </c15:dlblFieldTableCache>
                    </c15:dlblFTEntry>
                  </c15:dlblFieldTable>
                  <c15:showDataLabelsRange val="0"/>
                </c:ext>
                <c:ext xmlns:c16="http://schemas.microsoft.com/office/drawing/2014/chart" uri="{C3380CC4-5D6E-409C-BE32-E72D297353CC}">
                  <c16:uniqueId val="{00000014-B872-4D8A-9471-C0BD7CAA0333}"/>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{E8B9BE0A-C40D-46AD-AE1F-CD6C22E96413}</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872-4D8A-9471-C0BD7CAA033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{34BBA36B-F026-4AF3-9CD3-31635188BBEF}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872-4D8A-9471-C0BD7CAA0333}"/>
                </c:ext>
              </c:extLst>
            </c:dLbl>
            <c:dLbl>
              <c:idx val="23"/>
              <c:tx>
                <c:strRef>
                  <c:f>Daten_Diagramme!$E$37</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{F4FCF326-EE9F-4D5C-864E-F120752C58C9}</c15:txfldGUID>
                      <c15:f>Daten_Diagramme!$E$37</c15:f>
                      <c15:dlblFieldTableCache>
                        <c:ptCount val="1"/>
                        <c:pt idx="0">
                          <c:v>6.6</c:v>
                        </c:pt>
                      </c15:dlblFieldTableCache>
                    </c15:dlblFTEntry>
                  </c15:dlblFieldTable>
                  <c15:showDataLabelsRange val="0"/>
                </c:ext>
                <c:ext xmlns:c16="http://schemas.microsoft.com/office/drawing/2014/chart" uri="{C3380CC4-5D6E-409C-BE32-E72D297353CC}">
                  <c16:uniqueId val="{00000017-B872-4D8A-9471-C0BD7CAA0333}"/>
                </c:ext>
              </c:extLst>
            </c:dLbl>
            <c:dLbl>
              <c:idx val="24"/>
              <c:tx>
                <c:strRef>
                  <c:f>Daten_Diagramme!$E$38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{2CD39408-E58B-47D3-914E-80107F792F2D}</c15:txfldGUID>
                      <c15:f>Daten_Diagramme!$E$38</c15:f>
                      <c15:dlblFieldTableCache>
                        <c:ptCount val="1"/>
                        <c:pt idx="0">
                          <c:v>-1.7</c:v>
                        </c:pt>
                      </c15:dlblFieldTableCache>
                    </c15:dlblFTEntry>
                  </c15:dlblFieldTable>
                  <c15:showDataLabelsRange val="0"/>
                </c:ext>
                <c:ext xmlns:c16="http://schemas.microsoft.com/office/drawing/2014/chart" uri="{C3380CC4-5D6E-409C-BE32-E72D297353CC}">
                  <c16:uniqueId val="{00000018-B872-4D8A-9471-C0BD7CAA0333}"/>
                </c:ext>
              </c:extLst>
            </c:dLbl>
            <c:dLbl>
              <c:idx val="25"/>
              <c:tx>
                <c:strRef>
                  <c:f>Daten_Diagramme!$E$39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{EB8548AE-9971-4A7D-8C4D-44D562A9A3EE}</c15:txfldGUID>
                      <c15:f>Daten_Diagramme!$E$39</c15:f>
                      <c15:dlblFieldTableCache>
                        <c:ptCount val="1"/>
                        <c:pt idx="0">
                          <c:v>-3.0</c:v>
                        </c:pt>
                      </c15:dlblFieldTableCache>
                    </c15:dlblFTEntry>
                  </c15:dlblFieldTable>
                  <c15:showDataLabelsRange val="0"/>
                </c:ext>
                <c:ext xmlns:c16="http://schemas.microsoft.com/office/drawing/2014/chart" uri="{C3380CC4-5D6E-409C-BE32-E72D297353CC}">
                  <c16:uniqueId val="{00000019-B872-4D8A-9471-C0BD7CAA033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{70F7E091-66BD-43D1-8FB7-8CFD3965621C}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872-4D8A-9471-C0BD7CAA033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{B8073438-6E6E-464A-9D7E-A4CD3966577B}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872-4D8A-9471-C0BD7CAA033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{BC61852F-505E-4ED5-8C05-FBDDEC529A60}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872-4D8A-9471-C0BD7CAA033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{1B386C1B-2403-421B-A952-814560D6D54E}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872-4D8A-9471-C0BD7CAA033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{7E1CEC07-E5D9-4860-8BFC-6F784348A305}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872-4D8A-9471-C0BD7CAA0333}"/>
                </c:ext>
              </c:extLst>
            </c:dLbl>
            <c:dLbl>
              <c:idx val="31"/>
              <c:tx>
                <c:strRef>
                  <c:f>Daten_Diagramme!$E$45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{FA341E18-CBB4-43E6-9C54-2E057CD78FE5}</c15:txfldGUID>
                      <c15:f>Daten_Diagramme!$E$45</c15:f>
                      <c15:dlblFieldTableCache>
                        <c:ptCount val="1"/>
                        <c:pt idx="0">
                          <c:v>-3.0</c:v>
                        </c:pt>
                      </c15:dlblFieldTableCache>
                    </c15:dlblFTEntry>
                  </c15:dlblFieldTable>
                  <c15:showDataLabelsRange val="0"/>
                </c:ext>
                <c:ext xmlns:c16="http://schemas.microsoft.com/office/drawing/2014/chart" uri="{C3380CC4-5D6E-409C-BE32-E72D297353CC}">
                  <c16:uniqueId val="{0000001F-B872-4D8A-9471-C0BD7CAA033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-2.8287721967528179</c:v>
                </c:pt>
                <c:pt idx="1">
                  <c:v>6.6098081023454158</c:v>
                </c:pt>
                <c:pt idx="2">
                  <c:v>4.4444444444444446</c:v>
                </c:pt>
                <c:pt idx="3">
                  <c:v>-4.6450151057401809</c:v>
                </c:pt>
                <c:pt idx="4">
                  <c:v>-4.4651162790697674</c:v>
                </c:pt>
                <c:pt idx="5">
                  <c:v>-4.0767386091127102</c:v>
                </c:pt>
                <c:pt idx="6">
                  <c:v>-7.4534161490683228</c:v>
                </c:pt>
                <c:pt idx="7">
                  <c:v>2.4554941682013505</c:v>
                </c:pt>
                <c:pt idx="8">
                  <c:v>-1.8503981159582819</c:v>
                </c:pt>
                <c:pt idx="9">
                  <c:v>-6.2870699881376035</c:v>
                </c:pt>
                <c:pt idx="10">
                  <c:v>-10.968156963653907</c:v>
                </c:pt>
                <c:pt idx="11">
                  <c:v>-4.6121593291404608</c:v>
                </c:pt>
                <c:pt idx="12">
                  <c:v>-1.9677996422182469</c:v>
                </c:pt>
                <c:pt idx="13">
                  <c:v>0.88699662941280821</c:v>
                </c:pt>
                <c:pt idx="14">
                  <c:v>1.9520851818988465</c:v>
                </c:pt>
                <c:pt idx="15">
                  <c:v>-28.599605522682445</c:v>
                </c:pt>
                <c:pt idx="16">
                  <c:v>-3.3898305084745761</c:v>
                </c:pt>
                <c:pt idx="17">
                  <c:v>6.041666666666667</c:v>
                </c:pt>
                <c:pt idx="18">
                  <c:v>-0.78023407022106628</c:v>
                </c:pt>
                <c:pt idx="19">
                  <c:v>-1.8923465096719934</c:v>
                </c:pt>
                <c:pt idx="20">
                  <c:v>-5.7330057330057329</c:v>
                </c:pt>
                <c:pt idx="21">
                  <c:v>0</c:v>
                </c:pt>
                <c:pt idx="23">
                  <c:v>6.6098081023454158</c:v>
                </c:pt>
                <c:pt idx="24">
                  <c:v>-1.6827462418667265</c:v>
                </c:pt>
                <c:pt idx="25">
                  <c:v>-3.0405330372015547</c:v>
                </c:pt>
              </c:numCache>
            </c:numRef>
          </c:val>
          <c:extLst>
            <c:ext xmlns:c16="http://schemas.microsoft.com/office/drawing/2014/chart" uri="{C3380CC4-5D6E-409C-BE32-E72D297353CC}">
              <c16:uniqueId val="{00000020-B872-4D8A-9471-C0BD7CAA033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{56451CFC-8C1C-401F-8F96-BA71085AACB7}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872-4D8A-9471-C0BD7CAA033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{21129783-A27B-4D74-A1F3-4A3BD26E21CB}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872-4D8A-9471-C0BD7CAA033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{7C17FDBA-9FCD-4B49-B677-71BF68381767}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872-4D8A-9471-C0BD7CAA033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{58B92DE6-EF51-47F6-B0CB-D0779776B5E1}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872-4D8A-9471-C0BD7CAA033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{B44410C7-27DE-42EF-B95E-5C20E498BF87}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872-4D8A-9471-C0BD7CAA033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{5FE3844A-5CD3-4663-8D13-2458BF67C1F3}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872-4D8A-9471-C0BD7CAA033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{EE17A210-C2AA-4246-88F0-1F3DB89E08D3}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872-4D8A-9471-C0BD7CAA033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{FAA487F6-CDBC-44D9-98E0-465E80427209}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872-4D8A-9471-C0BD7CAA033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{2B2CA81E-2532-4F93-9076-2A1C11056D21}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872-4D8A-9471-C0BD7CAA033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{908A0DAF-BD38-474A-95FE-FFBD5D4EF91A}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872-4D8A-9471-C0BD7CAA033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{FE6C7A96-120B-4800-BE2C-C6F663442274}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872-4D8A-9471-C0BD7CAA033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{CEFEAB8E-E1E9-4BD4-8C9C-01DB2386D8AA}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872-4D8A-9471-C0BD7CAA033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{E323CC90-929D-43E1-A57F-F63D33222884}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872-4D8A-9471-C0BD7CAA033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{F1A008BA-25A6-4BC5-B4CB-C9C2A6ABB7E3}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872-4D8A-9471-C0BD7CAA033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{7236C520-DBBE-4368-A8DF-99B2A065CC03}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872-4D8A-9471-C0BD7CAA033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{C4AB67A4-FEBF-4C01-A471-98811C8330E7}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872-4D8A-9471-C0BD7CAA033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{C48322A9-0EDB-439F-AEDC-7C557982A14E}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872-4D8A-9471-C0BD7CAA033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{DEA70BBB-40D6-454C-8E67-A43551B642A2}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872-4D8A-9471-C0BD7CAA033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{C1FB8E23-E6BF-423D-9F57-3DE2FF343E29}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872-4D8A-9471-C0BD7CAA033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{DAF3A0BA-E963-4D28-B93C-7B497CF53FB0}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872-4D8A-9471-C0BD7CAA033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{88BE5580-3BAB-4BDB-A86B-1E691FA8588D}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872-4D8A-9471-C0BD7CAA033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{6F900AC6-9A9C-4E5E-A75C-2AB8E70C8F8B}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872-4D8A-9471-C0BD7CAA033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{7004D191-F38A-4268-B24A-C9A6FD6CC13F}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872-4D8A-9471-C0BD7CAA033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{52CAEE70-770E-4EC8-8782-EAF52A6038CD}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872-4D8A-9471-C0BD7CAA033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{5BA20F77-F98D-42CF-AAFF-0DD02ED6504F}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872-4D8A-9471-C0BD7CAA033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{F72B14B0-D773-4761-B8B9-FE37F4CEC680}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872-4D8A-9471-C0BD7CAA033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{DA999117-F744-4D4F-8A12-69887F9865B4}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872-4D8A-9471-C0BD7CAA033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{D94BB6AD-BF1E-4AE0-850E-FBE1BA78E617}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872-4D8A-9471-C0BD7CAA033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{C306D34A-5420-4CD7-BB98-8C4C42DFC208}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872-4D8A-9471-C0BD7CAA033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{84FEDC91-6E12-4B50-8A00-E15658C3032A}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872-4D8A-9471-C0BD7CAA033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{A40A4AD7-DE77-4C44-B1FD-87BFFD85D306}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872-4D8A-9471-C0BD7CAA033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{14618F86-A5BF-4C42-AB7C-FA61ADE5BC5B}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872-4D8A-9471-C0BD7CAA033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872-4D8A-9471-C0BD7CAA033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872-4D8A-9471-C0BD7CAA033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{1049336D-6D2A-4DE8-9B35-BE9C553FB5BE}</c15:txfldGUID>
                      <c15:f>Diagramm!$I$46</c15:f>
                      <c15:dlblFieldTableCache>
                        <c:ptCount val="1"/>
                      </c15:dlblFieldTableCache>
                    </c15:dlblFTEntry>
                  </c15:dlblFieldTable>
                  <c15:showDataLabelsRange val="0"/>
                </c:ext>
                <c:ext xmlns:c16="http://schemas.microsoft.com/office/drawing/2014/chart" uri="{C3380CC4-5D6E-409C-BE32-E72D297353CC}">
                  <c16:uniqueId val="{00000000-C9C4-45B2-A4A5-805A28F3314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{94DCB2EF-705C-492D-88C4-6D3AE6B4D32E}</c15:txfldGUID>
                      <c15:f>Diagramm!$I$47</c15:f>
                      <c15:dlblFieldTableCache>
                        <c:ptCount val="1"/>
                      </c15:dlblFieldTableCache>
                    </c15:dlblFTEntry>
                  </c15:dlblFieldTable>
                  <c15:showDataLabelsRange val="0"/>
                </c:ext>
                <c:ext xmlns:c16="http://schemas.microsoft.com/office/drawing/2014/chart" uri="{C3380CC4-5D6E-409C-BE32-E72D297353CC}">
                  <c16:uniqueId val="{00000001-C9C4-45B2-A4A5-805A28F3314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{E5A29FD5-250F-4876-A9BB-3242FD265D8D}</c15:txfldGUID>
                      <c15:f>Diagramm!$I$48</c15:f>
                      <c15:dlblFieldTableCache>
                        <c:ptCount val="1"/>
                      </c15:dlblFieldTableCache>
                    </c15:dlblFTEntry>
                  </c15:dlblFieldTable>
                  <c15:showDataLabelsRange val="0"/>
                </c:ext>
                <c:ext xmlns:c16="http://schemas.microsoft.com/office/drawing/2014/chart" uri="{C3380CC4-5D6E-409C-BE32-E72D297353CC}">
                  <c16:uniqueId val="{00000002-C9C4-45B2-A4A5-805A28F3314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{19D6AFF7-4CED-4F44-883A-0C19E9C51B8A}</c15:txfldGUID>
                      <c15:f>Diagramm!$I$49</c15:f>
                      <c15:dlblFieldTableCache>
                        <c:ptCount val="1"/>
                      </c15:dlblFieldTableCache>
                    </c15:dlblFTEntry>
                  </c15:dlblFieldTable>
                  <c15:showDataLabelsRange val="0"/>
                </c:ext>
                <c:ext xmlns:c16="http://schemas.microsoft.com/office/drawing/2014/chart" uri="{C3380CC4-5D6E-409C-BE32-E72D297353CC}">
                  <c16:uniqueId val="{00000003-C9C4-45B2-A4A5-805A28F3314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{082F54DC-D3B5-4940-8679-5BA88F4B8E13}</c15:txfldGUID>
                      <c15:f>Diagramm!$I$50</c15:f>
                      <c15:dlblFieldTableCache>
                        <c:ptCount val="1"/>
                      </c15:dlblFieldTableCache>
                    </c15:dlblFTEntry>
                  </c15:dlblFieldTable>
                  <c15:showDataLabelsRange val="0"/>
                </c:ext>
                <c:ext xmlns:c16="http://schemas.microsoft.com/office/drawing/2014/chart" uri="{C3380CC4-5D6E-409C-BE32-E72D297353CC}">
                  <c16:uniqueId val="{00000004-C9C4-45B2-A4A5-805A28F3314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{D2B41A24-14C7-4FD1-9E41-E579E51886F9}</c15:txfldGUID>
                      <c15:f>Diagramm!$I$51</c15:f>
                      <c15:dlblFieldTableCache>
                        <c:ptCount val="1"/>
                      </c15:dlblFieldTableCache>
                    </c15:dlblFTEntry>
                  </c15:dlblFieldTable>
                  <c15:showDataLabelsRange val="0"/>
                </c:ext>
                <c:ext xmlns:c16="http://schemas.microsoft.com/office/drawing/2014/chart" uri="{C3380CC4-5D6E-409C-BE32-E72D297353CC}">
                  <c16:uniqueId val="{00000005-C9C4-45B2-A4A5-805A28F3314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{23656CD0-F13A-408B-8344-5E9906C4C3D2}</c15:txfldGUID>
                      <c15:f>Diagramm!$I$52</c15:f>
                      <c15:dlblFieldTableCache>
                        <c:ptCount val="1"/>
                      </c15:dlblFieldTableCache>
                    </c15:dlblFTEntry>
                  </c15:dlblFieldTable>
                  <c15:showDataLabelsRange val="0"/>
                </c:ext>
                <c:ext xmlns:c16="http://schemas.microsoft.com/office/drawing/2014/chart" uri="{C3380CC4-5D6E-409C-BE32-E72D297353CC}">
                  <c16:uniqueId val="{00000006-C9C4-45B2-A4A5-805A28F3314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{779242A6-FCC0-4EE6-B09E-337D5ADCEF61}</c15:txfldGUID>
                      <c15:f>Diagramm!$I$53</c15:f>
                      <c15:dlblFieldTableCache>
                        <c:ptCount val="1"/>
                      </c15:dlblFieldTableCache>
                    </c15:dlblFTEntry>
                  </c15:dlblFieldTable>
                  <c15:showDataLabelsRange val="0"/>
                </c:ext>
                <c:ext xmlns:c16="http://schemas.microsoft.com/office/drawing/2014/chart" uri="{C3380CC4-5D6E-409C-BE32-E72D297353CC}">
                  <c16:uniqueId val="{00000007-C9C4-45B2-A4A5-805A28F3314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{366DFAF2-1D06-4F31-8D3E-C97B6B007116}</c15:txfldGUID>
                      <c15:f>Diagramm!$I$54</c15:f>
                      <c15:dlblFieldTableCache>
                        <c:ptCount val="1"/>
                      </c15:dlblFieldTableCache>
                    </c15:dlblFTEntry>
                  </c15:dlblFieldTable>
                  <c15:showDataLabelsRange val="0"/>
                </c:ext>
                <c:ext xmlns:c16="http://schemas.microsoft.com/office/drawing/2014/chart" uri="{C3380CC4-5D6E-409C-BE32-E72D297353CC}">
                  <c16:uniqueId val="{00000008-C9C4-45B2-A4A5-805A28F3314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{D8AFEA55-B5B8-4743-89A6-87B899C84198}</c15:txfldGUID>
                      <c15:f>Diagramm!$I$55</c15:f>
                      <c15:dlblFieldTableCache>
                        <c:ptCount val="1"/>
                      </c15:dlblFieldTableCache>
                    </c15:dlblFTEntry>
                  </c15:dlblFieldTable>
                  <c15:showDataLabelsRange val="0"/>
                </c:ext>
                <c:ext xmlns:c16="http://schemas.microsoft.com/office/drawing/2014/chart" uri="{C3380CC4-5D6E-409C-BE32-E72D297353CC}">
                  <c16:uniqueId val="{00000009-C9C4-45B2-A4A5-805A28F3314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{EC38C0DE-FD61-47B4-AC32-4D5554E26DAC}</c15:txfldGUID>
                      <c15:f>Diagramm!$I$56</c15:f>
                      <c15:dlblFieldTableCache>
                        <c:ptCount val="1"/>
                      </c15:dlblFieldTableCache>
                    </c15:dlblFTEntry>
                  </c15:dlblFieldTable>
                  <c15:showDataLabelsRange val="0"/>
                </c:ext>
                <c:ext xmlns:c16="http://schemas.microsoft.com/office/drawing/2014/chart" uri="{C3380CC4-5D6E-409C-BE32-E72D297353CC}">
                  <c16:uniqueId val="{0000000A-C9C4-45B2-A4A5-805A28F3314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{BC989440-C3B4-4188-BFF5-BA662969B41B}</c15:txfldGUID>
                      <c15:f>Diagramm!$I$57</c15:f>
                      <c15:dlblFieldTableCache>
                        <c:ptCount val="1"/>
                      </c15:dlblFieldTableCache>
                    </c15:dlblFTEntry>
                  </c15:dlblFieldTable>
                  <c15:showDataLabelsRange val="0"/>
                </c:ext>
                <c:ext xmlns:c16="http://schemas.microsoft.com/office/drawing/2014/chart" uri="{C3380CC4-5D6E-409C-BE32-E72D297353CC}">
                  <c16:uniqueId val="{0000000B-C9C4-45B2-A4A5-805A28F3314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{6133E49F-7303-4EA9-9524-926C232D9B79}</c15:txfldGUID>
                      <c15:f>Diagramm!$I$58</c15:f>
                      <c15:dlblFieldTableCache>
                        <c:ptCount val="1"/>
                      </c15:dlblFieldTableCache>
                    </c15:dlblFTEntry>
                  </c15:dlblFieldTable>
                  <c15:showDataLabelsRange val="0"/>
                </c:ext>
                <c:ext xmlns:c16="http://schemas.microsoft.com/office/drawing/2014/chart" uri="{C3380CC4-5D6E-409C-BE32-E72D297353CC}">
                  <c16:uniqueId val="{0000000C-C9C4-45B2-A4A5-805A28F3314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{134B2781-9D2D-4987-BEB1-D5C5375472E3}</c15:txfldGUID>
                      <c15:f>Diagramm!$I$59</c15:f>
                      <c15:dlblFieldTableCache>
                        <c:ptCount val="1"/>
                      </c15:dlblFieldTableCache>
                    </c15:dlblFTEntry>
                  </c15:dlblFieldTable>
                  <c15:showDataLabelsRange val="0"/>
                </c:ext>
                <c:ext xmlns:c16="http://schemas.microsoft.com/office/drawing/2014/chart" uri="{C3380CC4-5D6E-409C-BE32-E72D297353CC}">
                  <c16:uniqueId val="{0000000D-C9C4-45B2-A4A5-805A28F3314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{4900F46A-3C3F-4E04-B914-08DB875CA341}</c15:txfldGUID>
                      <c15:f>Diagramm!$I$60</c15:f>
                      <c15:dlblFieldTableCache>
                        <c:ptCount val="1"/>
                      </c15:dlblFieldTableCache>
                    </c15:dlblFTEntry>
                  </c15:dlblFieldTable>
                  <c15:showDataLabelsRange val="0"/>
                </c:ext>
                <c:ext xmlns:c16="http://schemas.microsoft.com/office/drawing/2014/chart" uri="{C3380CC4-5D6E-409C-BE32-E72D297353CC}">
                  <c16:uniqueId val="{0000000E-C9C4-45B2-A4A5-805A28F3314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{8FCC7477-2839-461B-A4BE-BE3A912A544D}</c15:txfldGUID>
                      <c15:f>Diagramm!$I$61</c15:f>
                      <c15:dlblFieldTableCache>
                        <c:ptCount val="1"/>
                      </c15:dlblFieldTableCache>
                    </c15:dlblFTEntry>
                  </c15:dlblFieldTable>
                  <c15:showDataLabelsRange val="0"/>
                </c:ext>
                <c:ext xmlns:c16="http://schemas.microsoft.com/office/drawing/2014/chart" uri="{C3380CC4-5D6E-409C-BE32-E72D297353CC}">
                  <c16:uniqueId val="{0000000F-C9C4-45B2-A4A5-805A28F3314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{99508372-76C6-4125-BEAA-089688C492B0}</c15:txfldGUID>
                      <c15:f>Diagramm!$I$62</c15:f>
                      <c15:dlblFieldTableCache>
                        <c:ptCount val="1"/>
                      </c15:dlblFieldTableCache>
                    </c15:dlblFTEntry>
                  </c15:dlblFieldTable>
                  <c15:showDataLabelsRange val="0"/>
                </c:ext>
                <c:ext xmlns:c16="http://schemas.microsoft.com/office/drawing/2014/chart" uri="{C3380CC4-5D6E-409C-BE32-E72D297353CC}">
                  <c16:uniqueId val="{00000010-C9C4-45B2-A4A5-805A28F3314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{3C95EE13-5A49-40E3-8CE4-68E07D1082B0}</c15:txfldGUID>
                      <c15:f>Diagramm!$I$63</c15:f>
                      <c15:dlblFieldTableCache>
                        <c:ptCount val="1"/>
                      </c15:dlblFieldTableCache>
                    </c15:dlblFTEntry>
                  </c15:dlblFieldTable>
                  <c15:showDataLabelsRange val="0"/>
                </c:ext>
                <c:ext xmlns:c16="http://schemas.microsoft.com/office/drawing/2014/chart" uri="{C3380CC4-5D6E-409C-BE32-E72D297353CC}">
                  <c16:uniqueId val="{00000011-C9C4-45B2-A4A5-805A28F3314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{7BD79E84-1A72-4787-95A3-82C476B4DBEE}</c15:txfldGUID>
                      <c15:f>Diagramm!$I$64</c15:f>
                      <c15:dlblFieldTableCache>
                        <c:ptCount val="1"/>
                      </c15:dlblFieldTableCache>
                    </c15:dlblFTEntry>
                  </c15:dlblFieldTable>
                  <c15:showDataLabelsRange val="0"/>
                </c:ext>
                <c:ext xmlns:c16="http://schemas.microsoft.com/office/drawing/2014/chart" uri="{C3380CC4-5D6E-409C-BE32-E72D297353CC}">
                  <c16:uniqueId val="{00000012-C9C4-45B2-A4A5-805A28F3314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{D1ABD6C7-4C09-4062-B807-F53BE2B851D1}</c15:txfldGUID>
                      <c15:f>Diagramm!$I$65</c15:f>
                      <c15:dlblFieldTableCache>
                        <c:ptCount val="1"/>
                      </c15:dlblFieldTableCache>
                    </c15:dlblFTEntry>
                  </c15:dlblFieldTable>
                  <c15:showDataLabelsRange val="0"/>
                </c:ext>
                <c:ext xmlns:c16="http://schemas.microsoft.com/office/drawing/2014/chart" uri="{C3380CC4-5D6E-409C-BE32-E72D297353CC}">
                  <c16:uniqueId val="{00000013-C9C4-45B2-A4A5-805A28F3314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{E7D42CE0-0B0A-4E82-B22E-CFDE9E075AF2}</c15:txfldGUID>
                      <c15:f>Diagramm!$I$66</c15:f>
                      <c15:dlblFieldTableCache>
                        <c:ptCount val="1"/>
                      </c15:dlblFieldTableCache>
                    </c15:dlblFTEntry>
                  </c15:dlblFieldTable>
                  <c15:showDataLabelsRange val="0"/>
                </c:ext>
                <c:ext xmlns:c16="http://schemas.microsoft.com/office/drawing/2014/chart" uri="{C3380CC4-5D6E-409C-BE32-E72D297353CC}">
                  <c16:uniqueId val="{00000014-C9C4-45B2-A4A5-805A28F3314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{24E00DED-02EC-4DB9-BCB9-2A189ED779AB}</c15:txfldGUID>
                      <c15:f>Diagramm!$I$67</c15:f>
                      <c15:dlblFieldTableCache>
                        <c:ptCount val="1"/>
                      </c15:dlblFieldTableCache>
                    </c15:dlblFTEntry>
                  </c15:dlblFieldTable>
                  <c15:showDataLabelsRange val="0"/>
                </c:ext>
                <c:ext xmlns:c16="http://schemas.microsoft.com/office/drawing/2014/chart" uri="{C3380CC4-5D6E-409C-BE32-E72D297353CC}">
                  <c16:uniqueId val="{00000015-C9C4-45B2-A4A5-805A28F3314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9C4-45B2-A4A5-805A28F3314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{9974FC73-BCF7-4234-99CB-625FBED397BB}</c15:txfldGUID>
                      <c15:f>Diagramm!$K$46</c15:f>
                      <c15:dlblFieldTableCache>
                        <c:ptCount val="1"/>
                      </c15:dlblFieldTableCache>
                    </c15:dlblFTEntry>
                  </c15:dlblFieldTable>
                  <c15:showDataLabelsRange val="0"/>
                </c:ext>
                <c:ext xmlns:c16="http://schemas.microsoft.com/office/drawing/2014/chart" uri="{C3380CC4-5D6E-409C-BE32-E72D297353CC}">
                  <c16:uniqueId val="{00000017-C9C4-45B2-A4A5-805A28F3314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{915ACB28-93B8-4327-96E0-73338A83572F}</c15:txfldGUID>
                      <c15:f>Diagramm!$K$47</c15:f>
                      <c15:dlblFieldTableCache>
                        <c:ptCount val="1"/>
                      </c15:dlblFieldTableCache>
                    </c15:dlblFTEntry>
                  </c15:dlblFieldTable>
                  <c15:showDataLabelsRange val="0"/>
                </c:ext>
                <c:ext xmlns:c16="http://schemas.microsoft.com/office/drawing/2014/chart" uri="{C3380CC4-5D6E-409C-BE32-E72D297353CC}">
                  <c16:uniqueId val="{00000018-C9C4-45B2-A4A5-805A28F3314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{6A9BE333-ED2F-4AE5-8429-219A1397C483}</c15:txfldGUID>
                      <c15:f>Diagramm!$K$48</c15:f>
                      <c15:dlblFieldTableCache>
                        <c:ptCount val="1"/>
                      </c15:dlblFieldTableCache>
                    </c15:dlblFTEntry>
                  </c15:dlblFieldTable>
                  <c15:showDataLabelsRange val="0"/>
                </c:ext>
                <c:ext xmlns:c16="http://schemas.microsoft.com/office/drawing/2014/chart" uri="{C3380CC4-5D6E-409C-BE32-E72D297353CC}">
                  <c16:uniqueId val="{00000019-C9C4-45B2-A4A5-805A28F3314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{A823989F-F190-4AE0-B964-A37500EB3DC4}</c15:txfldGUID>
                      <c15:f>Diagramm!$K$49</c15:f>
                      <c15:dlblFieldTableCache>
                        <c:ptCount val="1"/>
                      </c15:dlblFieldTableCache>
                    </c15:dlblFTEntry>
                  </c15:dlblFieldTable>
                  <c15:showDataLabelsRange val="0"/>
                </c:ext>
                <c:ext xmlns:c16="http://schemas.microsoft.com/office/drawing/2014/chart" uri="{C3380CC4-5D6E-409C-BE32-E72D297353CC}">
                  <c16:uniqueId val="{0000001A-C9C4-45B2-A4A5-805A28F3314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{70E7F34F-58CA-41E9-9429-CD5DD4298D26}</c15:txfldGUID>
                      <c15:f>Diagramm!$K$50</c15:f>
                      <c15:dlblFieldTableCache>
                        <c:ptCount val="1"/>
                      </c15:dlblFieldTableCache>
                    </c15:dlblFTEntry>
                  </c15:dlblFieldTable>
                  <c15:showDataLabelsRange val="0"/>
                </c:ext>
                <c:ext xmlns:c16="http://schemas.microsoft.com/office/drawing/2014/chart" uri="{C3380CC4-5D6E-409C-BE32-E72D297353CC}">
                  <c16:uniqueId val="{0000001B-C9C4-45B2-A4A5-805A28F3314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{1D0C3DBC-3E3F-45C0-917E-9DCDFDD147F1}</c15:txfldGUID>
                      <c15:f>Diagramm!$K$51</c15:f>
                      <c15:dlblFieldTableCache>
                        <c:ptCount val="1"/>
                      </c15:dlblFieldTableCache>
                    </c15:dlblFTEntry>
                  </c15:dlblFieldTable>
                  <c15:showDataLabelsRange val="0"/>
                </c:ext>
                <c:ext xmlns:c16="http://schemas.microsoft.com/office/drawing/2014/chart" uri="{C3380CC4-5D6E-409C-BE32-E72D297353CC}">
                  <c16:uniqueId val="{0000001C-C9C4-45B2-A4A5-805A28F3314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{3A81620F-35B0-419B-A526-017CE31D1404}</c15:txfldGUID>
                      <c15:f>Diagramm!$K$52</c15:f>
                      <c15:dlblFieldTableCache>
                        <c:ptCount val="1"/>
                      </c15:dlblFieldTableCache>
                    </c15:dlblFTEntry>
                  </c15:dlblFieldTable>
                  <c15:showDataLabelsRange val="0"/>
                </c:ext>
                <c:ext xmlns:c16="http://schemas.microsoft.com/office/drawing/2014/chart" uri="{C3380CC4-5D6E-409C-BE32-E72D297353CC}">
                  <c16:uniqueId val="{0000001D-C9C4-45B2-A4A5-805A28F3314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{1266CBC1-CA14-4970-9E91-4638CFEA22FB}</c15:txfldGUID>
                      <c15:f>Diagramm!$K$53</c15:f>
                      <c15:dlblFieldTableCache>
                        <c:ptCount val="1"/>
                      </c15:dlblFieldTableCache>
                    </c15:dlblFTEntry>
                  </c15:dlblFieldTable>
                  <c15:showDataLabelsRange val="0"/>
                </c:ext>
                <c:ext xmlns:c16="http://schemas.microsoft.com/office/drawing/2014/chart" uri="{C3380CC4-5D6E-409C-BE32-E72D297353CC}">
                  <c16:uniqueId val="{0000001E-C9C4-45B2-A4A5-805A28F3314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{26D8E2B7-75B8-40C0-9AF5-4A19D9AB0ED1}</c15:txfldGUID>
                      <c15:f>Diagramm!$K$54</c15:f>
                      <c15:dlblFieldTableCache>
                        <c:ptCount val="1"/>
                      </c15:dlblFieldTableCache>
                    </c15:dlblFTEntry>
                  </c15:dlblFieldTable>
                  <c15:showDataLabelsRange val="0"/>
                </c:ext>
                <c:ext xmlns:c16="http://schemas.microsoft.com/office/drawing/2014/chart" uri="{C3380CC4-5D6E-409C-BE32-E72D297353CC}">
                  <c16:uniqueId val="{0000001F-C9C4-45B2-A4A5-805A28F3314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{01AEF287-BDC2-4AFF-988B-E7A6402DE434}</c15:txfldGUID>
                      <c15:f>Diagramm!$K$55</c15:f>
                      <c15:dlblFieldTableCache>
                        <c:ptCount val="1"/>
                      </c15:dlblFieldTableCache>
                    </c15:dlblFTEntry>
                  </c15:dlblFieldTable>
                  <c15:showDataLabelsRange val="0"/>
                </c:ext>
                <c:ext xmlns:c16="http://schemas.microsoft.com/office/drawing/2014/chart" uri="{C3380CC4-5D6E-409C-BE32-E72D297353CC}">
                  <c16:uniqueId val="{00000020-C9C4-45B2-A4A5-805A28F3314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{7EF077D8-BD07-4A86-9069-231281A51527}</c15:txfldGUID>
                      <c15:f>Diagramm!$K$56</c15:f>
                      <c15:dlblFieldTableCache>
                        <c:ptCount val="1"/>
                      </c15:dlblFieldTableCache>
                    </c15:dlblFTEntry>
                  </c15:dlblFieldTable>
                  <c15:showDataLabelsRange val="0"/>
                </c:ext>
                <c:ext xmlns:c16="http://schemas.microsoft.com/office/drawing/2014/chart" uri="{C3380CC4-5D6E-409C-BE32-E72D297353CC}">
                  <c16:uniqueId val="{00000021-C9C4-45B2-A4A5-805A28F3314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{698121A8-7DC4-485D-8153-E3485C1EBBB8}</c15:txfldGUID>
                      <c15:f>Diagramm!$K$57</c15:f>
                      <c15:dlblFieldTableCache>
                        <c:ptCount val="1"/>
                      </c15:dlblFieldTableCache>
                    </c15:dlblFTEntry>
                  </c15:dlblFieldTable>
                  <c15:showDataLabelsRange val="0"/>
                </c:ext>
                <c:ext xmlns:c16="http://schemas.microsoft.com/office/drawing/2014/chart" uri="{C3380CC4-5D6E-409C-BE32-E72D297353CC}">
                  <c16:uniqueId val="{00000022-C9C4-45B2-A4A5-805A28F3314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{8CA6FCBD-EE2C-46BF-A83B-04F52D10E0A9}</c15:txfldGUID>
                      <c15:f>Diagramm!$K$58</c15:f>
                      <c15:dlblFieldTableCache>
                        <c:ptCount val="1"/>
                      </c15:dlblFieldTableCache>
                    </c15:dlblFTEntry>
                  </c15:dlblFieldTable>
                  <c15:showDataLabelsRange val="0"/>
                </c:ext>
                <c:ext xmlns:c16="http://schemas.microsoft.com/office/drawing/2014/chart" uri="{C3380CC4-5D6E-409C-BE32-E72D297353CC}">
                  <c16:uniqueId val="{00000023-C9C4-45B2-A4A5-805A28F3314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{8A52FA5A-DC2A-46DB-961B-77C1A971E201}</c15:txfldGUID>
                      <c15:f>Diagramm!$K$59</c15:f>
                      <c15:dlblFieldTableCache>
                        <c:ptCount val="1"/>
                      </c15:dlblFieldTableCache>
                    </c15:dlblFTEntry>
                  </c15:dlblFieldTable>
                  <c15:showDataLabelsRange val="0"/>
                </c:ext>
                <c:ext xmlns:c16="http://schemas.microsoft.com/office/drawing/2014/chart" uri="{C3380CC4-5D6E-409C-BE32-E72D297353CC}">
                  <c16:uniqueId val="{00000024-C9C4-45B2-A4A5-805A28F3314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{3C165587-CE55-474D-A413-F2478AF9A90E}</c15:txfldGUID>
                      <c15:f>Diagramm!$K$60</c15:f>
                      <c15:dlblFieldTableCache>
                        <c:ptCount val="1"/>
                      </c15:dlblFieldTableCache>
                    </c15:dlblFTEntry>
                  </c15:dlblFieldTable>
                  <c15:showDataLabelsRange val="0"/>
                </c:ext>
                <c:ext xmlns:c16="http://schemas.microsoft.com/office/drawing/2014/chart" uri="{C3380CC4-5D6E-409C-BE32-E72D297353CC}">
                  <c16:uniqueId val="{00000025-C9C4-45B2-A4A5-805A28F3314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{D13AEEEA-851C-4D76-A3E3-47B561CDC619}</c15:txfldGUID>
                      <c15:f>Diagramm!$K$61</c15:f>
                      <c15:dlblFieldTableCache>
                        <c:ptCount val="1"/>
                      </c15:dlblFieldTableCache>
                    </c15:dlblFTEntry>
                  </c15:dlblFieldTable>
                  <c15:showDataLabelsRange val="0"/>
                </c:ext>
                <c:ext xmlns:c16="http://schemas.microsoft.com/office/drawing/2014/chart" uri="{C3380CC4-5D6E-409C-BE32-E72D297353CC}">
                  <c16:uniqueId val="{00000026-C9C4-45B2-A4A5-805A28F3314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{3E479244-F70C-4CFA-B3C4-B894B91EB5EB}</c15:txfldGUID>
                      <c15:f>Diagramm!$K$62</c15:f>
                      <c15:dlblFieldTableCache>
                        <c:ptCount val="1"/>
                      </c15:dlblFieldTableCache>
                    </c15:dlblFTEntry>
                  </c15:dlblFieldTable>
                  <c15:showDataLabelsRange val="0"/>
                </c:ext>
                <c:ext xmlns:c16="http://schemas.microsoft.com/office/drawing/2014/chart" uri="{C3380CC4-5D6E-409C-BE32-E72D297353CC}">
                  <c16:uniqueId val="{00000027-C9C4-45B2-A4A5-805A28F3314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{B1FF9143-4CB7-40E0-8DD7-CB3F9D98FFF6}</c15:txfldGUID>
                      <c15:f>Diagramm!$K$63</c15:f>
                      <c15:dlblFieldTableCache>
                        <c:ptCount val="1"/>
                      </c15:dlblFieldTableCache>
                    </c15:dlblFTEntry>
                  </c15:dlblFieldTable>
                  <c15:showDataLabelsRange val="0"/>
                </c:ext>
                <c:ext xmlns:c16="http://schemas.microsoft.com/office/drawing/2014/chart" uri="{C3380CC4-5D6E-409C-BE32-E72D297353CC}">
                  <c16:uniqueId val="{00000028-C9C4-45B2-A4A5-805A28F3314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{57E060E5-22AE-4EBD-9D68-AF06994370C5}</c15:txfldGUID>
                      <c15:f>Diagramm!$K$64</c15:f>
                      <c15:dlblFieldTableCache>
                        <c:ptCount val="1"/>
                      </c15:dlblFieldTableCache>
                    </c15:dlblFTEntry>
                  </c15:dlblFieldTable>
                  <c15:showDataLabelsRange val="0"/>
                </c:ext>
                <c:ext xmlns:c16="http://schemas.microsoft.com/office/drawing/2014/chart" uri="{C3380CC4-5D6E-409C-BE32-E72D297353CC}">
                  <c16:uniqueId val="{00000029-C9C4-45B2-A4A5-805A28F3314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{F54686C7-35DF-4DE2-A59F-7B506C375B84}</c15:txfldGUID>
                      <c15:f>Diagramm!$K$65</c15:f>
                      <c15:dlblFieldTableCache>
                        <c:ptCount val="1"/>
                      </c15:dlblFieldTableCache>
                    </c15:dlblFTEntry>
                  </c15:dlblFieldTable>
                  <c15:showDataLabelsRange val="0"/>
                </c:ext>
                <c:ext xmlns:c16="http://schemas.microsoft.com/office/drawing/2014/chart" uri="{C3380CC4-5D6E-409C-BE32-E72D297353CC}">
                  <c16:uniqueId val="{0000002A-C9C4-45B2-A4A5-805A28F3314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{7B83E89D-C95B-4864-A4DA-1FF7ED4191D5}</c15:txfldGUID>
                      <c15:f>Diagramm!$K$66</c15:f>
                      <c15:dlblFieldTableCache>
                        <c:ptCount val="1"/>
                      </c15:dlblFieldTableCache>
                    </c15:dlblFTEntry>
                  </c15:dlblFieldTable>
                  <c15:showDataLabelsRange val="0"/>
                </c:ext>
                <c:ext xmlns:c16="http://schemas.microsoft.com/office/drawing/2014/chart" uri="{C3380CC4-5D6E-409C-BE32-E72D297353CC}">
                  <c16:uniqueId val="{0000002B-C9C4-45B2-A4A5-805A28F3314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{5097DEA7-E07D-4085-9D36-123D9FD78D09}</c15:txfldGUID>
                      <c15:f>Diagramm!$K$67</c15:f>
                      <c15:dlblFieldTableCache>
                        <c:ptCount val="1"/>
                      </c15:dlblFieldTableCache>
                    </c15:dlblFTEntry>
                  </c15:dlblFieldTable>
                  <c15:showDataLabelsRange val="0"/>
                </c:ext>
                <c:ext xmlns:c16="http://schemas.microsoft.com/office/drawing/2014/chart" uri="{C3380CC4-5D6E-409C-BE32-E72D297353CC}">
                  <c16:uniqueId val="{0000002C-C9C4-45B2-A4A5-805A28F3314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9C4-45B2-A4A5-805A28F3314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{5039EA75-3C26-4E54-B895-E6EC783B5CFB}</c15:txfldGUID>
                      <c15:f>Diagramm!$J$46</c15:f>
                      <c15:dlblFieldTableCache>
                        <c:ptCount val="1"/>
                      </c15:dlblFieldTableCache>
                    </c15:dlblFTEntry>
                  </c15:dlblFieldTable>
                  <c15:showDataLabelsRange val="0"/>
                </c:ext>
                <c:ext xmlns:c16="http://schemas.microsoft.com/office/drawing/2014/chart" uri="{C3380CC4-5D6E-409C-BE32-E72D297353CC}">
                  <c16:uniqueId val="{0000002E-C9C4-45B2-A4A5-805A28F3314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{1E8DDB04-49FF-4FF7-A898-AA81769364E0}</c15:txfldGUID>
                      <c15:f>Diagramm!$J$47</c15:f>
                      <c15:dlblFieldTableCache>
                        <c:ptCount val="1"/>
                      </c15:dlblFieldTableCache>
                    </c15:dlblFTEntry>
                  </c15:dlblFieldTable>
                  <c15:showDataLabelsRange val="0"/>
                </c:ext>
                <c:ext xmlns:c16="http://schemas.microsoft.com/office/drawing/2014/chart" uri="{C3380CC4-5D6E-409C-BE32-E72D297353CC}">
                  <c16:uniqueId val="{0000002F-C9C4-45B2-A4A5-805A28F3314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{43B5E284-1182-465F-948D-D5E069796C3D}</c15:txfldGUID>
                      <c15:f>Diagramm!$J$48</c15:f>
                      <c15:dlblFieldTableCache>
                        <c:ptCount val="1"/>
                      </c15:dlblFieldTableCache>
                    </c15:dlblFTEntry>
                  </c15:dlblFieldTable>
                  <c15:showDataLabelsRange val="0"/>
                </c:ext>
                <c:ext xmlns:c16="http://schemas.microsoft.com/office/drawing/2014/chart" uri="{C3380CC4-5D6E-409C-BE32-E72D297353CC}">
                  <c16:uniqueId val="{00000030-C9C4-45B2-A4A5-805A28F3314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{FD4B2E0F-2E02-45F6-8098-1FE3BF5B3412}</c15:txfldGUID>
                      <c15:f>Diagramm!$J$49</c15:f>
                      <c15:dlblFieldTableCache>
                        <c:ptCount val="1"/>
                      </c15:dlblFieldTableCache>
                    </c15:dlblFTEntry>
                  </c15:dlblFieldTable>
                  <c15:showDataLabelsRange val="0"/>
                </c:ext>
                <c:ext xmlns:c16="http://schemas.microsoft.com/office/drawing/2014/chart" uri="{C3380CC4-5D6E-409C-BE32-E72D297353CC}">
                  <c16:uniqueId val="{00000031-C9C4-45B2-A4A5-805A28F3314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{AD169CED-694B-4222-A44C-B090AB3CD914}</c15:txfldGUID>
                      <c15:f>Diagramm!$J$50</c15:f>
                      <c15:dlblFieldTableCache>
                        <c:ptCount val="1"/>
                      </c15:dlblFieldTableCache>
                    </c15:dlblFTEntry>
                  </c15:dlblFieldTable>
                  <c15:showDataLabelsRange val="0"/>
                </c:ext>
                <c:ext xmlns:c16="http://schemas.microsoft.com/office/drawing/2014/chart" uri="{C3380CC4-5D6E-409C-BE32-E72D297353CC}">
                  <c16:uniqueId val="{00000032-C9C4-45B2-A4A5-805A28F3314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{A9A532CE-8976-49C3-97D1-24DCDDD4BB5F}</c15:txfldGUID>
                      <c15:f>Diagramm!$J$51</c15:f>
                      <c15:dlblFieldTableCache>
                        <c:ptCount val="1"/>
                      </c15:dlblFieldTableCache>
                    </c15:dlblFTEntry>
                  </c15:dlblFieldTable>
                  <c15:showDataLabelsRange val="0"/>
                </c:ext>
                <c:ext xmlns:c16="http://schemas.microsoft.com/office/drawing/2014/chart" uri="{C3380CC4-5D6E-409C-BE32-E72D297353CC}">
                  <c16:uniqueId val="{00000033-C9C4-45B2-A4A5-805A28F3314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{738DDBFE-2C12-4D8B-BF80-4357CA1073F8}</c15:txfldGUID>
                      <c15:f>Diagramm!$J$52</c15:f>
                      <c15:dlblFieldTableCache>
                        <c:ptCount val="1"/>
                      </c15:dlblFieldTableCache>
                    </c15:dlblFTEntry>
                  </c15:dlblFieldTable>
                  <c15:showDataLabelsRange val="0"/>
                </c:ext>
                <c:ext xmlns:c16="http://schemas.microsoft.com/office/drawing/2014/chart" uri="{C3380CC4-5D6E-409C-BE32-E72D297353CC}">
                  <c16:uniqueId val="{00000034-C9C4-45B2-A4A5-805A28F3314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{95E4FB09-8362-4FB1-9302-9E808089FDB1}</c15:txfldGUID>
                      <c15:f>Diagramm!$J$53</c15:f>
                      <c15:dlblFieldTableCache>
                        <c:ptCount val="1"/>
                      </c15:dlblFieldTableCache>
                    </c15:dlblFTEntry>
                  </c15:dlblFieldTable>
                  <c15:showDataLabelsRange val="0"/>
                </c:ext>
                <c:ext xmlns:c16="http://schemas.microsoft.com/office/drawing/2014/chart" uri="{C3380CC4-5D6E-409C-BE32-E72D297353CC}">
                  <c16:uniqueId val="{00000035-C9C4-45B2-A4A5-805A28F3314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{637F6FAF-9B70-422B-82BD-57393C4DF5E8}</c15:txfldGUID>
                      <c15:f>Diagramm!$J$54</c15:f>
                      <c15:dlblFieldTableCache>
                        <c:ptCount val="1"/>
                      </c15:dlblFieldTableCache>
                    </c15:dlblFTEntry>
                  </c15:dlblFieldTable>
                  <c15:showDataLabelsRange val="0"/>
                </c:ext>
                <c:ext xmlns:c16="http://schemas.microsoft.com/office/drawing/2014/chart" uri="{C3380CC4-5D6E-409C-BE32-E72D297353CC}">
                  <c16:uniqueId val="{00000036-C9C4-45B2-A4A5-805A28F3314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{BE2F23CA-5541-4C8A-94BD-441F004D00F1}</c15:txfldGUID>
                      <c15:f>Diagramm!$J$55</c15:f>
                      <c15:dlblFieldTableCache>
                        <c:ptCount val="1"/>
                      </c15:dlblFieldTableCache>
                    </c15:dlblFTEntry>
                  </c15:dlblFieldTable>
                  <c15:showDataLabelsRange val="0"/>
                </c:ext>
                <c:ext xmlns:c16="http://schemas.microsoft.com/office/drawing/2014/chart" uri="{C3380CC4-5D6E-409C-BE32-E72D297353CC}">
                  <c16:uniqueId val="{00000037-C9C4-45B2-A4A5-805A28F3314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{E53231DA-0E13-4524-BA2E-0020F50B7EEB}</c15:txfldGUID>
                      <c15:f>Diagramm!$J$56</c15:f>
                      <c15:dlblFieldTableCache>
                        <c:ptCount val="1"/>
                      </c15:dlblFieldTableCache>
                    </c15:dlblFTEntry>
                  </c15:dlblFieldTable>
                  <c15:showDataLabelsRange val="0"/>
                </c:ext>
                <c:ext xmlns:c16="http://schemas.microsoft.com/office/drawing/2014/chart" uri="{C3380CC4-5D6E-409C-BE32-E72D297353CC}">
                  <c16:uniqueId val="{00000038-C9C4-45B2-A4A5-805A28F3314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{7BE04FAB-1525-4770-B323-60991D9B1C6F}</c15:txfldGUID>
                      <c15:f>Diagramm!$J$57</c15:f>
                      <c15:dlblFieldTableCache>
                        <c:ptCount val="1"/>
                      </c15:dlblFieldTableCache>
                    </c15:dlblFTEntry>
                  </c15:dlblFieldTable>
                  <c15:showDataLabelsRange val="0"/>
                </c:ext>
                <c:ext xmlns:c16="http://schemas.microsoft.com/office/drawing/2014/chart" uri="{C3380CC4-5D6E-409C-BE32-E72D297353CC}">
                  <c16:uniqueId val="{00000039-C9C4-45B2-A4A5-805A28F3314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{58E59724-80DA-433E-9DFD-38F957627F84}</c15:txfldGUID>
                      <c15:f>Diagramm!$J$58</c15:f>
                      <c15:dlblFieldTableCache>
                        <c:ptCount val="1"/>
                      </c15:dlblFieldTableCache>
                    </c15:dlblFTEntry>
                  </c15:dlblFieldTable>
                  <c15:showDataLabelsRange val="0"/>
                </c:ext>
                <c:ext xmlns:c16="http://schemas.microsoft.com/office/drawing/2014/chart" uri="{C3380CC4-5D6E-409C-BE32-E72D297353CC}">
                  <c16:uniqueId val="{0000003A-C9C4-45B2-A4A5-805A28F3314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{A3DD7A84-555D-415A-A3BF-2E0EB267C1E6}</c15:txfldGUID>
                      <c15:f>Diagramm!$J$59</c15:f>
                      <c15:dlblFieldTableCache>
                        <c:ptCount val="1"/>
                      </c15:dlblFieldTableCache>
                    </c15:dlblFTEntry>
                  </c15:dlblFieldTable>
                  <c15:showDataLabelsRange val="0"/>
                </c:ext>
                <c:ext xmlns:c16="http://schemas.microsoft.com/office/drawing/2014/chart" uri="{C3380CC4-5D6E-409C-BE32-E72D297353CC}">
                  <c16:uniqueId val="{0000003B-C9C4-45B2-A4A5-805A28F3314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{9F400D7C-46EE-4246-ACA4-B9D013E02467}</c15:txfldGUID>
                      <c15:f>Diagramm!$J$60</c15:f>
                      <c15:dlblFieldTableCache>
                        <c:ptCount val="1"/>
                      </c15:dlblFieldTableCache>
                    </c15:dlblFTEntry>
                  </c15:dlblFieldTable>
                  <c15:showDataLabelsRange val="0"/>
                </c:ext>
                <c:ext xmlns:c16="http://schemas.microsoft.com/office/drawing/2014/chart" uri="{C3380CC4-5D6E-409C-BE32-E72D297353CC}">
                  <c16:uniqueId val="{0000003C-C9C4-45B2-A4A5-805A28F3314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{A351346B-F42C-49A1-B1A8-4B24606202CE}</c15:txfldGUID>
                      <c15:f>Diagramm!$J$61</c15:f>
                      <c15:dlblFieldTableCache>
                        <c:ptCount val="1"/>
                      </c15:dlblFieldTableCache>
                    </c15:dlblFTEntry>
                  </c15:dlblFieldTable>
                  <c15:showDataLabelsRange val="0"/>
                </c:ext>
                <c:ext xmlns:c16="http://schemas.microsoft.com/office/drawing/2014/chart" uri="{C3380CC4-5D6E-409C-BE32-E72D297353CC}">
                  <c16:uniqueId val="{0000003D-C9C4-45B2-A4A5-805A28F3314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{6CD1A4B5-4ACE-41C8-A51C-A6CC4514FE87}</c15:txfldGUID>
                      <c15:f>Diagramm!$J$62</c15:f>
                      <c15:dlblFieldTableCache>
                        <c:ptCount val="1"/>
                      </c15:dlblFieldTableCache>
                    </c15:dlblFTEntry>
                  </c15:dlblFieldTable>
                  <c15:showDataLabelsRange val="0"/>
                </c:ext>
                <c:ext xmlns:c16="http://schemas.microsoft.com/office/drawing/2014/chart" uri="{C3380CC4-5D6E-409C-BE32-E72D297353CC}">
                  <c16:uniqueId val="{0000003E-C9C4-45B2-A4A5-805A28F3314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{C534E8DC-BBE8-4969-A3E6-F7542BEA85F3}</c15:txfldGUID>
                      <c15:f>Diagramm!$J$63</c15:f>
                      <c15:dlblFieldTableCache>
                        <c:ptCount val="1"/>
                      </c15:dlblFieldTableCache>
                    </c15:dlblFTEntry>
                  </c15:dlblFieldTable>
                  <c15:showDataLabelsRange val="0"/>
                </c:ext>
                <c:ext xmlns:c16="http://schemas.microsoft.com/office/drawing/2014/chart" uri="{C3380CC4-5D6E-409C-BE32-E72D297353CC}">
                  <c16:uniqueId val="{0000003F-C9C4-45B2-A4A5-805A28F3314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{ACBADAF9-BF16-4140-A6E9-C5EC7AF9C29E}</c15:txfldGUID>
                      <c15:f>Diagramm!$J$64</c15:f>
                      <c15:dlblFieldTableCache>
                        <c:ptCount val="1"/>
                      </c15:dlblFieldTableCache>
                    </c15:dlblFTEntry>
                  </c15:dlblFieldTable>
                  <c15:showDataLabelsRange val="0"/>
                </c:ext>
                <c:ext xmlns:c16="http://schemas.microsoft.com/office/drawing/2014/chart" uri="{C3380CC4-5D6E-409C-BE32-E72D297353CC}">
                  <c16:uniqueId val="{00000040-C9C4-45B2-A4A5-805A28F3314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{04A9FEC5-736E-4A27-8431-D78E9E3ACAE5}</c15:txfldGUID>
                      <c15:f>Diagramm!$J$65</c15:f>
                      <c15:dlblFieldTableCache>
                        <c:ptCount val="1"/>
                      </c15:dlblFieldTableCache>
                    </c15:dlblFTEntry>
                  </c15:dlblFieldTable>
                  <c15:showDataLabelsRange val="0"/>
                </c:ext>
                <c:ext xmlns:c16="http://schemas.microsoft.com/office/drawing/2014/chart" uri="{C3380CC4-5D6E-409C-BE32-E72D297353CC}">
                  <c16:uniqueId val="{00000041-C9C4-45B2-A4A5-805A28F3314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{1263EBDD-C3A7-4A60-A157-66FCCB59A456}</c15:txfldGUID>
                      <c15:f>Diagramm!$J$66</c15:f>
                      <c15:dlblFieldTableCache>
                        <c:ptCount val="1"/>
                      </c15:dlblFieldTableCache>
                    </c15:dlblFTEntry>
                  </c15:dlblFieldTable>
                  <c15:showDataLabelsRange val="0"/>
                </c:ext>
                <c:ext xmlns:c16="http://schemas.microsoft.com/office/drawing/2014/chart" uri="{C3380CC4-5D6E-409C-BE32-E72D297353CC}">
                  <c16:uniqueId val="{00000042-C9C4-45B2-A4A5-805A28F3314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{0513286D-AF81-44EB-9A94-109E9ED3FF6A}</c15:txfldGUID>
                      <c15:f>Diagramm!$J$67</c15:f>
                      <c15:dlblFieldTableCache>
                        <c:ptCount val="1"/>
                      </c15:dlblFieldTableCache>
                    </c15:dlblFTEntry>
                  </c15:dlblFieldTable>
                  <c15:showDataLabelsRange val="0"/>
                </c:ext>
                <c:ext xmlns:c16="http://schemas.microsoft.com/office/drawing/2014/chart" uri="{C3380CC4-5D6E-409C-BE32-E72D297353CC}">
                  <c16:uniqueId val="{00000043-C9C4-45B2-A4A5-805A28F3314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9C4-45B2-A4A5-805A28F3314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B29-4E21-8F97-596AE59F43C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B29-4E21-8F97-596AE59F43C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B29-4E21-8F97-596AE59F43C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B29-4E21-8F97-596AE59F43C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B29-4E21-8F97-596AE59F43C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B29-4E21-8F97-596AE59F43C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B29-4E21-8F97-596AE59F43C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B29-4E21-8F97-596AE59F43C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B29-4E21-8F97-596AE59F43C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B29-4E21-8F97-596AE59F43C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B29-4E21-8F97-596AE59F43C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B29-4E21-8F97-596AE59F43C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B29-4E21-8F97-596AE59F43C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B29-4E21-8F97-596AE59F43C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B29-4E21-8F97-596AE59F43C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B29-4E21-8F97-596AE59F43C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B29-4E21-8F97-596AE59F43C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B29-4E21-8F97-596AE59F43C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B29-4E21-8F97-596AE59F43C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B29-4E21-8F97-596AE59F43C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B29-4E21-8F97-596AE59F43C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B29-4E21-8F97-596AE59F43C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B29-4E21-8F97-596AE59F43C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B29-4E21-8F97-596AE59F43C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B29-4E21-8F97-596AE59F43C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B29-4E21-8F97-596AE59F43C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B29-4E21-8F97-596AE59F43C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B29-4E21-8F97-596AE59F43C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B29-4E21-8F97-596AE59F43C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B29-4E21-8F97-596AE59F43C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B29-4E21-8F97-596AE59F43C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B29-4E21-8F97-596AE59F43C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B29-4E21-8F97-596AE59F43C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B29-4E21-8F97-596AE59F43C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B29-4E21-8F97-596AE59F43C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B29-4E21-8F97-596AE59F43C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B29-4E21-8F97-596AE59F43C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B29-4E21-8F97-596AE59F43C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B29-4E21-8F97-596AE59F43C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B29-4E21-8F97-596AE59F43C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B29-4E21-8F97-596AE59F43C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B29-4E21-8F97-596AE59F43C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B29-4E21-8F97-596AE59F43C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B29-4E21-8F97-596AE59F43C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B29-4E21-8F97-596AE59F43C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B29-4E21-8F97-596AE59F43C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B29-4E21-8F97-596AE59F43C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B29-4E21-8F97-596AE59F43C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B29-4E21-8F97-596AE59F43C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B29-4E21-8F97-596AE59F43C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B29-4E21-8F97-596AE59F43C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B29-4E21-8F97-596AE59F43C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B29-4E21-8F97-596AE59F43C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B29-4E21-8F97-596AE59F43C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B29-4E21-8F97-596AE59F43C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B29-4E21-8F97-596AE59F43C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B29-4E21-8F97-596AE59F43C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B29-4E21-8F97-596AE59F43C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B29-4E21-8F97-596AE59F43C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B29-4E21-8F97-596AE59F43C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B29-4E21-8F97-596AE59F43C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B29-4E21-8F97-596AE59F43C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B29-4E21-8F97-596AE59F43C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B29-4E21-8F97-596AE59F43C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B29-4E21-8F97-596AE59F43C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B29-4E21-8F97-596AE59F43C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B29-4E21-8F97-596AE59F43C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B29-4E21-8F97-596AE59F43C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B29-4E21-8F97-596AE59F43C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100.54651336419292</c:v>
                </c:pt>
                <c:pt idx="2">
                  <c:v>101.72116868249465</c:v>
                </c:pt>
                <c:pt idx="3">
                  <c:v>101.32098949778508</c:v>
                </c:pt>
                <c:pt idx="4">
                  <c:v>101.27121596734855</c:v>
                </c:pt>
                <c:pt idx="5">
                  <c:v>101.89089642128317</c:v>
                </c:pt>
                <c:pt idx="6">
                  <c:v>103.63645413369171</c:v>
                </c:pt>
                <c:pt idx="7">
                  <c:v>103.17007615350158</c:v>
                </c:pt>
                <c:pt idx="8">
                  <c:v>102.64596087800508</c:v>
                </c:pt>
                <c:pt idx="9">
                  <c:v>102.86944402966502</c:v>
                </c:pt>
                <c:pt idx="10">
                  <c:v>104.55626897615848</c:v>
                </c:pt>
                <c:pt idx="11">
                  <c:v>104.35817032502115</c:v>
                </c:pt>
                <c:pt idx="12">
                  <c:v>104.2088497337116</c:v>
                </c:pt>
                <c:pt idx="13">
                  <c:v>105.15952416504904</c:v>
                </c:pt>
                <c:pt idx="14">
                  <c:v>106.88168831815241</c:v>
                </c:pt>
                <c:pt idx="15">
                  <c:v>106.67015081379722</c:v>
                </c:pt>
                <c:pt idx="16">
                  <c:v>106.36553680752576</c:v>
                </c:pt>
                <c:pt idx="17">
                  <c:v>106.64426857797022</c:v>
                </c:pt>
                <c:pt idx="18">
                  <c:v>108.24697625802597</c:v>
                </c:pt>
                <c:pt idx="19">
                  <c:v>107.93290528097157</c:v>
                </c:pt>
                <c:pt idx="20">
                  <c:v>107.56557662635011</c:v>
                </c:pt>
                <c:pt idx="21">
                  <c:v>107.67159424617989</c:v>
                </c:pt>
                <c:pt idx="22">
                  <c:v>109.67597431685829</c:v>
                </c:pt>
                <c:pt idx="23">
                  <c:v>109.11303568762132</c:v>
                </c:pt>
                <c:pt idx="24">
                  <c:v>108.14344731471803</c:v>
                </c:pt>
              </c:numCache>
            </c:numRef>
          </c:val>
          <c:smooth val="0"/>
          <c:extLst>
            <c:ext xmlns:c16="http://schemas.microsoft.com/office/drawing/2014/chart" uri="{C3380CC4-5D6E-409C-BE32-E72D297353CC}">
              <c16:uniqueId val="{00000000-DD14-4080-92B2-BF2E08733BC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102.34477720964207</c:v>
                </c:pt>
                <c:pt idx="2">
                  <c:v>104.56537618699781</c:v>
                </c:pt>
                <c:pt idx="3">
                  <c:v>104.33162892622352</c:v>
                </c:pt>
                <c:pt idx="4">
                  <c:v>101.03725346968591</c:v>
                </c:pt>
                <c:pt idx="5">
                  <c:v>103.22132943754565</c:v>
                </c:pt>
                <c:pt idx="6">
                  <c:v>107.13659605551497</c:v>
                </c:pt>
                <c:pt idx="7">
                  <c:v>107.47260774287801</c:v>
                </c:pt>
                <c:pt idx="8">
                  <c:v>106.41344046749452</c:v>
                </c:pt>
                <c:pt idx="9">
                  <c:v>108.13002191380569</c:v>
                </c:pt>
                <c:pt idx="10">
                  <c:v>112.2717311906501</c:v>
                </c:pt>
                <c:pt idx="11">
                  <c:v>112.5127830533236</c:v>
                </c:pt>
                <c:pt idx="12">
                  <c:v>111.227173119065</c:v>
                </c:pt>
                <c:pt idx="13">
                  <c:v>114.50693937180422</c:v>
                </c:pt>
                <c:pt idx="14">
                  <c:v>118.24689554419282</c:v>
                </c:pt>
                <c:pt idx="15">
                  <c:v>119.68590211833454</c:v>
                </c:pt>
                <c:pt idx="16">
                  <c:v>119.10883856829804</c:v>
                </c:pt>
                <c:pt idx="17">
                  <c:v>120.43827611395179</c:v>
                </c:pt>
                <c:pt idx="18">
                  <c:v>125.26661796932068</c:v>
                </c:pt>
                <c:pt idx="19">
                  <c:v>126.34039444850256</c:v>
                </c:pt>
                <c:pt idx="20">
                  <c:v>125.53688823959095</c:v>
                </c:pt>
                <c:pt idx="21">
                  <c:v>127.77209642074507</c:v>
                </c:pt>
                <c:pt idx="22">
                  <c:v>133.25785244704164</c:v>
                </c:pt>
                <c:pt idx="23">
                  <c:v>132.92184075967859</c:v>
                </c:pt>
                <c:pt idx="24">
                  <c:v>127.28268809349889</c:v>
                </c:pt>
              </c:numCache>
            </c:numRef>
          </c:val>
          <c:smooth val="0"/>
          <c:extLst>
            <c:ext xmlns:c16="http://schemas.microsoft.com/office/drawing/2014/chart" uri="{C3380CC4-5D6E-409C-BE32-E72D297353CC}">
              <c16:uniqueId val="{00000001-DD14-4080-92B2-BF2E08733BC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103.27940279431841</c:v>
                </c:pt>
                <c:pt idx="2">
                  <c:v>101.06021436663085</c:v>
                </c:pt>
                <c:pt idx="3">
                  <c:v>100.38632468701891</c:v>
                </c:pt>
                <c:pt idx="4">
                  <c:v>96.017660557120863</c:v>
                </c:pt>
                <c:pt idx="5">
                  <c:v>97.635576727568477</c:v>
                </c:pt>
                <c:pt idx="6">
                  <c:v>97.002352804484843</c:v>
                </c:pt>
                <c:pt idx="7">
                  <c:v>98.687077003514673</c:v>
                </c:pt>
                <c:pt idx="8">
                  <c:v>98.547651552560495</c:v>
                </c:pt>
                <c:pt idx="9">
                  <c:v>101.49010950707293</c:v>
                </c:pt>
                <c:pt idx="10">
                  <c:v>99.378394864495888</c:v>
                </c:pt>
                <c:pt idx="11">
                  <c:v>99.27092107938536</c:v>
                </c:pt>
                <c:pt idx="12">
                  <c:v>97.162111133703206</c:v>
                </c:pt>
                <c:pt idx="13">
                  <c:v>99.395823045865157</c:v>
                </c:pt>
                <c:pt idx="14">
                  <c:v>97.815667935050982</c:v>
                </c:pt>
                <c:pt idx="15">
                  <c:v>98.138089290382553</c:v>
                </c:pt>
                <c:pt idx="16">
                  <c:v>96.546315391988841</c:v>
                </c:pt>
                <c:pt idx="17">
                  <c:v>98.126470502803031</c:v>
                </c:pt>
                <c:pt idx="18">
                  <c:v>95.860806924797387</c:v>
                </c:pt>
                <c:pt idx="19">
                  <c:v>97.092398408226103</c:v>
                </c:pt>
                <c:pt idx="20">
                  <c:v>95.172393760711074</c:v>
                </c:pt>
                <c:pt idx="21">
                  <c:v>97.275394312603481</c:v>
                </c:pt>
                <c:pt idx="22">
                  <c:v>93.708426525692047</c:v>
                </c:pt>
                <c:pt idx="23">
                  <c:v>94.504313474888889</c:v>
                </c:pt>
                <c:pt idx="24">
                  <c:v>90.373834490370925</c:v>
                </c:pt>
              </c:numCache>
            </c:numRef>
          </c:val>
          <c:smooth val="0"/>
          <c:extLst>
            <c:ext xmlns:c16="http://schemas.microsoft.com/office/drawing/2014/chart" uri="{C3380CC4-5D6E-409C-BE32-E72D297353CC}">
              <c16:uniqueId val="{00000002-DD14-4080-92B2-BF2E08733BC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D14-4080-92B2-BF2E08733BC5}"/>
                </c:ext>
              </c:extLst>
            </c:dLbl>
            <c:dLbl>
              <c:idx val="1"/>
              <c:delete val="1"/>
              <c:extLst>
                <c:ext xmlns:c15="http://schemas.microsoft.com/office/drawing/2012/chart" uri="{CE6537A1-D6FC-4f65-9D91-7224C49458BB}"/>
                <c:ext xmlns:c16="http://schemas.microsoft.com/office/drawing/2014/chart" uri="{C3380CC4-5D6E-409C-BE32-E72D297353CC}">
                  <c16:uniqueId val="{00000004-DD14-4080-92B2-BF2E08733BC5}"/>
                </c:ext>
              </c:extLst>
            </c:dLbl>
            <c:dLbl>
              <c:idx val="2"/>
              <c:delete val="1"/>
              <c:extLst>
                <c:ext xmlns:c15="http://schemas.microsoft.com/office/drawing/2012/chart" uri="{CE6537A1-D6FC-4f65-9D91-7224C49458BB}"/>
                <c:ext xmlns:c16="http://schemas.microsoft.com/office/drawing/2014/chart" uri="{C3380CC4-5D6E-409C-BE32-E72D297353CC}">
                  <c16:uniqueId val="{00000005-DD14-4080-92B2-BF2E08733BC5}"/>
                </c:ext>
              </c:extLst>
            </c:dLbl>
            <c:dLbl>
              <c:idx val="3"/>
              <c:delete val="1"/>
              <c:extLst>
                <c:ext xmlns:c15="http://schemas.microsoft.com/office/drawing/2012/chart" uri="{CE6537A1-D6FC-4f65-9D91-7224C49458BB}"/>
                <c:ext xmlns:c16="http://schemas.microsoft.com/office/drawing/2014/chart" uri="{C3380CC4-5D6E-409C-BE32-E72D297353CC}">
                  <c16:uniqueId val="{00000006-DD14-4080-92B2-BF2E08733BC5}"/>
                </c:ext>
              </c:extLst>
            </c:dLbl>
            <c:dLbl>
              <c:idx val="4"/>
              <c:delete val="1"/>
              <c:extLst>
                <c:ext xmlns:c15="http://schemas.microsoft.com/office/drawing/2012/chart" uri="{CE6537A1-D6FC-4f65-9D91-7224C49458BB}"/>
                <c:ext xmlns:c16="http://schemas.microsoft.com/office/drawing/2014/chart" uri="{C3380CC4-5D6E-409C-BE32-E72D297353CC}">
                  <c16:uniqueId val="{00000007-DD14-4080-92B2-BF2E08733BC5}"/>
                </c:ext>
              </c:extLst>
            </c:dLbl>
            <c:dLbl>
              <c:idx val="5"/>
              <c:delete val="1"/>
              <c:extLst>
                <c:ext xmlns:c15="http://schemas.microsoft.com/office/drawing/2012/chart" uri="{CE6537A1-D6FC-4f65-9D91-7224C49458BB}"/>
                <c:ext xmlns:c16="http://schemas.microsoft.com/office/drawing/2014/chart" uri="{C3380CC4-5D6E-409C-BE32-E72D297353CC}">
                  <c16:uniqueId val="{00000008-DD14-4080-92B2-BF2E08733BC5}"/>
                </c:ext>
              </c:extLst>
            </c:dLbl>
            <c:dLbl>
              <c:idx val="6"/>
              <c:delete val="1"/>
              <c:extLst>
                <c:ext xmlns:c15="http://schemas.microsoft.com/office/drawing/2012/chart" uri="{CE6537A1-D6FC-4f65-9D91-7224C49458BB}"/>
                <c:ext xmlns:c16="http://schemas.microsoft.com/office/drawing/2014/chart" uri="{C3380CC4-5D6E-409C-BE32-E72D297353CC}">
                  <c16:uniqueId val="{00000009-DD14-4080-92B2-BF2E08733BC5}"/>
                </c:ext>
              </c:extLst>
            </c:dLbl>
            <c:dLbl>
              <c:idx val="7"/>
              <c:delete val="1"/>
              <c:extLst>
                <c:ext xmlns:c15="http://schemas.microsoft.com/office/drawing/2012/chart" uri="{CE6537A1-D6FC-4f65-9D91-7224C49458BB}"/>
                <c:ext xmlns:c16="http://schemas.microsoft.com/office/drawing/2014/chart" uri="{C3380CC4-5D6E-409C-BE32-E72D297353CC}">
                  <c16:uniqueId val="{0000000A-DD14-4080-92B2-BF2E08733BC5}"/>
                </c:ext>
              </c:extLst>
            </c:dLbl>
            <c:dLbl>
              <c:idx val="8"/>
              <c:delete val="1"/>
              <c:extLst>
                <c:ext xmlns:c15="http://schemas.microsoft.com/office/drawing/2012/chart" uri="{CE6537A1-D6FC-4f65-9D91-7224C49458BB}"/>
                <c:ext xmlns:c16="http://schemas.microsoft.com/office/drawing/2014/chart" uri="{C3380CC4-5D6E-409C-BE32-E72D297353CC}">
                  <c16:uniqueId val="{0000000B-DD14-4080-92B2-BF2E08733BC5}"/>
                </c:ext>
              </c:extLst>
            </c:dLbl>
            <c:dLbl>
              <c:idx val="9"/>
              <c:delete val="1"/>
              <c:extLst>
                <c:ext xmlns:c15="http://schemas.microsoft.com/office/drawing/2012/chart" uri="{CE6537A1-D6FC-4f65-9D91-7224C49458BB}"/>
                <c:ext xmlns:c16="http://schemas.microsoft.com/office/drawing/2014/chart" uri="{C3380CC4-5D6E-409C-BE32-E72D297353CC}">
                  <c16:uniqueId val="{0000000C-DD14-4080-92B2-BF2E08733BC5}"/>
                </c:ext>
              </c:extLst>
            </c:dLbl>
            <c:dLbl>
              <c:idx val="10"/>
              <c:delete val="1"/>
              <c:extLst>
                <c:ext xmlns:c15="http://schemas.microsoft.com/office/drawing/2012/chart" uri="{CE6537A1-D6FC-4f65-9D91-7224C49458BB}"/>
                <c:ext xmlns:c16="http://schemas.microsoft.com/office/drawing/2014/chart" uri="{C3380CC4-5D6E-409C-BE32-E72D297353CC}">
                  <c16:uniqueId val="{0000000D-DD14-4080-92B2-BF2E08733BC5}"/>
                </c:ext>
              </c:extLst>
            </c:dLbl>
            <c:dLbl>
              <c:idx val="11"/>
              <c:delete val="1"/>
              <c:extLst>
                <c:ext xmlns:c15="http://schemas.microsoft.com/office/drawing/2012/chart" uri="{CE6537A1-D6FC-4f65-9D91-7224C49458BB}"/>
                <c:ext xmlns:c16="http://schemas.microsoft.com/office/drawing/2014/chart" uri="{C3380CC4-5D6E-409C-BE32-E72D297353CC}">
                  <c16:uniqueId val="{0000000E-DD14-4080-92B2-BF2E08733BC5}"/>
                </c:ext>
              </c:extLst>
            </c:dLbl>
            <c:dLbl>
              <c:idx val="12"/>
              <c:delete val="1"/>
              <c:extLst>
                <c:ext xmlns:c15="http://schemas.microsoft.com/office/drawing/2012/chart" uri="{CE6537A1-D6FC-4f65-9D91-7224C49458BB}"/>
                <c:ext xmlns:c16="http://schemas.microsoft.com/office/drawing/2014/chart" uri="{C3380CC4-5D6E-409C-BE32-E72D297353CC}">
                  <c16:uniqueId val="{0000000F-DD14-4080-92B2-BF2E08733BC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D14-4080-92B2-BF2E08733BC5}"/>
                </c:ext>
              </c:extLst>
            </c:dLbl>
            <c:dLbl>
              <c:idx val="14"/>
              <c:delete val="1"/>
              <c:extLst>
                <c:ext xmlns:c15="http://schemas.microsoft.com/office/drawing/2012/chart" uri="{CE6537A1-D6FC-4f65-9D91-7224C49458BB}"/>
                <c:ext xmlns:c16="http://schemas.microsoft.com/office/drawing/2014/chart" uri="{C3380CC4-5D6E-409C-BE32-E72D297353CC}">
                  <c16:uniqueId val="{00000011-DD14-4080-92B2-BF2E08733BC5}"/>
                </c:ext>
              </c:extLst>
            </c:dLbl>
            <c:dLbl>
              <c:idx val="15"/>
              <c:delete val="1"/>
              <c:extLst>
                <c:ext xmlns:c15="http://schemas.microsoft.com/office/drawing/2012/chart" uri="{CE6537A1-D6FC-4f65-9D91-7224C49458BB}"/>
                <c:ext xmlns:c16="http://schemas.microsoft.com/office/drawing/2014/chart" uri="{C3380CC4-5D6E-409C-BE32-E72D297353CC}">
                  <c16:uniqueId val="{00000012-DD14-4080-92B2-BF2E08733BC5}"/>
                </c:ext>
              </c:extLst>
            </c:dLbl>
            <c:dLbl>
              <c:idx val="16"/>
              <c:delete val="1"/>
              <c:extLst>
                <c:ext xmlns:c15="http://schemas.microsoft.com/office/drawing/2012/chart" uri="{CE6537A1-D6FC-4f65-9D91-7224C49458BB}"/>
                <c:ext xmlns:c16="http://schemas.microsoft.com/office/drawing/2014/chart" uri="{C3380CC4-5D6E-409C-BE32-E72D297353CC}">
                  <c16:uniqueId val="{00000013-DD14-4080-92B2-BF2E08733BC5}"/>
                </c:ext>
              </c:extLst>
            </c:dLbl>
            <c:dLbl>
              <c:idx val="17"/>
              <c:delete val="1"/>
              <c:extLst>
                <c:ext xmlns:c15="http://schemas.microsoft.com/office/drawing/2012/chart" uri="{CE6537A1-D6FC-4f65-9D91-7224C49458BB}"/>
                <c:ext xmlns:c16="http://schemas.microsoft.com/office/drawing/2014/chart" uri="{C3380CC4-5D6E-409C-BE32-E72D297353CC}">
                  <c16:uniqueId val="{00000014-DD14-4080-92B2-BF2E08733BC5}"/>
                </c:ext>
              </c:extLst>
            </c:dLbl>
            <c:dLbl>
              <c:idx val="18"/>
              <c:delete val="1"/>
              <c:extLst>
                <c:ext xmlns:c15="http://schemas.microsoft.com/office/drawing/2012/chart" uri="{CE6537A1-D6FC-4f65-9D91-7224C49458BB}"/>
                <c:ext xmlns:c16="http://schemas.microsoft.com/office/drawing/2014/chart" uri="{C3380CC4-5D6E-409C-BE32-E72D297353CC}">
                  <c16:uniqueId val="{00000015-DD14-4080-92B2-BF2E08733BC5}"/>
                </c:ext>
              </c:extLst>
            </c:dLbl>
            <c:dLbl>
              <c:idx val="19"/>
              <c:delete val="1"/>
              <c:extLst>
                <c:ext xmlns:c15="http://schemas.microsoft.com/office/drawing/2012/chart" uri="{CE6537A1-D6FC-4f65-9D91-7224C49458BB}"/>
                <c:ext xmlns:c16="http://schemas.microsoft.com/office/drawing/2014/chart" uri="{C3380CC4-5D6E-409C-BE32-E72D297353CC}">
                  <c16:uniqueId val="{00000016-DD14-4080-92B2-BF2E08733BC5}"/>
                </c:ext>
              </c:extLst>
            </c:dLbl>
            <c:dLbl>
              <c:idx val="20"/>
              <c:delete val="1"/>
              <c:extLst>
                <c:ext xmlns:c15="http://schemas.microsoft.com/office/drawing/2012/chart" uri="{CE6537A1-D6FC-4f65-9D91-7224C49458BB}"/>
                <c:ext xmlns:c16="http://schemas.microsoft.com/office/drawing/2014/chart" uri="{C3380CC4-5D6E-409C-BE32-E72D297353CC}">
                  <c16:uniqueId val="{00000017-DD14-4080-92B2-BF2E08733BC5}"/>
                </c:ext>
              </c:extLst>
            </c:dLbl>
            <c:dLbl>
              <c:idx val="21"/>
              <c:delete val="1"/>
              <c:extLst>
                <c:ext xmlns:c15="http://schemas.microsoft.com/office/drawing/2012/chart" uri="{CE6537A1-D6FC-4f65-9D91-7224C49458BB}"/>
                <c:ext xmlns:c16="http://schemas.microsoft.com/office/drawing/2014/chart" uri="{C3380CC4-5D6E-409C-BE32-E72D297353CC}">
                  <c16:uniqueId val="{00000018-DD14-4080-92B2-BF2E08733BC5}"/>
                </c:ext>
              </c:extLst>
            </c:dLbl>
            <c:dLbl>
              <c:idx val="22"/>
              <c:delete val="1"/>
              <c:extLst>
                <c:ext xmlns:c15="http://schemas.microsoft.com/office/drawing/2012/chart" uri="{CE6537A1-D6FC-4f65-9D91-7224C49458BB}"/>
                <c:ext xmlns:c16="http://schemas.microsoft.com/office/drawing/2014/chart" uri="{C3380CC4-5D6E-409C-BE32-E72D297353CC}">
                  <c16:uniqueId val="{00000019-DD14-4080-92B2-BF2E08733BC5}"/>
                </c:ext>
              </c:extLst>
            </c:dLbl>
            <c:dLbl>
              <c:idx val="23"/>
              <c:delete val="1"/>
              <c:extLst>
                <c:ext xmlns:c15="http://schemas.microsoft.com/office/drawing/2012/chart" uri="{CE6537A1-D6FC-4f65-9D91-7224C49458BB}"/>
                <c:ext xmlns:c16="http://schemas.microsoft.com/office/drawing/2014/chart" uri="{C3380CC4-5D6E-409C-BE32-E72D297353CC}">
                  <c16:uniqueId val="{0000001A-DD14-4080-92B2-BF2E08733BC5}"/>
                </c:ext>
              </c:extLst>
            </c:dLbl>
            <c:dLbl>
              <c:idx val="24"/>
              <c:delete val="1"/>
              <c:extLst>
                <c:ext xmlns:c15="http://schemas.microsoft.com/office/drawing/2012/chart" uri="{CE6537A1-D6FC-4f65-9D91-7224C49458BB}"/>
                <c:ext xmlns:c16="http://schemas.microsoft.com/office/drawing/2014/chart" uri="{C3380CC4-5D6E-409C-BE32-E72D297353CC}">
                  <c16:uniqueId val="{0000001B-DD14-4080-92B2-BF2E08733BC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D14-4080-92B2-BF2E08733BC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Kassel (435)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217271</v>
      </c>
      <c r="F11" s="238">
        <v>219219</v>
      </c>
      <c r="G11" s="238">
        <v>220350</v>
      </c>
      <c r="H11" s="238">
        <v>216323</v>
      </c>
      <c r="I11" s="265">
        <v>216110</v>
      </c>
      <c r="J11" s="263">
        <v>1161</v>
      </c>
      <c r="K11" s="266">
        <v>0.53722641247512837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15.653722770181018</v>
      </c>
      <c r="E13" s="115">
        <v>34011</v>
      </c>
      <c r="F13" s="114">
        <v>34706</v>
      </c>
      <c r="G13" s="114">
        <v>35621</v>
      </c>
      <c r="H13" s="114">
        <v>35856</v>
      </c>
      <c r="I13" s="140">
        <v>34961</v>
      </c>
      <c r="J13" s="115">
        <v>-950</v>
      </c>
      <c r="K13" s="116">
        <v>-2.7173135779868995</v>
      </c>
    </row>
    <row r="14" spans="1:255" ht="14.1" customHeight="1" x14ac:dyDescent="0.2">
      <c r="A14" s="306" t="s">
        <v>230</v>
      </c>
      <c r="B14" s="307"/>
      <c r="C14" s="308"/>
      <c r="D14" s="113">
        <v>61.165549014824805</v>
      </c>
      <c r="E14" s="115">
        <v>132895</v>
      </c>
      <c r="F14" s="114">
        <v>134029</v>
      </c>
      <c r="G14" s="114">
        <v>134494</v>
      </c>
      <c r="H14" s="114">
        <v>131025</v>
      </c>
      <c r="I14" s="140">
        <v>131584</v>
      </c>
      <c r="J14" s="115">
        <v>1311</v>
      </c>
      <c r="K14" s="116">
        <v>0.99632174124513617</v>
      </c>
    </row>
    <row r="15" spans="1:255" ht="14.1" customHeight="1" x14ac:dyDescent="0.2">
      <c r="A15" s="306" t="s">
        <v>231</v>
      </c>
      <c r="B15" s="307"/>
      <c r="C15" s="308"/>
      <c r="D15" s="113">
        <v>10.629122156201241</v>
      </c>
      <c r="E15" s="115">
        <v>23094</v>
      </c>
      <c r="F15" s="114">
        <v>23198</v>
      </c>
      <c r="G15" s="114">
        <v>23125</v>
      </c>
      <c r="H15" s="114">
        <v>22728</v>
      </c>
      <c r="I15" s="140">
        <v>22778</v>
      </c>
      <c r="J15" s="115">
        <v>316</v>
      </c>
      <c r="K15" s="116">
        <v>1.3873035385020633</v>
      </c>
    </row>
    <row r="16" spans="1:255" ht="14.1" customHeight="1" x14ac:dyDescent="0.2">
      <c r="A16" s="306" t="s">
        <v>232</v>
      </c>
      <c r="B16" s="307"/>
      <c r="C16" s="308"/>
      <c r="D16" s="113">
        <v>11.874111133101058</v>
      </c>
      <c r="E16" s="115">
        <v>25799</v>
      </c>
      <c r="F16" s="114">
        <v>25934</v>
      </c>
      <c r="G16" s="114">
        <v>25757</v>
      </c>
      <c r="H16" s="114">
        <v>25444</v>
      </c>
      <c r="I16" s="140">
        <v>25478</v>
      </c>
      <c r="J16" s="115">
        <v>321</v>
      </c>
      <c r="K16" s="116">
        <v>1.2599105110291231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0.55276590064941944</v>
      </c>
      <c r="E18" s="115">
        <v>1201</v>
      </c>
      <c r="F18" s="114">
        <v>1168</v>
      </c>
      <c r="G18" s="114">
        <v>1259</v>
      </c>
      <c r="H18" s="114">
        <v>1264</v>
      </c>
      <c r="I18" s="140">
        <v>1200</v>
      </c>
      <c r="J18" s="115">
        <v>1</v>
      </c>
      <c r="K18" s="116">
        <v>8.3333333333333329E-2</v>
      </c>
    </row>
    <row r="19" spans="1:255" ht="14.1" customHeight="1" x14ac:dyDescent="0.2">
      <c r="A19" s="306" t="s">
        <v>235</v>
      </c>
      <c r="B19" s="307" t="s">
        <v>236</v>
      </c>
      <c r="C19" s="308"/>
      <c r="D19" s="113">
        <v>0.33828720814098523</v>
      </c>
      <c r="E19" s="115">
        <v>735</v>
      </c>
      <c r="F19" s="114">
        <v>698</v>
      </c>
      <c r="G19" s="114">
        <v>781</v>
      </c>
      <c r="H19" s="114">
        <v>784</v>
      </c>
      <c r="I19" s="140">
        <v>709</v>
      </c>
      <c r="J19" s="115">
        <v>26</v>
      </c>
      <c r="K19" s="116">
        <v>3.6671368124118477</v>
      </c>
    </row>
    <row r="20" spans="1:255" ht="14.1" customHeight="1" x14ac:dyDescent="0.2">
      <c r="A20" s="306">
        <v>12</v>
      </c>
      <c r="B20" s="307" t="s">
        <v>237</v>
      </c>
      <c r="C20" s="308"/>
      <c r="D20" s="113">
        <v>0.77875096078169659</v>
      </c>
      <c r="E20" s="115">
        <v>1692</v>
      </c>
      <c r="F20" s="114">
        <v>1615</v>
      </c>
      <c r="G20" s="114">
        <v>1816</v>
      </c>
      <c r="H20" s="114">
        <v>1794</v>
      </c>
      <c r="I20" s="140">
        <v>1657</v>
      </c>
      <c r="J20" s="115">
        <v>35</v>
      </c>
      <c r="K20" s="116">
        <v>2.1122510561255279</v>
      </c>
    </row>
    <row r="21" spans="1:255" ht="14.1" customHeight="1" x14ac:dyDescent="0.2">
      <c r="A21" s="306">
        <v>21</v>
      </c>
      <c r="B21" s="307" t="s">
        <v>238</v>
      </c>
      <c r="C21" s="308"/>
      <c r="D21" s="113">
        <v>0.49017126077571327</v>
      </c>
      <c r="E21" s="115">
        <v>1065</v>
      </c>
      <c r="F21" s="114">
        <v>1037</v>
      </c>
      <c r="G21" s="114">
        <v>1070</v>
      </c>
      <c r="H21" s="114">
        <v>1057</v>
      </c>
      <c r="I21" s="140">
        <v>1057</v>
      </c>
      <c r="J21" s="115">
        <v>8</v>
      </c>
      <c r="K21" s="116">
        <v>0.7568590350047304</v>
      </c>
    </row>
    <row r="22" spans="1:255" ht="14.1" customHeight="1" x14ac:dyDescent="0.2">
      <c r="A22" s="306">
        <v>22</v>
      </c>
      <c r="B22" s="307" t="s">
        <v>239</v>
      </c>
      <c r="C22" s="308"/>
      <c r="D22" s="113">
        <v>1.3651154548927376</v>
      </c>
      <c r="E22" s="115">
        <v>2966</v>
      </c>
      <c r="F22" s="114">
        <v>3044</v>
      </c>
      <c r="G22" s="114">
        <v>3169</v>
      </c>
      <c r="H22" s="114">
        <v>3075</v>
      </c>
      <c r="I22" s="140">
        <v>3122</v>
      </c>
      <c r="J22" s="115">
        <v>-156</v>
      </c>
      <c r="K22" s="116">
        <v>-4.996796925048046</v>
      </c>
    </row>
    <row r="23" spans="1:255" ht="14.1" customHeight="1" x14ac:dyDescent="0.2">
      <c r="A23" s="306">
        <v>23</v>
      </c>
      <c r="B23" s="307" t="s">
        <v>240</v>
      </c>
      <c r="C23" s="308"/>
      <c r="D23" s="113">
        <v>0.69268333095535073</v>
      </c>
      <c r="E23" s="115">
        <v>1505</v>
      </c>
      <c r="F23" s="114">
        <v>1514</v>
      </c>
      <c r="G23" s="114">
        <v>1526</v>
      </c>
      <c r="H23" s="114">
        <v>1501</v>
      </c>
      <c r="I23" s="140">
        <v>1514</v>
      </c>
      <c r="J23" s="115">
        <v>-9</v>
      </c>
      <c r="K23" s="116">
        <v>-0.59445178335535009</v>
      </c>
    </row>
    <row r="24" spans="1:255" ht="14.1" customHeight="1" x14ac:dyDescent="0.2">
      <c r="A24" s="306">
        <v>24</v>
      </c>
      <c r="B24" s="307" t="s">
        <v>241</v>
      </c>
      <c r="C24" s="308"/>
      <c r="D24" s="113">
        <v>3.2507789810881342</v>
      </c>
      <c r="E24" s="115">
        <v>7063</v>
      </c>
      <c r="F24" s="114">
        <v>7266</v>
      </c>
      <c r="G24" s="114">
        <v>7511</v>
      </c>
      <c r="H24" s="114">
        <v>7558</v>
      </c>
      <c r="I24" s="140">
        <v>7559</v>
      </c>
      <c r="J24" s="115">
        <v>-496</v>
      </c>
      <c r="K24" s="116">
        <v>-6.5617145125016538</v>
      </c>
    </row>
    <row r="25" spans="1:255" ht="14.1" customHeight="1" x14ac:dyDescent="0.2">
      <c r="A25" s="306">
        <v>25</v>
      </c>
      <c r="B25" s="307" t="s">
        <v>242</v>
      </c>
      <c r="C25" s="308"/>
      <c r="D25" s="113">
        <v>8.7600277993841793</v>
      </c>
      <c r="E25" s="115">
        <v>19033</v>
      </c>
      <c r="F25" s="114">
        <v>19024</v>
      </c>
      <c r="G25" s="114">
        <v>19141</v>
      </c>
      <c r="H25" s="114">
        <v>18683</v>
      </c>
      <c r="I25" s="140">
        <v>18824</v>
      </c>
      <c r="J25" s="115">
        <v>209</v>
      </c>
      <c r="K25" s="116">
        <v>1.110284742881428</v>
      </c>
    </row>
    <row r="26" spans="1:255" ht="14.1" customHeight="1" x14ac:dyDescent="0.2">
      <c r="A26" s="306">
        <v>26</v>
      </c>
      <c r="B26" s="307" t="s">
        <v>243</v>
      </c>
      <c r="C26" s="308"/>
      <c r="D26" s="113">
        <v>3.8053859005573685</v>
      </c>
      <c r="E26" s="115">
        <v>8268</v>
      </c>
      <c r="F26" s="114">
        <v>8359</v>
      </c>
      <c r="G26" s="114">
        <v>8389</v>
      </c>
      <c r="H26" s="114">
        <v>8140</v>
      </c>
      <c r="I26" s="140">
        <v>8202</v>
      </c>
      <c r="J26" s="115">
        <v>66</v>
      </c>
      <c r="K26" s="116">
        <v>0.8046817849305048</v>
      </c>
    </row>
    <row r="27" spans="1:255" ht="14.1" customHeight="1" x14ac:dyDescent="0.2">
      <c r="A27" s="306">
        <v>27</v>
      </c>
      <c r="B27" s="307" t="s">
        <v>244</v>
      </c>
      <c r="C27" s="308"/>
      <c r="D27" s="113">
        <v>3.166552370081603</v>
      </c>
      <c r="E27" s="115">
        <v>6880</v>
      </c>
      <c r="F27" s="114">
        <v>6912</v>
      </c>
      <c r="G27" s="114">
        <v>6977</v>
      </c>
      <c r="H27" s="114">
        <v>6965</v>
      </c>
      <c r="I27" s="140">
        <v>6960</v>
      </c>
      <c r="J27" s="115">
        <v>-80</v>
      </c>
      <c r="K27" s="116">
        <v>-1.1494252873563218</v>
      </c>
    </row>
    <row r="28" spans="1:255" ht="14.1" customHeight="1" x14ac:dyDescent="0.2">
      <c r="A28" s="306">
        <v>28</v>
      </c>
      <c r="B28" s="307" t="s">
        <v>245</v>
      </c>
      <c r="C28" s="308"/>
      <c r="D28" s="113">
        <v>0.2025120701796374</v>
      </c>
      <c r="E28" s="115">
        <v>440</v>
      </c>
      <c r="F28" s="114">
        <v>461</v>
      </c>
      <c r="G28" s="114">
        <v>468</v>
      </c>
      <c r="H28" s="114">
        <v>469</v>
      </c>
      <c r="I28" s="140">
        <v>453</v>
      </c>
      <c r="J28" s="115">
        <v>-13</v>
      </c>
      <c r="K28" s="116">
        <v>-2.869757174392936</v>
      </c>
    </row>
    <row r="29" spans="1:255" ht="14.1" customHeight="1" x14ac:dyDescent="0.2">
      <c r="A29" s="306">
        <v>29</v>
      </c>
      <c r="B29" s="307" t="s">
        <v>246</v>
      </c>
      <c r="C29" s="308"/>
      <c r="D29" s="113">
        <v>2.0711461722917464</v>
      </c>
      <c r="E29" s="115">
        <v>4500</v>
      </c>
      <c r="F29" s="114">
        <v>4719</v>
      </c>
      <c r="G29" s="114">
        <v>4761</v>
      </c>
      <c r="H29" s="114">
        <v>4647</v>
      </c>
      <c r="I29" s="140">
        <v>4566</v>
      </c>
      <c r="J29" s="115">
        <v>-66</v>
      </c>
      <c r="K29" s="116">
        <v>-1.4454664914586071</v>
      </c>
    </row>
    <row r="30" spans="1:255" ht="14.1" customHeight="1" x14ac:dyDescent="0.2">
      <c r="A30" s="306" t="s">
        <v>247</v>
      </c>
      <c r="B30" s="307" t="s">
        <v>248</v>
      </c>
      <c r="C30" s="308"/>
      <c r="D30" s="113">
        <v>0.43355993206640553</v>
      </c>
      <c r="E30" s="115">
        <v>942</v>
      </c>
      <c r="F30" s="114">
        <v>962</v>
      </c>
      <c r="G30" s="114">
        <v>987</v>
      </c>
      <c r="H30" s="114">
        <v>934</v>
      </c>
      <c r="I30" s="140">
        <v>901</v>
      </c>
      <c r="J30" s="115">
        <v>41</v>
      </c>
      <c r="K30" s="116">
        <v>4.5504994450610434</v>
      </c>
    </row>
    <row r="31" spans="1:255" ht="14.1" customHeight="1" x14ac:dyDescent="0.2">
      <c r="A31" s="306" t="s">
        <v>249</v>
      </c>
      <c r="B31" s="307" t="s">
        <v>250</v>
      </c>
      <c r="C31" s="308"/>
      <c r="D31" s="113">
        <v>1.5860377132705239</v>
      </c>
      <c r="E31" s="115">
        <v>3446</v>
      </c>
      <c r="F31" s="114">
        <v>3654</v>
      </c>
      <c r="G31" s="114">
        <v>3676</v>
      </c>
      <c r="H31" s="114">
        <v>3620</v>
      </c>
      <c r="I31" s="140">
        <v>3572</v>
      </c>
      <c r="J31" s="115">
        <v>-126</v>
      </c>
      <c r="K31" s="116">
        <v>-3.5274356103023514</v>
      </c>
    </row>
    <row r="32" spans="1:255" ht="14.1" customHeight="1" x14ac:dyDescent="0.2">
      <c r="A32" s="306">
        <v>31</v>
      </c>
      <c r="B32" s="307" t="s">
        <v>251</v>
      </c>
      <c r="C32" s="308"/>
      <c r="D32" s="113">
        <v>0.95779004100869425</v>
      </c>
      <c r="E32" s="115">
        <v>2081</v>
      </c>
      <c r="F32" s="114">
        <v>2088</v>
      </c>
      <c r="G32" s="114">
        <v>2073</v>
      </c>
      <c r="H32" s="114">
        <v>2023</v>
      </c>
      <c r="I32" s="140">
        <v>2013</v>
      </c>
      <c r="J32" s="115">
        <v>68</v>
      </c>
      <c r="K32" s="116">
        <v>3.3780427223050173</v>
      </c>
    </row>
    <row r="33" spans="1:11" ht="14.1" customHeight="1" x14ac:dyDescent="0.2">
      <c r="A33" s="306">
        <v>32</v>
      </c>
      <c r="B33" s="307" t="s">
        <v>252</v>
      </c>
      <c r="C33" s="308"/>
      <c r="D33" s="113">
        <v>1.663360503702749</v>
      </c>
      <c r="E33" s="115">
        <v>3614</v>
      </c>
      <c r="F33" s="114">
        <v>3584</v>
      </c>
      <c r="G33" s="114">
        <v>3843</v>
      </c>
      <c r="H33" s="114">
        <v>3765</v>
      </c>
      <c r="I33" s="140">
        <v>3617</v>
      </c>
      <c r="J33" s="115">
        <v>-3</v>
      </c>
      <c r="K33" s="116">
        <v>-8.2941664362731551E-2</v>
      </c>
    </row>
    <row r="34" spans="1:11" ht="14.1" customHeight="1" x14ac:dyDescent="0.2">
      <c r="A34" s="306">
        <v>33</v>
      </c>
      <c r="B34" s="307" t="s">
        <v>253</v>
      </c>
      <c r="C34" s="308"/>
      <c r="D34" s="113">
        <v>0.88553005233095994</v>
      </c>
      <c r="E34" s="115">
        <v>1924</v>
      </c>
      <c r="F34" s="114">
        <v>1881</v>
      </c>
      <c r="G34" s="114">
        <v>2005</v>
      </c>
      <c r="H34" s="114">
        <v>1927</v>
      </c>
      <c r="I34" s="140">
        <v>1861</v>
      </c>
      <c r="J34" s="115">
        <v>63</v>
      </c>
      <c r="K34" s="116">
        <v>3.3852767329392801</v>
      </c>
    </row>
    <row r="35" spans="1:11" ht="14.1" customHeight="1" x14ac:dyDescent="0.2">
      <c r="A35" s="306">
        <v>34</v>
      </c>
      <c r="B35" s="307" t="s">
        <v>254</v>
      </c>
      <c r="C35" s="308"/>
      <c r="D35" s="113">
        <v>2.0775897381610982</v>
      </c>
      <c r="E35" s="115">
        <v>4514</v>
      </c>
      <c r="F35" s="114">
        <v>4506</v>
      </c>
      <c r="G35" s="114">
        <v>4539</v>
      </c>
      <c r="H35" s="114">
        <v>4665</v>
      </c>
      <c r="I35" s="140">
        <v>4678</v>
      </c>
      <c r="J35" s="115">
        <v>-164</v>
      </c>
      <c r="K35" s="116">
        <v>-3.5057716973065411</v>
      </c>
    </row>
    <row r="36" spans="1:11" ht="14.1" customHeight="1" x14ac:dyDescent="0.2">
      <c r="A36" s="306">
        <v>41</v>
      </c>
      <c r="B36" s="307" t="s">
        <v>255</v>
      </c>
      <c r="C36" s="308"/>
      <c r="D36" s="113">
        <v>0.41607025327816416</v>
      </c>
      <c r="E36" s="115">
        <v>904</v>
      </c>
      <c r="F36" s="114">
        <v>907</v>
      </c>
      <c r="G36" s="114">
        <v>921</v>
      </c>
      <c r="H36" s="114">
        <v>913</v>
      </c>
      <c r="I36" s="140">
        <v>920</v>
      </c>
      <c r="J36" s="115">
        <v>-16</v>
      </c>
      <c r="K36" s="116">
        <v>-1.7391304347826086</v>
      </c>
    </row>
    <row r="37" spans="1:11" ht="14.1" customHeight="1" x14ac:dyDescent="0.2">
      <c r="A37" s="306">
        <v>42</v>
      </c>
      <c r="B37" s="307" t="s">
        <v>256</v>
      </c>
      <c r="C37" s="308"/>
      <c r="D37" s="113">
        <v>0.21033640016385066</v>
      </c>
      <c r="E37" s="115">
        <v>457</v>
      </c>
      <c r="F37" s="114">
        <v>456</v>
      </c>
      <c r="G37" s="114">
        <v>455</v>
      </c>
      <c r="H37" s="114">
        <v>453</v>
      </c>
      <c r="I37" s="140">
        <v>451</v>
      </c>
      <c r="J37" s="115">
        <v>6</v>
      </c>
      <c r="K37" s="116">
        <v>1.3303769401330376</v>
      </c>
    </row>
    <row r="38" spans="1:11" ht="14.1" customHeight="1" x14ac:dyDescent="0.2">
      <c r="A38" s="306">
        <v>43</v>
      </c>
      <c r="B38" s="307" t="s">
        <v>257</v>
      </c>
      <c r="C38" s="308"/>
      <c r="D38" s="113">
        <v>1.6647412678176103</v>
      </c>
      <c r="E38" s="115">
        <v>3617</v>
      </c>
      <c r="F38" s="114">
        <v>3604</v>
      </c>
      <c r="G38" s="114">
        <v>3588</v>
      </c>
      <c r="H38" s="114">
        <v>3460</v>
      </c>
      <c r="I38" s="140">
        <v>3457</v>
      </c>
      <c r="J38" s="115">
        <v>160</v>
      </c>
      <c r="K38" s="116">
        <v>4.6282904252241828</v>
      </c>
    </row>
    <row r="39" spans="1:11" ht="14.1" customHeight="1" x14ac:dyDescent="0.2">
      <c r="A39" s="306">
        <v>51</v>
      </c>
      <c r="B39" s="307" t="s">
        <v>258</v>
      </c>
      <c r="C39" s="308"/>
      <c r="D39" s="113">
        <v>6.4863695569127957</v>
      </c>
      <c r="E39" s="115">
        <v>14093</v>
      </c>
      <c r="F39" s="114">
        <v>14319</v>
      </c>
      <c r="G39" s="114">
        <v>14266</v>
      </c>
      <c r="H39" s="114">
        <v>13725</v>
      </c>
      <c r="I39" s="140">
        <v>13610</v>
      </c>
      <c r="J39" s="115">
        <v>483</v>
      </c>
      <c r="K39" s="116">
        <v>3.5488611315209404</v>
      </c>
    </row>
    <row r="40" spans="1:11" ht="14.1" customHeight="1" x14ac:dyDescent="0.2">
      <c r="A40" s="306" t="s">
        <v>259</v>
      </c>
      <c r="B40" s="307" t="s">
        <v>260</v>
      </c>
      <c r="C40" s="308"/>
      <c r="D40" s="113">
        <v>5.3058162387065</v>
      </c>
      <c r="E40" s="115">
        <v>11528</v>
      </c>
      <c r="F40" s="114">
        <v>11757</v>
      </c>
      <c r="G40" s="114">
        <v>11695</v>
      </c>
      <c r="H40" s="114">
        <v>11486</v>
      </c>
      <c r="I40" s="140">
        <v>11354</v>
      </c>
      <c r="J40" s="115">
        <v>174</v>
      </c>
      <c r="K40" s="116">
        <v>1.5324995596265634</v>
      </c>
    </row>
    <row r="41" spans="1:11" ht="14.1" customHeight="1" x14ac:dyDescent="0.2">
      <c r="A41" s="306"/>
      <c r="B41" s="307" t="s">
        <v>261</v>
      </c>
      <c r="C41" s="308"/>
      <c r="D41" s="113">
        <v>4.4962282126929045</v>
      </c>
      <c r="E41" s="115">
        <v>9769</v>
      </c>
      <c r="F41" s="114">
        <v>10010</v>
      </c>
      <c r="G41" s="114">
        <v>10111</v>
      </c>
      <c r="H41" s="114">
        <v>9959</v>
      </c>
      <c r="I41" s="140">
        <v>9763</v>
      </c>
      <c r="J41" s="115">
        <v>6</v>
      </c>
      <c r="K41" s="116">
        <v>6.1456519512444942E-2</v>
      </c>
    </row>
    <row r="42" spans="1:11" ht="14.1" customHeight="1" x14ac:dyDescent="0.2">
      <c r="A42" s="306">
        <v>52</v>
      </c>
      <c r="B42" s="307" t="s">
        <v>262</v>
      </c>
      <c r="C42" s="308"/>
      <c r="D42" s="113">
        <v>3.9719981037506158</v>
      </c>
      <c r="E42" s="115">
        <v>8630</v>
      </c>
      <c r="F42" s="114">
        <v>8692</v>
      </c>
      <c r="G42" s="114">
        <v>8649</v>
      </c>
      <c r="H42" s="114">
        <v>8517</v>
      </c>
      <c r="I42" s="140">
        <v>8379</v>
      </c>
      <c r="J42" s="115">
        <v>251</v>
      </c>
      <c r="K42" s="116">
        <v>2.9955841985917173</v>
      </c>
    </row>
    <row r="43" spans="1:11" ht="14.1" customHeight="1" x14ac:dyDescent="0.2">
      <c r="A43" s="306" t="s">
        <v>263</v>
      </c>
      <c r="B43" s="307" t="s">
        <v>264</v>
      </c>
      <c r="C43" s="308"/>
      <c r="D43" s="113">
        <v>3.4091065995922145</v>
      </c>
      <c r="E43" s="115">
        <v>7407</v>
      </c>
      <c r="F43" s="114">
        <v>7496</v>
      </c>
      <c r="G43" s="114">
        <v>7446</v>
      </c>
      <c r="H43" s="114">
        <v>7334</v>
      </c>
      <c r="I43" s="140">
        <v>7234</v>
      </c>
      <c r="J43" s="115">
        <v>173</v>
      </c>
      <c r="K43" s="116">
        <v>2.3914846557920928</v>
      </c>
    </row>
    <row r="44" spans="1:11" ht="14.1" customHeight="1" x14ac:dyDescent="0.2">
      <c r="A44" s="306">
        <v>53</v>
      </c>
      <c r="B44" s="307" t="s">
        <v>265</v>
      </c>
      <c r="C44" s="308"/>
      <c r="D44" s="113">
        <v>0.95364774866411073</v>
      </c>
      <c r="E44" s="115">
        <v>2072</v>
      </c>
      <c r="F44" s="114">
        <v>2057</v>
      </c>
      <c r="G44" s="114">
        <v>2083</v>
      </c>
      <c r="H44" s="114">
        <v>2074</v>
      </c>
      <c r="I44" s="140">
        <v>2000</v>
      </c>
      <c r="J44" s="115">
        <v>72</v>
      </c>
      <c r="K44" s="116">
        <v>3.6</v>
      </c>
    </row>
    <row r="45" spans="1:11" ht="14.1" customHeight="1" x14ac:dyDescent="0.2">
      <c r="A45" s="306" t="s">
        <v>266</v>
      </c>
      <c r="B45" s="307" t="s">
        <v>267</v>
      </c>
      <c r="C45" s="308"/>
      <c r="D45" s="113">
        <v>0.86343782649318135</v>
      </c>
      <c r="E45" s="115">
        <v>1876</v>
      </c>
      <c r="F45" s="114">
        <v>1863</v>
      </c>
      <c r="G45" s="114">
        <v>1900</v>
      </c>
      <c r="H45" s="114">
        <v>1900</v>
      </c>
      <c r="I45" s="140">
        <v>1830</v>
      </c>
      <c r="J45" s="115">
        <v>46</v>
      </c>
      <c r="K45" s="116">
        <v>2.5136612021857925</v>
      </c>
    </row>
    <row r="46" spans="1:11" ht="14.1" customHeight="1" x14ac:dyDescent="0.2">
      <c r="A46" s="306">
        <v>54</v>
      </c>
      <c r="B46" s="307" t="s">
        <v>268</v>
      </c>
      <c r="C46" s="308"/>
      <c r="D46" s="113">
        <v>2.9281404329155754</v>
      </c>
      <c r="E46" s="115">
        <v>6362</v>
      </c>
      <c r="F46" s="114">
        <v>6721</v>
      </c>
      <c r="G46" s="114">
        <v>6810</v>
      </c>
      <c r="H46" s="114">
        <v>6771</v>
      </c>
      <c r="I46" s="140">
        <v>6749</v>
      </c>
      <c r="J46" s="115">
        <v>-387</v>
      </c>
      <c r="K46" s="116">
        <v>-5.7341828419025038</v>
      </c>
    </row>
    <row r="47" spans="1:11" ht="14.1" customHeight="1" x14ac:dyDescent="0.2">
      <c r="A47" s="306">
        <v>61</v>
      </c>
      <c r="B47" s="307" t="s">
        <v>269</v>
      </c>
      <c r="C47" s="308"/>
      <c r="D47" s="113">
        <v>2.1024434922285993</v>
      </c>
      <c r="E47" s="115">
        <v>4568</v>
      </c>
      <c r="F47" s="114">
        <v>4612</v>
      </c>
      <c r="G47" s="114">
        <v>4572</v>
      </c>
      <c r="H47" s="114">
        <v>4457</v>
      </c>
      <c r="I47" s="140">
        <v>4456</v>
      </c>
      <c r="J47" s="115">
        <v>112</v>
      </c>
      <c r="K47" s="116">
        <v>2.5134649910233393</v>
      </c>
    </row>
    <row r="48" spans="1:11" ht="14.1" customHeight="1" x14ac:dyDescent="0.2">
      <c r="A48" s="306">
        <v>62</v>
      </c>
      <c r="B48" s="307" t="s">
        <v>270</v>
      </c>
      <c r="C48" s="308"/>
      <c r="D48" s="113">
        <v>6.262225515600333</v>
      </c>
      <c r="E48" s="115">
        <v>13606</v>
      </c>
      <c r="F48" s="114">
        <v>13740</v>
      </c>
      <c r="G48" s="114">
        <v>13774</v>
      </c>
      <c r="H48" s="114">
        <v>13456</v>
      </c>
      <c r="I48" s="140">
        <v>13521</v>
      </c>
      <c r="J48" s="115">
        <v>85</v>
      </c>
      <c r="K48" s="116">
        <v>0.62865172694327343</v>
      </c>
    </row>
    <row r="49" spans="1:11" ht="14.1" customHeight="1" x14ac:dyDescent="0.2">
      <c r="A49" s="306">
        <v>63</v>
      </c>
      <c r="B49" s="307" t="s">
        <v>271</v>
      </c>
      <c r="C49" s="308"/>
      <c r="D49" s="113">
        <v>1.9519402037087323</v>
      </c>
      <c r="E49" s="115">
        <v>4241</v>
      </c>
      <c r="F49" s="114">
        <v>4287</v>
      </c>
      <c r="G49" s="114">
        <v>4365</v>
      </c>
      <c r="H49" s="114">
        <v>4386</v>
      </c>
      <c r="I49" s="140">
        <v>4215</v>
      </c>
      <c r="J49" s="115">
        <v>26</v>
      </c>
      <c r="K49" s="116">
        <v>0.61684460260972718</v>
      </c>
    </row>
    <row r="50" spans="1:11" ht="14.1" customHeight="1" x14ac:dyDescent="0.2">
      <c r="A50" s="306" t="s">
        <v>272</v>
      </c>
      <c r="B50" s="307" t="s">
        <v>273</v>
      </c>
      <c r="C50" s="308"/>
      <c r="D50" s="113">
        <v>0.42067280032770132</v>
      </c>
      <c r="E50" s="115">
        <v>914</v>
      </c>
      <c r="F50" s="114">
        <v>917</v>
      </c>
      <c r="G50" s="114">
        <v>942</v>
      </c>
      <c r="H50" s="114">
        <v>915</v>
      </c>
      <c r="I50" s="140">
        <v>907</v>
      </c>
      <c r="J50" s="115">
        <v>7</v>
      </c>
      <c r="K50" s="116">
        <v>0.77177508269018746</v>
      </c>
    </row>
    <row r="51" spans="1:11" ht="14.1" customHeight="1" x14ac:dyDescent="0.2">
      <c r="A51" s="306" t="s">
        <v>274</v>
      </c>
      <c r="B51" s="307" t="s">
        <v>275</v>
      </c>
      <c r="C51" s="308"/>
      <c r="D51" s="113">
        <v>1.2974580132645406</v>
      </c>
      <c r="E51" s="115">
        <v>2819</v>
      </c>
      <c r="F51" s="114">
        <v>2882</v>
      </c>
      <c r="G51" s="114">
        <v>2908</v>
      </c>
      <c r="H51" s="114">
        <v>2926</v>
      </c>
      <c r="I51" s="140">
        <v>2820</v>
      </c>
      <c r="J51" s="115">
        <v>-1</v>
      </c>
      <c r="K51" s="116">
        <v>-3.5460992907801421E-2</v>
      </c>
    </row>
    <row r="52" spans="1:11" ht="14.1" customHeight="1" x14ac:dyDescent="0.2">
      <c r="A52" s="306">
        <v>71</v>
      </c>
      <c r="B52" s="307" t="s">
        <v>276</v>
      </c>
      <c r="C52" s="308"/>
      <c r="D52" s="113">
        <v>11.33009007184576</v>
      </c>
      <c r="E52" s="115">
        <v>24617</v>
      </c>
      <c r="F52" s="114">
        <v>24719</v>
      </c>
      <c r="G52" s="114">
        <v>24783</v>
      </c>
      <c r="H52" s="114">
        <v>24514</v>
      </c>
      <c r="I52" s="140">
        <v>24748</v>
      </c>
      <c r="J52" s="115">
        <v>-131</v>
      </c>
      <c r="K52" s="116">
        <v>-0.5293357038952643</v>
      </c>
    </row>
    <row r="53" spans="1:11" ht="14.1" customHeight="1" x14ac:dyDescent="0.2">
      <c r="A53" s="306" t="s">
        <v>277</v>
      </c>
      <c r="B53" s="307" t="s">
        <v>278</v>
      </c>
      <c r="C53" s="308"/>
      <c r="D53" s="113">
        <v>4.2518329643624782</v>
      </c>
      <c r="E53" s="115">
        <v>9238</v>
      </c>
      <c r="F53" s="114">
        <v>9274</v>
      </c>
      <c r="G53" s="114">
        <v>9274</v>
      </c>
      <c r="H53" s="114">
        <v>9131</v>
      </c>
      <c r="I53" s="140">
        <v>9233</v>
      </c>
      <c r="J53" s="115">
        <v>5</v>
      </c>
      <c r="K53" s="116">
        <v>5.4153579551608363E-2</v>
      </c>
    </row>
    <row r="54" spans="1:11" ht="14.1" customHeight="1" x14ac:dyDescent="0.2">
      <c r="A54" s="306" t="s">
        <v>279</v>
      </c>
      <c r="B54" s="307" t="s">
        <v>280</v>
      </c>
      <c r="C54" s="308"/>
      <c r="D54" s="113">
        <v>5.9722650514794884</v>
      </c>
      <c r="E54" s="115">
        <v>12976</v>
      </c>
      <c r="F54" s="114">
        <v>13048</v>
      </c>
      <c r="G54" s="114">
        <v>13114</v>
      </c>
      <c r="H54" s="114">
        <v>13036</v>
      </c>
      <c r="I54" s="140">
        <v>13154</v>
      </c>
      <c r="J54" s="115">
        <v>-178</v>
      </c>
      <c r="K54" s="116">
        <v>-1.3532005473620192</v>
      </c>
    </row>
    <row r="55" spans="1:11" ht="14.1" customHeight="1" x14ac:dyDescent="0.2">
      <c r="A55" s="306">
        <v>72</v>
      </c>
      <c r="B55" s="307" t="s">
        <v>281</v>
      </c>
      <c r="C55" s="308"/>
      <c r="D55" s="113">
        <v>3.7556783924223667</v>
      </c>
      <c r="E55" s="115">
        <v>8160</v>
      </c>
      <c r="F55" s="114">
        <v>8219</v>
      </c>
      <c r="G55" s="114">
        <v>8235</v>
      </c>
      <c r="H55" s="114">
        <v>8058</v>
      </c>
      <c r="I55" s="140">
        <v>8157</v>
      </c>
      <c r="J55" s="115">
        <v>3</v>
      </c>
      <c r="K55" s="116">
        <v>3.6778227289444645E-2</v>
      </c>
    </row>
    <row r="56" spans="1:11" ht="14.1" customHeight="1" x14ac:dyDescent="0.2">
      <c r="A56" s="306" t="s">
        <v>282</v>
      </c>
      <c r="B56" s="307" t="s">
        <v>283</v>
      </c>
      <c r="C56" s="308"/>
      <c r="D56" s="113">
        <v>1.9896810895149375</v>
      </c>
      <c r="E56" s="115">
        <v>4323</v>
      </c>
      <c r="F56" s="114">
        <v>4363</v>
      </c>
      <c r="G56" s="114">
        <v>4387</v>
      </c>
      <c r="H56" s="114">
        <v>4297</v>
      </c>
      <c r="I56" s="140">
        <v>4351</v>
      </c>
      <c r="J56" s="115">
        <v>-28</v>
      </c>
      <c r="K56" s="116">
        <v>-0.64353022293725581</v>
      </c>
    </row>
    <row r="57" spans="1:11" ht="14.1" customHeight="1" x14ac:dyDescent="0.2">
      <c r="A57" s="306" t="s">
        <v>284</v>
      </c>
      <c r="B57" s="307" t="s">
        <v>285</v>
      </c>
      <c r="C57" s="308"/>
      <c r="D57" s="113">
        <v>1.1934404499449995</v>
      </c>
      <c r="E57" s="115">
        <v>2593</v>
      </c>
      <c r="F57" s="114">
        <v>2598</v>
      </c>
      <c r="G57" s="114">
        <v>2592</v>
      </c>
      <c r="H57" s="114">
        <v>2540</v>
      </c>
      <c r="I57" s="140">
        <v>2543</v>
      </c>
      <c r="J57" s="115">
        <v>50</v>
      </c>
      <c r="K57" s="116">
        <v>1.9661816751867873</v>
      </c>
    </row>
    <row r="58" spans="1:11" ht="14.1" customHeight="1" x14ac:dyDescent="0.2">
      <c r="A58" s="306">
        <v>73</v>
      </c>
      <c r="B58" s="307" t="s">
        <v>286</v>
      </c>
      <c r="C58" s="308"/>
      <c r="D58" s="113">
        <v>4.1317064863695565</v>
      </c>
      <c r="E58" s="115">
        <v>8977</v>
      </c>
      <c r="F58" s="114">
        <v>9056</v>
      </c>
      <c r="G58" s="114">
        <v>9095</v>
      </c>
      <c r="H58" s="114">
        <v>8828</v>
      </c>
      <c r="I58" s="140">
        <v>8857</v>
      </c>
      <c r="J58" s="115">
        <v>120</v>
      </c>
      <c r="K58" s="116">
        <v>1.3548605622671333</v>
      </c>
    </row>
    <row r="59" spans="1:11" ht="14.1" customHeight="1" x14ac:dyDescent="0.2">
      <c r="A59" s="306" t="s">
        <v>287</v>
      </c>
      <c r="B59" s="307" t="s">
        <v>288</v>
      </c>
      <c r="C59" s="308"/>
      <c r="D59" s="113">
        <v>3.5375176622743028</v>
      </c>
      <c r="E59" s="115">
        <v>7686</v>
      </c>
      <c r="F59" s="114">
        <v>7721</v>
      </c>
      <c r="G59" s="114">
        <v>7722</v>
      </c>
      <c r="H59" s="114">
        <v>7518</v>
      </c>
      <c r="I59" s="140">
        <v>7522</v>
      </c>
      <c r="J59" s="115">
        <v>164</v>
      </c>
      <c r="K59" s="116">
        <v>2.180271204466897</v>
      </c>
    </row>
    <row r="60" spans="1:11" ht="14.1" customHeight="1" x14ac:dyDescent="0.2">
      <c r="A60" s="306">
        <v>81</v>
      </c>
      <c r="B60" s="307" t="s">
        <v>289</v>
      </c>
      <c r="C60" s="308"/>
      <c r="D60" s="113">
        <v>8.7581867805643636</v>
      </c>
      <c r="E60" s="115">
        <v>19029</v>
      </c>
      <c r="F60" s="114">
        <v>19097</v>
      </c>
      <c r="G60" s="114">
        <v>18930</v>
      </c>
      <c r="H60" s="114">
        <v>18626</v>
      </c>
      <c r="I60" s="140">
        <v>18594</v>
      </c>
      <c r="J60" s="115">
        <v>435</v>
      </c>
      <c r="K60" s="116">
        <v>2.3394643433365601</v>
      </c>
    </row>
    <row r="61" spans="1:11" ht="14.1" customHeight="1" x14ac:dyDescent="0.2">
      <c r="A61" s="306" t="s">
        <v>290</v>
      </c>
      <c r="B61" s="307" t="s">
        <v>291</v>
      </c>
      <c r="C61" s="308"/>
      <c r="D61" s="113">
        <v>2.2055405461382329</v>
      </c>
      <c r="E61" s="115">
        <v>4792</v>
      </c>
      <c r="F61" s="114">
        <v>4828</v>
      </c>
      <c r="G61" s="114">
        <v>4833</v>
      </c>
      <c r="H61" s="114">
        <v>4686</v>
      </c>
      <c r="I61" s="140">
        <v>4695</v>
      </c>
      <c r="J61" s="115">
        <v>97</v>
      </c>
      <c r="K61" s="116">
        <v>2.066027689030884</v>
      </c>
    </row>
    <row r="62" spans="1:11" ht="14.1" customHeight="1" x14ac:dyDescent="0.2">
      <c r="A62" s="306" t="s">
        <v>292</v>
      </c>
      <c r="B62" s="307" t="s">
        <v>293</v>
      </c>
      <c r="C62" s="308"/>
      <c r="D62" s="113">
        <v>3.9416212932236698</v>
      </c>
      <c r="E62" s="115">
        <v>8564</v>
      </c>
      <c r="F62" s="114">
        <v>8583</v>
      </c>
      <c r="G62" s="114">
        <v>8430</v>
      </c>
      <c r="H62" s="114">
        <v>8403</v>
      </c>
      <c r="I62" s="140">
        <v>8360</v>
      </c>
      <c r="J62" s="115">
        <v>204</v>
      </c>
      <c r="K62" s="116">
        <v>2.4401913875598087</v>
      </c>
    </row>
    <row r="63" spans="1:11" ht="14.1" customHeight="1" x14ac:dyDescent="0.2">
      <c r="A63" s="306"/>
      <c r="B63" s="307" t="s">
        <v>294</v>
      </c>
      <c r="C63" s="308"/>
      <c r="D63" s="113">
        <v>3.3478927238333696</v>
      </c>
      <c r="E63" s="115">
        <v>7274</v>
      </c>
      <c r="F63" s="114">
        <v>7317</v>
      </c>
      <c r="G63" s="114">
        <v>7169</v>
      </c>
      <c r="H63" s="114">
        <v>7180</v>
      </c>
      <c r="I63" s="140">
        <v>7139</v>
      </c>
      <c r="J63" s="115">
        <v>135</v>
      </c>
      <c r="K63" s="116">
        <v>1.8910211514217679</v>
      </c>
    </row>
    <row r="64" spans="1:11" ht="14.1" customHeight="1" x14ac:dyDescent="0.2">
      <c r="A64" s="306" t="s">
        <v>295</v>
      </c>
      <c r="B64" s="307" t="s">
        <v>296</v>
      </c>
      <c r="C64" s="308"/>
      <c r="D64" s="113">
        <v>0.91728762697276678</v>
      </c>
      <c r="E64" s="115">
        <v>1993</v>
      </c>
      <c r="F64" s="114">
        <v>1962</v>
      </c>
      <c r="G64" s="114">
        <v>1964</v>
      </c>
      <c r="H64" s="114">
        <v>1908</v>
      </c>
      <c r="I64" s="140">
        <v>1915</v>
      </c>
      <c r="J64" s="115">
        <v>78</v>
      </c>
      <c r="K64" s="116">
        <v>4.073107049608355</v>
      </c>
    </row>
    <row r="65" spans="1:11" ht="14.1" customHeight="1" x14ac:dyDescent="0.2">
      <c r="A65" s="306" t="s">
        <v>297</v>
      </c>
      <c r="B65" s="307" t="s">
        <v>298</v>
      </c>
      <c r="C65" s="308"/>
      <c r="D65" s="113">
        <v>0.87218266588730198</v>
      </c>
      <c r="E65" s="115">
        <v>1895</v>
      </c>
      <c r="F65" s="114">
        <v>1906</v>
      </c>
      <c r="G65" s="114">
        <v>1891</v>
      </c>
      <c r="H65" s="114">
        <v>1883</v>
      </c>
      <c r="I65" s="140">
        <v>1879</v>
      </c>
      <c r="J65" s="115">
        <v>16</v>
      </c>
      <c r="K65" s="116">
        <v>0.85151676423629585</v>
      </c>
    </row>
    <row r="66" spans="1:11" ht="14.1" customHeight="1" x14ac:dyDescent="0.2">
      <c r="A66" s="306">
        <v>82</v>
      </c>
      <c r="B66" s="307" t="s">
        <v>299</v>
      </c>
      <c r="C66" s="308"/>
      <c r="D66" s="113">
        <v>3.7160964877963467</v>
      </c>
      <c r="E66" s="115">
        <v>8074</v>
      </c>
      <c r="F66" s="114">
        <v>8218</v>
      </c>
      <c r="G66" s="114">
        <v>8224</v>
      </c>
      <c r="H66" s="114">
        <v>8027</v>
      </c>
      <c r="I66" s="140">
        <v>8012</v>
      </c>
      <c r="J66" s="115">
        <v>62</v>
      </c>
      <c r="K66" s="116">
        <v>0.77383924113829261</v>
      </c>
    </row>
    <row r="67" spans="1:11" ht="14.1" customHeight="1" x14ac:dyDescent="0.2">
      <c r="A67" s="306" t="s">
        <v>300</v>
      </c>
      <c r="B67" s="307" t="s">
        <v>301</v>
      </c>
      <c r="C67" s="308"/>
      <c r="D67" s="113">
        <v>2.6280543652857493</v>
      </c>
      <c r="E67" s="115">
        <v>5710</v>
      </c>
      <c r="F67" s="114">
        <v>5823</v>
      </c>
      <c r="G67" s="114">
        <v>5820</v>
      </c>
      <c r="H67" s="114">
        <v>5712</v>
      </c>
      <c r="I67" s="140">
        <v>5652</v>
      </c>
      <c r="J67" s="115">
        <v>58</v>
      </c>
      <c r="K67" s="116">
        <v>1.0261854210898798</v>
      </c>
    </row>
    <row r="68" spans="1:11" ht="14.1" customHeight="1" x14ac:dyDescent="0.2">
      <c r="A68" s="306" t="s">
        <v>302</v>
      </c>
      <c r="B68" s="307" t="s">
        <v>303</v>
      </c>
      <c r="C68" s="308"/>
      <c r="D68" s="113">
        <v>0.52515061835219612</v>
      </c>
      <c r="E68" s="115">
        <v>1141</v>
      </c>
      <c r="F68" s="114">
        <v>1174</v>
      </c>
      <c r="G68" s="114">
        <v>1177</v>
      </c>
      <c r="H68" s="114">
        <v>1127</v>
      </c>
      <c r="I68" s="140">
        <v>1153</v>
      </c>
      <c r="J68" s="115">
        <v>-12</v>
      </c>
      <c r="K68" s="116">
        <v>-1.0407632263660018</v>
      </c>
    </row>
    <row r="69" spans="1:11" ht="14.1" customHeight="1" x14ac:dyDescent="0.2">
      <c r="A69" s="306">
        <v>83</v>
      </c>
      <c r="B69" s="307" t="s">
        <v>304</v>
      </c>
      <c r="C69" s="308"/>
      <c r="D69" s="113">
        <v>6.0159892484500919</v>
      </c>
      <c r="E69" s="115">
        <v>13071</v>
      </c>
      <c r="F69" s="114">
        <v>13258</v>
      </c>
      <c r="G69" s="114">
        <v>13098</v>
      </c>
      <c r="H69" s="114">
        <v>12804</v>
      </c>
      <c r="I69" s="140">
        <v>12814</v>
      </c>
      <c r="J69" s="115">
        <v>257</v>
      </c>
      <c r="K69" s="116">
        <v>2.005618854378024</v>
      </c>
    </row>
    <row r="70" spans="1:11" ht="14.1" customHeight="1" x14ac:dyDescent="0.2">
      <c r="A70" s="306" t="s">
        <v>305</v>
      </c>
      <c r="B70" s="307" t="s">
        <v>306</v>
      </c>
      <c r="C70" s="308"/>
      <c r="D70" s="113">
        <v>5.0775299050494542</v>
      </c>
      <c r="E70" s="115">
        <v>11032</v>
      </c>
      <c r="F70" s="114">
        <v>11109</v>
      </c>
      <c r="G70" s="114">
        <v>10982</v>
      </c>
      <c r="H70" s="114">
        <v>10725</v>
      </c>
      <c r="I70" s="140">
        <v>10767</v>
      </c>
      <c r="J70" s="115">
        <v>265</v>
      </c>
      <c r="K70" s="116">
        <v>2.4612241107086468</v>
      </c>
    </row>
    <row r="71" spans="1:11" ht="14.1" customHeight="1" x14ac:dyDescent="0.2">
      <c r="A71" s="306"/>
      <c r="B71" s="307" t="s">
        <v>307</v>
      </c>
      <c r="C71" s="308"/>
      <c r="D71" s="113">
        <v>2.2630723842574483</v>
      </c>
      <c r="E71" s="115">
        <v>4917</v>
      </c>
      <c r="F71" s="114">
        <v>4914</v>
      </c>
      <c r="G71" s="114">
        <v>4906</v>
      </c>
      <c r="H71" s="114">
        <v>4741</v>
      </c>
      <c r="I71" s="140">
        <v>4767</v>
      </c>
      <c r="J71" s="115">
        <v>150</v>
      </c>
      <c r="K71" s="116">
        <v>3.146633102580239</v>
      </c>
    </row>
    <row r="72" spans="1:11" ht="14.1" customHeight="1" x14ac:dyDescent="0.2">
      <c r="A72" s="306">
        <v>84</v>
      </c>
      <c r="B72" s="307" t="s">
        <v>308</v>
      </c>
      <c r="C72" s="308"/>
      <c r="D72" s="113">
        <v>2.17424322620138</v>
      </c>
      <c r="E72" s="115">
        <v>4724</v>
      </c>
      <c r="F72" s="114">
        <v>4886</v>
      </c>
      <c r="G72" s="114">
        <v>4757</v>
      </c>
      <c r="H72" s="114">
        <v>4631</v>
      </c>
      <c r="I72" s="140">
        <v>4700</v>
      </c>
      <c r="J72" s="115">
        <v>24</v>
      </c>
      <c r="K72" s="116">
        <v>0.51063829787234039</v>
      </c>
    </row>
    <row r="73" spans="1:11" ht="14.1" customHeight="1" x14ac:dyDescent="0.2">
      <c r="A73" s="306" t="s">
        <v>309</v>
      </c>
      <c r="B73" s="307" t="s">
        <v>310</v>
      </c>
      <c r="C73" s="308"/>
      <c r="D73" s="113">
        <v>0.49477380782525049</v>
      </c>
      <c r="E73" s="115">
        <v>1075</v>
      </c>
      <c r="F73" s="114">
        <v>1089</v>
      </c>
      <c r="G73" s="114">
        <v>1049</v>
      </c>
      <c r="H73" s="114">
        <v>881</v>
      </c>
      <c r="I73" s="140">
        <v>1013</v>
      </c>
      <c r="J73" s="115">
        <v>62</v>
      </c>
      <c r="K73" s="116">
        <v>6.1204343534057255</v>
      </c>
    </row>
    <row r="74" spans="1:11" ht="14.1" customHeight="1" x14ac:dyDescent="0.2">
      <c r="A74" s="306" t="s">
        <v>311</v>
      </c>
      <c r="B74" s="307" t="s">
        <v>312</v>
      </c>
      <c r="C74" s="308"/>
      <c r="D74" s="113">
        <v>0.23104786188676812</v>
      </c>
      <c r="E74" s="115">
        <v>502</v>
      </c>
      <c r="F74" s="114">
        <v>514</v>
      </c>
      <c r="G74" s="114">
        <v>513</v>
      </c>
      <c r="H74" s="114">
        <v>516</v>
      </c>
      <c r="I74" s="140">
        <v>518</v>
      </c>
      <c r="J74" s="115">
        <v>-16</v>
      </c>
      <c r="K74" s="116">
        <v>-3.0888030888030888</v>
      </c>
    </row>
    <row r="75" spans="1:11" ht="14.1" customHeight="1" x14ac:dyDescent="0.2">
      <c r="A75" s="306" t="s">
        <v>313</v>
      </c>
      <c r="B75" s="307" t="s">
        <v>314</v>
      </c>
      <c r="C75" s="308"/>
      <c r="D75" s="113">
        <v>1.0530627649341144</v>
      </c>
      <c r="E75" s="115">
        <v>2288</v>
      </c>
      <c r="F75" s="114">
        <v>2392</v>
      </c>
      <c r="G75" s="114">
        <v>2324</v>
      </c>
      <c r="H75" s="114">
        <v>2380</v>
      </c>
      <c r="I75" s="140">
        <v>2315</v>
      </c>
      <c r="J75" s="115">
        <v>-27</v>
      </c>
      <c r="K75" s="116">
        <v>-1.1663066954643628</v>
      </c>
    </row>
    <row r="76" spans="1:11" ht="14.1" customHeight="1" x14ac:dyDescent="0.2">
      <c r="A76" s="306">
        <v>91</v>
      </c>
      <c r="B76" s="307" t="s">
        <v>315</v>
      </c>
      <c r="C76" s="308"/>
      <c r="D76" s="113">
        <v>0.25129906890473186</v>
      </c>
      <c r="E76" s="115">
        <v>546</v>
      </c>
      <c r="F76" s="114">
        <v>550</v>
      </c>
      <c r="G76" s="114">
        <v>563</v>
      </c>
      <c r="H76" s="114">
        <v>620</v>
      </c>
      <c r="I76" s="140">
        <v>614</v>
      </c>
      <c r="J76" s="115">
        <v>-68</v>
      </c>
      <c r="K76" s="116">
        <v>-11.074918566775244</v>
      </c>
    </row>
    <row r="77" spans="1:11" ht="14.1" customHeight="1" x14ac:dyDescent="0.2">
      <c r="A77" s="306">
        <v>92</v>
      </c>
      <c r="B77" s="307" t="s">
        <v>316</v>
      </c>
      <c r="C77" s="308"/>
      <c r="D77" s="113">
        <v>0.99184888917526959</v>
      </c>
      <c r="E77" s="115">
        <v>2155</v>
      </c>
      <c r="F77" s="114">
        <v>2112</v>
      </c>
      <c r="G77" s="114">
        <v>2097</v>
      </c>
      <c r="H77" s="114">
        <v>2091</v>
      </c>
      <c r="I77" s="140">
        <v>2128</v>
      </c>
      <c r="J77" s="115">
        <v>27</v>
      </c>
      <c r="K77" s="116">
        <v>1.268796992481203</v>
      </c>
    </row>
    <row r="78" spans="1:11" ht="14.1" customHeight="1" x14ac:dyDescent="0.2">
      <c r="A78" s="306">
        <v>93</v>
      </c>
      <c r="B78" s="307" t="s">
        <v>317</v>
      </c>
      <c r="C78" s="308"/>
      <c r="D78" s="113" t="s">
        <v>514</v>
      </c>
      <c r="E78" s="115" t="s">
        <v>514</v>
      </c>
      <c r="F78" s="114">
        <v>279</v>
      </c>
      <c r="G78" s="114" t="s">
        <v>514</v>
      </c>
      <c r="H78" s="114" t="s">
        <v>514</v>
      </c>
      <c r="I78" s="140" t="s">
        <v>514</v>
      </c>
      <c r="J78" s="115" t="s">
        <v>514</v>
      </c>
      <c r="K78" s="116" t="s">
        <v>514</v>
      </c>
    </row>
    <row r="79" spans="1:11" ht="14.1" customHeight="1" x14ac:dyDescent="0.2">
      <c r="A79" s="306">
        <v>94</v>
      </c>
      <c r="B79" s="307" t="s">
        <v>318</v>
      </c>
      <c r="C79" s="308"/>
      <c r="D79" s="113">
        <v>0.40686515917908972</v>
      </c>
      <c r="E79" s="115">
        <v>884</v>
      </c>
      <c r="F79" s="114">
        <v>900</v>
      </c>
      <c r="G79" s="114">
        <v>905</v>
      </c>
      <c r="H79" s="114">
        <v>834</v>
      </c>
      <c r="I79" s="140">
        <v>853</v>
      </c>
      <c r="J79" s="115">
        <v>31</v>
      </c>
      <c r="K79" s="116">
        <v>3.6342321219226261</v>
      </c>
    </row>
    <row r="80" spans="1:11" ht="14.1" customHeight="1" x14ac:dyDescent="0.2">
      <c r="A80" s="306" t="s">
        <v>319</v>
      </c>
      <c r="B80" s="307" t="s">
        <v>320</v>
      </c>
      <c r="C80" s="308"/>
      <c r="D80" s="113" t="s">
        <v>514</v>
      </c>
      <c r="E80" s="115" t="s">
        <v>514</v>
      </c>
      <c r="F80" s="114">
        <v>0</v>
      </c>
      <c r="G80" s="114" t="s">
        <v>514</v>
      </c>
      <c r="H80" s="114" t="s">
        <v>514</v>
      </c>
      <c r="I80" s="140" t="s">
        <v>514</v>
      </c>
      <c r="J80" s="115" t="s">
        <v>514</v>
      </c>
      <c r="K80" s="116" t="s">
        <v>514</v>
      </c>
    </row>
    <row r="81" spans="1:11" ht="14.1" customHeight="1" x14ac:dyDescent="0.2">
      <c r="A81" s="310" t="s">
        <v>321</v>
      </c>
      <c r="B81" s="311" t="s">
        <v>224</v>
      </c>
      <c r="C81" s="312"/>
      <c r="D81" s="125">
        <v>0.67749492569187786</v>
      </c>
      <c r="E81" s="143">
        <v>1472</v>
      </c>
      <c r="F81" s="144">
        <v>1352</v>
      </c>
      <c r="G81" s="144">
        <v>1353</v>
      </c>
      <c r="H81" s="144">
        <v>1270</v>
      </c>
      <c r="I81" s="145">
        <v>1309</v>
      </c>
      <c r="J81" s="143">
        <v>163</v>
      </c>
      <c r="K81" s="146">
        <v>12.452253628724216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48538</v>
      </c>
      <c r="E12" s="114">
        <v>50732</v>
      </c>
      <c r="F12" s="114">
        <v>50504</v>
      </c>
      <c r="G12" s="114">
        <v>50981</v>
      </c>
      <c r="H12" s="140">
        <v>49951</v>
      </c>
      <c r="I12" s="115">
        <v>-1413</v>
      </c>
      <c r="J12" s="116">
        <v>-2.8287721967528179</v>
      </c>
      <c r="K12"/>
      <c r="L12"/>
      <c r="M12"/>
      <c r="N12"/>
      <c r="O12"/>
      <c r="P12"/>
    </row>
    <row r="13" spans="1:16" s="110" customFormat="1" ht="14.45" customHeight="1" x14ac:dyDescent="0.2">
      <c r="A13" s="120" t="s">
        <v>105</v>
      </c>
      <c r="B13" s="119" t="s">
        <v>106</v>
      </c>
      <c r="C13" s="113">
        <v>41.987720960896617</v>
      </c>
      <c r="D13" s="115">
        <v>20380</v>
      </c>
      <c r="E13" s="114">
        <v>21256</v>
      </c>
      <c r="F13" s="114">
        <v>21203</v>
      </c>
      <c r="G13" s="114">
        <v>21259</v>
      </c>
      <c r="H13" s="140">
        <v>20877</v>
      </c>
      <c r="I13" s="115">
        <v>-497</v>
      </c>
      <c r="J13" s="116">
        <v>-2.3806102409350003</v>
      </c>
      <c r="K13"/>
      <c r="L13"/>
      <c r="M13"/>
      <c r="N13"/>
      <c r="O13"/>
      <c r="P13"/>
    </row>
    <row r="14" spans="1:16" s="110" customFormat="1" ht="14.45" customHeight="1" x14ac:dyDescent="0.2">
      <c r="A14" s="120"/>
      <c r="B14" s="119" t="s">
        <v>107</v>
      </c>
      <c r="C14" s="113">
        <v>58.012279039103383</v>
      </c>
      <c r="D14" s="115">
        <v>28158</v>
      </c>
      <c r="E14" s="114">
        <v>29476</v>
      </c>
      <c r="F14" s="114">
        <v>29301</v>
      </c>
      <c r="G14" s="114">
        <v>29722</v>
      </c>
      <c r="H14" s="140">
        <v>29074</v>
      </c>
      <c r="I14" s="115">
        <v>-916</v>
      </c>
      <c r="J14" s="116">
        <v>-3.1505812753663065</v>
      </c>
      <c r="K14"/>
      <c r="L14"/>
      <c r="M14"/>
      <c r="N14"/>
      <c r="O14"/>
      <c r="P14"/>
    </row>
    <row r="15" spans="1:16" s="110" customFormat="1" ht="14.45" customHeight="1" x14ac:dyDescent="0.2">
      <c r="A15" s="118" t="s">
        <v>105</v>
      </c>
      <c r="B15" s="121" t="s">
        <v>108</v>
      </c>
      <c r="C15" s="113">
        <v>18.105401953108906</v>
      </c>
      <c r="D15" s="115">
        <v>8788</v>
      </c>
      <c r="E15" s="114">
        <v>9486</v>
      </c>
      <c r="F15" s="114">
        <v>9325</v>
      </c>
      <c r="G15" s="114">
        <v>9816</v>
      </c>
      <c r="H15" s="140">
        <v>9135</v>
      </c>
      <c r="I15" s="115">
        <v>-347</v>
      </c>
      <c r="J15" s="116">
        <v>-3.7985769020251778</v>
      </c>
      <c r="K15"/>
      <c r="L15"/>
      <c r="M15"/>
      <c r="N15"/>
      <c r="O15"/>
      <c r="P15"/>
    </row>
    <row r="16" spans="1:16" s="110" customFormat="1" ht="14.45" customHeight="1" x14ac:dyDescent="0.2">
      <c r="A16" s="118"/>
      <c r="B16" s="121" t="s">
        <v>109</v>
      </c>
      <c r="C16" s="113">
        <v>46.872553463265895</v>
      </c>
      <c r="D16" s="115">
        <v>22751</v>
      </c>
      <c r="E16" s="114">
        <v>23962</v>
      </c>
      <c r="F16" s="114">
        <v>23904</v>
      </c>
      <c r="G16" s="114">
        <v>24010</v>
      </c>
      <c r="H16" s="140">
        <v>23855</v>
      </c>
      <c r="I16" s="115">
        <v>-1104</v>
      </c>
      <c r="J16" s="116">
        <v>-4.6279605952630476</v>
      </c>
      <c r="K16"/>
      <c r="L16"/>
      <c r="M16"/>
      <c r="N16"/>
      <c r="O16"/>
      <c r="P16"/>
    </row>
    <row r="17" spans="1:16" s="110" customFormat="1" ht="14.45" customHeight="1" x14ac:dyDescent="0.2">
      <c r="A17" s="118"/>
      <c r="B17" s="121" t="s">
        <v>110</v>
      </c>
      <c r="C17" s="113">
        <v>18.669908113230871</v>
      </c>
      <c r="D17" s="115">
        <v>9062</v>
      </c>
      <c r="E17" s="114">
        <v>9230</v>
      </c>
      <c r="F17" s="114">
        <v>9285</v>
      </c>
      <c r="G17" s="114">
        <v>9280</v>
      </c>
      <c r="H17" s="140">
        <v>9252</v>
      </c>
      <c r="I17" s="115">
        <v>-190</v>
      </c>
      <c r="J17" s="116">
        <v>-2.0536100302637266</v>
      </c>
      <c r="K17"/>
      <c r="L17"/>
      <c r="M17"/>
      <c r="N17"/>
      <c r="O17"/>
      <c r="P17"/>
    </row>
    <row r="18" spans="1:16" s="110" customFormat="1" ht="14.45" customHeight="1" x14ac:dyDescent="0.2">
      <c r="A18" s="120"/>
      <c r="B18" s="121" t="s">
        <v>111</v>
      </c>
      <c r="C18" s="113">
        <v>16.352136470394331</v>
      </c>
      <c r="D18" s="115">
        <v>7937</v>
      </c>
      <c r="E18" s="114">
        <v>8054</v>
      </c>
      <c r="F18" s="114">
        <v>7990</v>
      </c>
      <c r="G18" s="114">
        <v>7874</v>
      </c>
      <c r="H18" s="140">
        <v>7708</v>
      </c>
      <c r="I18" s="115">
        <v>229</v>
      </c>
      <c r="J18" s="116">
        <v>2.9709392838609237</v>
      </c>
      <c r="K18"/>
      <c r="L18"/>
      <c r="M18"/>
      <c r="N18"/>
      <c r="O18"/>
      <c r="P18"/>
    </row>
    <row r="19" spans="1:16" s="110" customFormat="1" ht="14.45" customHeight="1" x14ac:dyDescent="0.2">
      <c r="A19" s="120"/>
      <c r="B19" s="121" t="s">
        <v>112</v>
      </c>
      <c r="C19" s="113">
        <v>1.5760847171288475</v>
      </c>
      <c r="D19" s="115">
        <v>765</v>
      </c>
      <c r="E19" s="114">
        <v>814</v>
      </c>
      <c r="F19" s="114">
        <v>827</v>
      </c>
      <c r="G19" s="114">
        <v>671</v>
      </c>
      <c r="H19" s="140">
        <v>647</v>
      </c>
      <c r="I19" s="115">
        <v>118</v>
      </c>
      <c r="J19" s="116">
        <v>18.238021638330757</v>
      </c>
      <c r="K19"/>
      <c r="L19"/>
      <c r="M19"/>
      <c r="N19"/>
      <c r="O19"/>
      <c r="P19"/>
    </row>
    <row r="20" spans="1:16" s="110" customFormat="1" ht="14.45" customHeight="1" x14ac:dyDescent="0.2">
      <c r="A20" s="120" t="s">
        <v>113</v>
      </c>
      <c r="B20" s="119" t="s">
        <v>116</v>
      </c>
      <c r="C20" s="113">
        <v>89.018913016605552</v>
      </c>
      <c r="D20" s="115">
        <v>43208</v>
      </c>
      <c r="E20" s="114">
        <v>45034</v>
      </c>
      <c r="F20" s="114">
        <v>44879</v>
      </c>
      <c r="G20" s="114">
        <v>45388</v>
      </c>
      <c r="H20" s="140">
        <v>44521</v>
      </c>
      <c r="I20" s="115">
        <v>-1313</v>
      </c>
      <c r="J20" s="116">
        <v>-2.9491700545809842</v>
      </c>
      <c r="K20"/>
      <c r="L20"/>
      <c r="M20"/>
      <c r="N20"/>
      <c r="O20"/>
      <c r="P20"/>
    </row>
    <row r="21" spans="1:16" s="110" customFormat="1" ht="14.45" customHeight="1" x14ac:dyDescent="0.2">
      <c r="A21" s="123"/>
      <c r="B21" s="124" t="s">
        <v>117</v>
      </c>
      <c r="C21" s="125">
        <v>10.805966459269026</v>
      </c>
      <c r="D21" s="143">
        <v>5245</v>
      </c>
      <c r="E21" s="144">
        <v>5597</v>
      </c>
      <c r="F21" s="144">
        <v>5513</v>
      </c>
      <c r="G21" s="144">
        <v>5479</v>
      </c>
      <c r="H21" s="145">
        <v>5309</v>
      </c>
      <c r="I21" s="143">
        <v>-64</v>
      </c>
      <c r="J21" s="146">
        <v>-1.2055000941796949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46068</v>
      </c>
      <c r="E56" s="114">
        <v>48318</v>
      </c>
      <c r="F56" s="114">
        <v>48019</v>
      </c>
      <c r="G56" s="114">
        <v>48496</v>
      </c>
      <c r="H56" s="140">
        <v>47672</v>
      </c>
      <c r="I56" s="115">
        <v>-1604</v>
      </c>
      <c r="J56" s="116">
        <v>-3.36465849974828</v>
      </c>
      <c r="K56"/>
      <c r="L56"/>
      <c r="M56"/>
      <c r="N56"/>
      <c r="O56"/>
      <c r="P56"/>
    </row>
    <row r="57" spans="1:16" s="110" customFormat="1" ht="14.45" customHeight="1" x14ac:dyDescent="0.2">
      <c r="A57" s="120" t="s">
        <v>105</v>
      </c>
      <c r="B57" s="119" t="s">
        <v>106</v>
      </c>
      <c r="C57" s="113">
        <v>40.407658244334463</v>
      </c>
      <c r="D57" s="115">
        <v>18615</v>
      </c>
      <c r="E57" s="114">
        <v>19557</v>
      </c>
      <c r="F57" s="114">
        <v>19506</v>
      </c>
      <c r="G57" s="114">
        <v>19560</v>
      </c>
      <c r="H57" s="140">
        <v>19252</v>
      </c>
      <c r="I57" s="115">
        <v>-637</v>
      </c>
      <c r="J57" s="116">
        <v>-3.3087471431539579</v>
      </c>
    </row>
    <row r="58" spans="1:16" s="110" customFormat="1" ht="14.45" customHeight="1" x14ac:dyDescent="0.2">
      <c r="A58" s="120"/>
      <c r="B58" s="119" t="s">
        <v>107</v>
      </c>
      <c r="C58" s="113">
        <v>59.592341755665537</v>
      </c>
      <c r="D58" s="115">
        <v>27453</v>
      </c>
      <c r="E58" s="114">
        <v>28761</v>
      </c>
      <c r="F58" s="114">
        <v>28513</v>
      </c>
      <c r="G58" s="114">
        <v>28936</v>
      </c>
      <c r="H58" s="140">
        <v>28420</v>
      </c>
      <c r="I58" s="115">
        <v>-967</v>
      </c>
      <c r="J58" s="116">
        <v>-3.4025334271639691</v>
      </c>
    </row>
    <row r="59" spans="1:16" s="110" customFormat="1" ht="14.45" customHeight="1" x14ac:dyDescent="0.2">
      <c r="A59" s="118" t="s">
        <v>105</v>
      </c>
      <c r="B59" s="121" t="s">
        <v>108</v>
      </c>
      <c r="C59" s="113">
        <v>18.199183815229659</v>
      </c>
      <c r="D59" s="115">
        <v>8384</v>
      </c>
      <c r="E59" s="114">
        <v>9134</v>
      </c>
      <c r="F59" s="114">
        <v>8877</v>
      </c>
      <c r="G59" s="114">
        <v>9267</v>
      </c>
      <c r="H59" s="140">
        <v>8715</v>
      </c>
      <c r="I59" s="115">
        <v>-331</v>
      </c>
      <c r="J59" s="116">
        <v>-3.7980493402180149</v>
      </c>
    </row>
    <row r="60" spans="1:16" s="110" customFormat="1" ht="14.45" customHeight="1" x14ac:dyDescent="0.2">
      <c r="A60" s="118"/>
      <c r="B60" s="121" t="s">
        <v>109</v>
      </c>
      <c r="C60" s="113">
        <v>47.399496396631065</v>
      </c>
      <c r="D60" s="115">
        <v>21836</v>
      </c>
      <c r="E60" s="114">
        <v>23056</v>
      </c>
      <c r="F60" s="114">
        <v>23088</v>
      </c>
      <c r="G60" s="114">
        <v>23226</v>
      </c>
      <c r="H60" s="140">
        <v>23161</v>
      </c>
      <c r="I60" s="115">
        <v>-1325</v>
      </c>
      <c r="J60" s="116">
        <v>-5.7208237986270021</v>
      </c>
    </row>
    <row r="61" spans="1:16" s="110" customFormat="1" ht="14.45" customHeight="1" x14ac:dyDescent="0.2">
      <c r="A61" s="118"/>
      <c r="B61" s="121" t="s">
        <v>110</v>
      </c>
      <c r="C61" s="113">
        <v>18.707128592515414</v>
      </c>
      <c r="D61" s="115">
        <v>8618</v>
      </c>
      <c r="E61" s="114">
        <v>8721</v>
      </c>
      <c r="F61" s="114">
        <v>8750</v>
      </c>
      <c r="G61" s="114">
        <v>8771</v>
      </c>
      <c r="H61" s="140">
        <v>8735</v>
      </c>
      <c r="I61" s="115">
        <v>-117</v>
      </c>
      <c r="J61" s="116">
        <v>-1.3394390383514596</v>
      </c>
    </row>
    <row r="62" spans="1:16" s="110" customFormat="1" ht="14.45" customHeight="1" x14ac:dyDescent="0.2">
      <c r="A62" s="120"/>
      <c r="B62" s="121" t="s">
        <v>111</v>
      </c>
      <c r="C62" s="113">
        <v>15.69419119562386</v>
      </c>
      <c r="D62" s="115">
        <v>7230</v>
      </c>
      <c r="E62" s="114">
        <v>7407</v>
      </c>
      <c r="F62" s="114">
        <v>7304</v>
      </c>
      <c r="G62" s="114">
        <v>7231</v>
      </c>
      <c r="H62" s="140">
        <v>7060</v>
      </c>
      <c r="I62" s="115">
        <v>170</v>
      </c>
      <c r="J62" s="116">
        <v>2.4079320113314449</v>
      </c>
    </row>
    <row r="63" spans="1:16" s="110" customFormat="1" ht="14.45" customHeight="1" x14ac:dyDescent="0.2">
      <c r="A63" s="120"/>
      <c r="B63" s="121" t="s">
        <v>112</v>
      </c>
      <c r="C63" s="113">
        <v>1.5086394026222107</v>
      </c>
      <c r="D63" s="115">
        <v>695</v>
      </c>
      <c r="E63" s="114">
        <v>756</v>
      </c>
      <c r="F63" s="114">
        <v>750</v>
      </c>
      <c r="G63" s="114">
        <v>633</v>
      </c>
      <c r="H63" s="140">
        <v>593</v>
      </c>
      <c r="I63" s="115">
        <v>102</v>
      </c>
      <c r="J63" s="116">
        <v>17.200674536256322</v>
      </c>
    </row>
    <row r="64" spans="1:16" s="110" customFormat="1" ht="14.45" customHeight="1" x14ac:dyDescent="0.2">
      <c r="A64" s="120" t="s">
        <v>113</v>
      </c>
      <c r="B64" s="119" t="s">
        <v>116</v>
      </c>
      <c r="C64" s="113">
        <v>88.265173222193283</v>
      </c>
      <c r="D64" s="115">
        <v>40662</v>
      </c>
      <c r="E64" s="114">
        <v>42526</v>
      </c>
      <c r="F64" s="114">
        <v>42304</v>
      </c>
      <c r="G64" s="114">
        <v>42830</v>
      </c>
      <c r="H64" s="140">
        <v>42153</v>
      </c>
      <c r="I64" s="115">
        <v>-1491</v>
      </c>
      <c r="J64" s="116">
        <v>-3.5371147960999219</v>
      </c>
    </row>
    <row r="65" spans="1:10" s="110" customFormat="1" ht="14.45" customHeight="1" x14ac:dyDescent="0.2">
      <c r="A65" s="123"/>
      <c r="B65" s="124" t="s">
        <v>117</v>
      </c>
      <c r="C65" s="125">
        <v>11.539463401927586</v>
      </c>
      <c r="D65" s="143">
        <v>5316</v>
      </c>
      <c r="E65" s="144">
        <v>5686</v>
      </c>
      <c r="F65" s="144">
        <v>5602</v>
      </c>
      <c r="G65" s="144">
        <v>5551</v>
      </c>
      <c r="H65" s="145">
        <v>5387</v>
      </c>
      <c r="I65" s="143">
        <v>-71</v>
      </c>
      <c r="J65" s="146">
        <v>-1.3179877482829032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48538</v>
      </c>
      <c r="G11" s="114">
        <v>50732</v>
      </c>
      <c r="H11" s="114">
        <v>50504</v>
      </c>
      <c r="I11" s="114">
        <v>50981</v>
      </c>
      <c r="J11" s="140">
        <v>49951</v>
      </c>
      <c r="K11" s="114">
        <v>-1413</v>
      </c>
      <c r="L11" s="116">
        <v>-2.8287721967528179</v>
      </c>
    </row>
    <row r="12" spans="1:17" s="110" customFormat="1" ht="24" customHeight="1" x14ac:dyDescent="0.2">
      <c r="A12" s="606" t="s">
        <v>185</v>
      </c>
      <c r="B12" s="607"/>
      <c r="C12" s="607"/>
      <c r="D12" s="608"/>
      <c r="E12" s="113">
        <v>41.987720960896617</v>
      </c>
      <c r="F12" s="115">
        <v>20380</v>
      </c>
      <c r="G12" s="114">
        <v>21256</v>
      </c>
      <c r="H12" s="114">
        <v>21203</v>
      </c>
      <c r="I12" s="114">
        <v>21259</v>
      </c>
      <c r="J12" s="140">
        <v>20877</v>
      </c>
      <c r="K12" s="114">
        <v>-497</v>
      </c>
      <c r="L12" s="116">
        <v>-2.3806102409350003</v>
      </c>
    </row>
    <row r="13" spans="1:17" s="110" customFormat="1" ht="15" customHeight="1" x14ac:dyDescent="0.2">
      <c r="A13" s="120"/>
      <c r="B13" s="609" t="s">
        <v>107</v>
      </c>
      <c r="C13" s="609"/>
      <c r="E13" s="113">
        <v>58.012279039103383</v>
      </c>
      <c r="F13" s="115">
        <v>28158</v>
      </c>
      <c r="G13" s="114">
        <v>29476</v>
      </c>
      <c r="H13" s="114">
        <v>29301</v>
      </c>
      <c r="I13" s="114">
        <v>29722</v>
      </c>
      <c r="J13" s="140">
        <v>29074</v>
      </c>
      <c r="K13" s="114">
        <v>-916</v>
      </c>
      <c r="L13" s="116">
        <v>-3.1505812753663065</v>
      </c>
    </row>
    <row r="14" spans="1:17" s="110" customFormat="1" ht="22.5" customHeight="1" x14ac:dyDescent="0.2">
      <c r="A14" s="606" t="s">
        <v>186</v>
      </c>
      <c r="B14" s="607"/>
      <c r="C14" s="607"/>
      <c r="D14" s="608"/>
      <c r="E14" s="113">
        <v>18.105401953108906</v>
      </c>
      <c r="F14" s="115">
        <v>8788</v>
      </c>
      <c r="G14" s="114">
        <v>9486</v>
      </c>
      <c r="H14" s="114">
        <v>9325</v>
      </c>
      <c r="I14" s="114">
        <v>9816</v>
      </c>
      <c r="J14" s="140">
        <v>9135</v>
      </c>
      <c r="K14" s="114">
        <v>-347</v>
      </c>
      <c r="L14" s="116">
        <v>-3.7985769020251778</v>
      </c>
    </row>
    <row r="15" spans="1:17" s="110" customFormat="1" ht="15" customHeight="1" x14ac:dyDescent="0.2">
      <c r="A15" s="120"/>
      <c r="B15" s="119"/>
      <c r="C15" s="258" t="s">
        <v>106</v>
      </c>
      <c r="E15" s="113">
        <v>47.325898953117886</v>
      </c>
      <c r="F15" s="115">
        <v>4159</v>
      </c>
      <c r="G15" s="114">
        <v>4472</v>
      </c>
      <c r="H15" s="114">
        <v>4417</v>
      </c>
      <c r="I15" s="114">
        <v>4639</v>
      </c>
      <c r="J15" s="140">
        <v>4384</v>
      </c>
      <c r="K15" s="114">
        <v>-225</v>
      </c>
      <c r="L15" s="116">
        <v>-5.132299270072993</v>
      </c>
    </row>
    <row r="16" spans="1:17" s="110" customFormat="1" ht="15" customHeight="1" x14ac:dyDescent="0.2">
      <c r="A16" s="120"/>
      <c r="B16" s="119"/>
      <c r="C16" s="258" t="s">
        <v>107</v>
      </c>
      <c r="E16" s="113">
        <v>52.674101046882114</v>
      </c>
      <c r="F16" s="115">
        <v>4629</v>
      </c>
      <c r="G16" s="114">
        <v>5014</v>
      </c>
      <c r="H16" s="114">
        <v>4908</v>
      </c>
      <c r="I16" s="114">
        <v>5177</v>
      </c>
      <c r="J16" s="140">
        <v>4751</v>
      </c>
      <c r="K16" s="114">
        <v>-122</v>
      </c>
      <c r="L16" s="116">
        <v>-2.5678804462218481</v>
      </c>
    </row>
    <row r="17" spans="1:12" s="110" customFormat="1" ht="15" customHeight="1" x14ac:dyDescent="0.2">
      <c r="A17" s="120"/>
      <c r="B17" s="121" t="s">
        <v>109</v>
      </c>
      <c r="C17" s="258"/>
      <c r="E17" s="113">
        <v>46.872553463265895</v>
      </c>
      <c r="F17" s="115">
        <v>22751</v>
      </c>
      <c r="G17" s="114">
        <v>23962</v>
      </c>
      <c r="H17" s="114">
        <v>23904</v>
      </c>
      <c r="I17" s="114">
        <v>24010</v>
      </c>
      <c r="J17" s="140">
        <v>23855</v>
      </c>
      <c r="K17" s="114">
        <v>-1104</v>
      </c>
      <c r="L17" s="116">
        <v>-4.6279605952630476</v>
      </c>
    </row>
    <row r="18" spans="1:12" s="110" customFormat="1" ht="15" customHeight="1" x14ac:dyDescent="0.2">
      <c r="A18" s="120"/>
      <c r="B18" s="119"/>
      <c r="C18" s="258" t="s">
        <v>106</v>
      </c>
      <c r="E18" s="113">
        <v>38.235681948046242</v>
      </c>
      <c r="F18" s="115">
        <v>8699</v>
      </c>
      <c r="G18" s="114">
        <v>9158</v>
      </c>
      <c r="H18" s="114">
        <v>9085</v>
      </c>
      <c r="I18" s="114">
        <v>9012</v>
      </c>
      <c r="J18" s="140">
        <v>8947</v>
      </c>
      <c r="K18" s="114">
        <v>-248</v>
      </c>
      <c r="L18" s="116">
        <v>-2.7718788420699676</v>
      </c>
    </row>
    <row r="19" spans="1:12" s="110" customFormat="1" ht="15" customHeight="1" x14ac:dyDescent="0.2">
      <c r="A19" s="120"/>
      <c r="B19" s="119"/>
      <c r="C19" s="258" t="s">
        <v>107</v>
      </c>
      <c r="E19" s="113">
        <v>61.764318051953758</v>
      </c>
      <c r="F19" s="115">
        <v>14052</v>
      </c>
      <c r="G19" s="114">
        <v>14804</v>
      </c>
      <c r="H19" s="114">
        <v>14819</v>
      </c>
      <c r="I19" s="114">
        <v>14998</v>
      </c>
      <c r="J19" s="140">
        <v>14908</v>
      </c>
      <c r="K19" s="114">
        <v>-856</v>
      </c>
      <c r="L19" s="116">
        <v>-5.7418835524550573</v>
      </c>
    </row>
    <row r="20" spans="1:12" s="110" customFormat="1" ht="15" customHeight="1" x14ac:dyDescent="0.2">
      <c r="A20" s="120"/>
      <c r="B20" s="121" t="s">
        <v>110</v>
      </c>
      <c r="C20" s="258"/>
      <c r="E20" s="113">
        <v>18.669908113230871</v>
      </c>
      <c r="F20" s="115">
        <v>9062</v>
      </c>
      <c r="G20" s="114">
        <v>9230</v>
      </c>
      <c r="H20" s="114">
        <v>9285</v>
      </c>
      <c r="I20" s="114">
        <v>9280</v>
      </c>
      <c r="J20" s="140">
        <v>9252</v>
      </c>
      <c r="K20" s="114">
        <v>-190</v>
      </c>
      <c r="L20" s="116">
        <v>-2.0536100302637266</v>
      </c>
    </row>
    <row r="21" spans="1:12" s="110" customFormat="1" ht="15" customHeight="1" x14ac:dyDescent="0.2">
      <c r="A21" s="120"/>
      <c r="B21" s="119"/>
      <c r="C21" s="258" t="s">
        <v>106</v>
      </c>
      <c r="E21" s="113">
        <v>34.870889428382256</v>
      </c>
      <c r="F21" s="115">
        <v>3160</v>
      </c>
      <c r="G21" s="114">
        <v>3211</v>
      </c>
      <c r="H21" s="114">
        <v>3288</v>
      </c>
      <c r="I21" s="114">
        <v>3292</v>
      </c>
      <c r="J21" s="140">
        <v>3295</v>
      </c>
      <c r="K21" s="114">
        <v>-135</v>
      </c>
      <c r="L21" s="116">
        <v>-4.0971168437025796</v>
      </c>
    </row>
    <row r="22" spans="1:12" s="110" customFormat="1" ht="15" customHeight="1" x14ac:dyDescent="0.2">
      <c r="A22" s="120"/>
      <c r="B22" s="119"/>
      <c r="C22" s="258" t="s">
        <v>107</v>
      </c>
      <c r="E22" s="113">
        <v>65.129110571617744</v>
      </c>
      <c r="F22" s="115">
        <v>5902</v>
      </c>
      <c r="G22" s="114">
        <v>6019</v>
      </c>
      <c r="H22" s="114">
        <v>5997</v>
      </c>
      <c r="I22" s="114">
        <v>5988</v>
      </c>
      <c r="J22" s="140">
        <v>5957</v>
      </c>
      <c r="K22" s="114">
        <v>-55</v>
      </c>
      <c r="L22" s="116">
        <v>-0.92328353197918411</v>
      </c>
    </row>
    <row r="23" spans="1:12" s="110" customFormat="1" ht="15" customHeight="1" x14ac:dyDescent="0.2">
      <c r="A23" s="120"/>
      <c r="B23" s="121" t="s">
        <v>111</v>
      </c>
      <c r="C23" s="258"/>
      <c r="E23" s="113">
        <v>16.352136470394331</v>
      </c>
      <c r="F23" s="115">
        <v>7937</v>
      </c>
      <c r="G23" s="114">
        <v>8054</v>
      </c>
      <c r="H23" s="114">
        <v>7990</v>
      </c>
      <c r="I23" s="114">
        <v>7874</v>
      </c>
      <c r="J23" s="140">
        <v>7708</v>
      </c>
      <c r="K23" s="114">
        <v>229</v>
      </c>
      <c r="L23" s="116">
        <v>2.9709392838609237</v>
      </c>
    </row>
    <row r="24" spans="1:12" s="110" customFormat="1" ht="15" customHeight="1" x14ac:dyDescent="0.2">
      <c r="A24" s="120"/>
      <c r="B24" s="119"/>
      <c r="C24" s="258" t="s">
        <v>106</v>
      </c>
      <c r="E24" s="113">
        <v>54.957792616857752</v>
      </c>
      <c r="F24" s="115">
        <v>4362</v>
      </c>
      <c r="G24" s="114">
        <v>4415</v>
      </c>
      <c r="H24" s="114">
        <v>4413</v>
      </c>
      <c r="I24" s="114">
        <v>4315</v>
      </c>
      <c r="J24" s="140">
        <v>4250</v>
      </c>
      <c r="K24" s="114">
        <v>112</v>
      </c>
      <c r="L24" s="116">
        <v>2.6352941176470588</v>
      </c>
    </row>
    <row r="25" spans="1:12" s="110" customFormat="1" ht="15" customHeight="1" x14ac:dyDescent="0.2">
      <c r="A25" s="120"/>
      <c r="B25" s="119"/>
      <c r="C25" s="258" t="s">
        <v>107</v>
      </c>
      <c r="E25" s="113">
        <v>45.042207383142248</v>
      </c>
      <c r="F25" s="115">
        <v>3575</v>
      </c>
      <c r="G25" s="114">
        <v>3639</v>
      </c>
      <c r="H25" s="114">
        <v>3577</v>
      </c>
      <c r="I25" s="114">
        <v>3559</v>
      </c>
      <c r="J25" s="140">
        <v>3458</v>
      </c>
      <c r="K25" s="114">
        <v>117</v>
      </c>
      <c r="L25" s="116">
        <v>3.3834586466165413</v>
      </c>
    </row>
    <row r="26" spans="1:12" s="110" customFormat="1" ht="15" customHeight="1" x14ac:dyDescent="0.2">
      <c r="A26" s="120"/>
      <c r="C26" s="121" t="s">
        <v>187</v>
      </c>
      <c r="D26" s="110" t="s">
        <v>188</v>
      </c>
      <c r="E26" s="113">
        <v>1.5760847171288475</v>
      </c>
      <c r="F26" s="115">
        <v>765</v>
      </c>
      <c r="G26" s="114">
        <v>814</v>
      </c>
      <c r="H26" s="114">
        <v>827</v>
      </c>
      <c r="I26" s="114">
        <v>671</v>
      </c>
      <c r="J26" s="140">
        <v>647</v>
      </c>
      <c r="K26" s="114">
        <v>118</v>
      </c>
      <c r="L26" s="116">
        <v>18.238021638330757</v>
      </c>
    </row>
    <row r="27" spans="1:12" s="110" customFormat="1" ht="15" customHeight="1" x14ac:dyDescent="0.2">
      <c r="A27" s="120"/>
      <c r="B27" s="119"/>
      <c r="D27" s="259" t="s">
        <v>106</v>
      </c>
      <c r="E27" s="113">
        <v>49.934640522875817</v>
      </c>
      <c r="F27" s="115">
        <v>382</v>
      </c>
      <c r="G27" s="114">
        <v>408</v>
      </c>
      <c r="H27" s="114">
        <v>417</v>
      </c>
      <c r="I27" s="114">
        <v>323</v>
      </c>
      <c r="J27" s="140">
        <v>330</v>
      </c>
      <c r="K27" s="114">
        <v>52</v>
      </c>
      <c r="L27" s="116">
        <v>15.757575757575758</v>
      </c>
    </row>
    <row r="28" spans="1:12" s="110" customFormat="1" ht="15" customHeight="1" x14ac:dyDescent="0.2">
      <c r="A28" s="120"/>
      <c r="B28" s="119"/>
      <c r="D28" s="259" t="s">
        <v>107</v>
      </c>
      <c r="E28" s="113">
        <v>50.065359477124183</v>
      </c>
      <c r="F28" s="115">
        <v>383</v>
      </c>
      <c r="G28" s="114">
        <v>406</v>
      </c>
      <c r="H28" s="114">
        <v>410</v>
      </c>
      <c r="I28" s="114">
        <v>348</v>
      </c>
      <c r="J28" s="140">
        <v>317</v>
      </c>
      <c r="K28" s="114">
        <v>66</v>
      </c>
      <c r="L28" s="116">
        <v>20.820189274447948</v>
      </c>
    </row>
    <row r="29" spans="1:12" s="110" customFormat="1" ht="24" customHeight="1" x14ac:dyDescent="0.2">
      <c r="A29" s="606" t="s">
        <v>189</v>
      </c>
      <c r="B29" s="607"/>
      <c r="C29" s="607"/>
      <c r="D29" s="608"/>
      <c r="E29" s="113">
        <v>89.018913016605552</v>
      </c>
      <c r="F29" s="115">
        <v>43208</v>
      </c>
      <c r="G29" s="114">
        <v>45034</v>
      </c>
      <c r="H29" s="114">
        <v>44879</v>
      </c>
      <c r="I29" s="114">
        <v>45388</v>
      </c>
      <c r="J29" s="140">
        <v>44521</v>
      </c>
      <c r="K29" s="114">
        <v>-1313</v>
      </c>
      <c r="L29" s="116">
        <v>-2.9491700545809842</v>
      </c>
    </row>
    <row r="30" spans="1:12" s="110" customFormat="1" ht="15" customHeight="1" x14ac:dyDescent="0.2">
      <c r="A30" s="120"/>
      <c r="B30" s="119"/>
      <c r="C30" s="258" t="s">
        <v>106</v>
      </c>
      <c r="E30" s="113">
        <v>41.258563229031658</v>
      </c>
      <c r="F30" s="115">
        <v>17827</v>
      </c>
      <c r="G30" s="114">
        <v>18435</v>
      </c>
      <c r="H30" s="114">
        <v>18455</v>
      </c>
      <c r="I30" s="114">
        <v>18553</v>
      </c>
      <c r="J30" s="140">
        <v>18265</v>
      </c>
      <c r="K30" s="114">
        <v>-438</v>
      </c>
      <c r="L30" s="116">
        <v>-2.398029017246099</v>
      </c>
    </row>
    <row r="31" spans="1:12" s="110" customFormat="1" ht="15" customHeight="1" x14ac:dyDescent="0.2">
      <c r="A31" s="120"/>
      <c r="B31" s="119"/>
      <c r="C31" s="258" t="s">
        <v>107</v>
      </c>
      <c r="E31" s="113">
        <v>58.741436770968342</v>
      </c>
      <c r="F31" s="115">
        <v>25381</v>
      </c>
      <c r="G31" s="114">
        <v>26599</v>
      </c>
      <c r="H31" s="114">
        <v>26424</v>
      </c>
      <c r="I31" s="114">
        <v>26835</v>
      </c>
      <c r="J31" s="140">
        <v>26256</v>
      </c>
      <c r="K31" s="114">
        <v>-875</v>
      </c>
      <c r="L31" s="116">
        <v>-3.3325716026812917</v>
      </c>
    </row>
    <row r="32" spans="1:12" s="110" customFormat="1" ht="15" customHeight="1" x14ac:dyDescent="0.2">
      <c r="A32" s="120"/>
      <c r="B32" s="119" t="s">
        <v>117</v>
      </c>
      <c r="C32" s="258"/>
      <c r="E32" s="113">
        <v>10.805966459269026</v>
      </c>
      <c r="F32" s="114">
        <v>5245</v>
      </c>
      <c r="G32" s="114">
        <v>5597</v>
      </c>
      <c r="H32" s="114">
        <v>5513</v>
      </c>
      <c r="I32" s="114">
        <v>5479</v>
      </c>
      <c r="J32" s="140">
        <v>5309</v>
      </c>
      <c r="K32" s="114">
        <v>-64</v>
      </c>
      <c r="L32" s="116">
        <v>-1.2055000941796949</v>
      </c>
    </row>
    <row r="33" spans="1:12" s="110" customFormat="1" ht="15" customHeight="1" x14ac:dyDescent="0.2">
      <c r="A33" s="120"/>
      <c r="B33" s="119"/>
      <c r="C33" s="258" t="s">
        <v>106</v>
      </c>
      <c r="E33" s="113">
        <v>48.064823641563393</v>
      </c>
      <c r="F33" s="114">
        <v>2521</v>
      </c>
      <c r="G33" s="114">
        <v>2771</v>
      </c>
      <c r="H33" s="114">
        <v>2695</v>
      </c>
      <c r="I33" s="114">
        <v>2653</v>
      </c>
      <c r="J33" s="140">
        <v>2555</v>
      </c>
      <c r="K33" s="114">
        <v>-34</v>
      </c>
      <c r="L33" s="116">
        <v>-1.3307240704500978</v>
      </c>
    </row>
    <row r="34" spans="1:12" s="110" customFormat="1" ht="15" customHeight="1" x14ac:dyDescent="0.2">
      <c r="A34" s="120"/>
      <c r="B34" s="119"/>
      <c r="C34" s="258" t="s">
        <v>107</v>
      </c>
      <c r="E34" s="113">
        <v>51.935176358436607</v>
      </c>
      <c r="F34" s="114">
        <v>2724</v>
      </c>
      <c r="G34" s="114">
        <v>2826</v>
      </c>
      <c r="H34" s="114">
        <v>2818</v>
      </c>
      <c r="I34" s="114">
        <v>2826</v>
      </c>
      <c r="J34" s="140">
        <v>2754</v>
      </c>
      <c r="K34" s="114">
        <v>-30</v>
      </c>
      <c r="L34" s="116">
        <v>-1.0893246187363834</v>
      </c>
    </row>
    <row r="35" spans="1:12" s="110" customFormat="1" ht="24" customHeight="1" x14ac:dyDescent="0.2">
      <c r="A35" s="606" t="s">
        <v>192</v>
      </c>
      <c r="B35" s="607"/>
      <c r="C35" s="607"/>
      <c r="D35" s="608"/>
      <c r="E35" s="113">
        <v>20.544727842103093</v>
      </c>
      <c r="F35" s="114">
        <v>9972</v>
      </c>
      <c r="G35" s="114">
        <v>10445</v>
      </c>
      <c r="H35" s="114">
        <v>10331</v>
      </c>
      <c r="I35" s="114">
        <v>10721</v>
      </c>
      <c r="J35" s="114">
        <v>10132</v>
      </c>
      <c r="K35" s="318">
        <v>-160</v>
      </c>
      <c r="L35" s="319">
        <v>-1.5791551519936833</v>
      </c>
    </row>
    <row r="36" spans="1:12" s="110" customFormat="1" ht="15" customHeight="1" x14ac:dyDescent="0.2">
      <c r="A36" s="120"/>
      <c r="B36" s="119"/>
      <c r="C36" s="258" t="s">
        <v>106</v>
      </c>
      <c r="E36" s="113">
        <v>43.752507019655035</v>
      </c>
      <c r="F36" s="114">
        <v>4363</v>
      </c>
      <c r="G36" s="114">
        <v>4562</v>
      </c>
      <c r="H36" s="114">
        <v>4508</v>
      </c>
      <c r="I36" s="114">
        <v>4704</v>
      </c>
      <c r="J36" s="114">
        <v>4452</v>
      </c>
      <c r="K36" s="318">
        <v>-89</v>
      </c>
      <c r="L36" s="116">
        <v>-1.9991015274034143</v>
      </c>
    </row>
    <row r="37" spans="1:12" s="110" customFormat="1" ht="15" customHeight="1" x14ac:dyDescent="0.2">
      <c r="A37" s="120"/>
      <c r="B37" s="119"/>
      <c r="C37" s="258" t="s">
        <v>107</v>
      </c>
      <c r="E37" s="113">
        <v>56.247492980344965</v>
      </c>
      <c r="F37" s="114">
        <v>5609</v>
      </c>
      <c r="G37" s="114">
        <v>5883</v>
      </c>
      <c r="H37" s="114">
        <v>5823</v>
      </c>
      <c r="I37" s="114">
        <v>6017</v>
      </c>
      <c r="J37" s="140">
        <v>5680</v>
      </c>
      <c r="K37" s="114">
        <v>-71</v>
      </c>
      <c r="L37" s="116">
        <v>-1.25</v>
      </c>
    </row>
    <row r="38" spans="1:12" s="110" customFormat="1" ht="15" customHeight="1" x14ac:dyDescent="0.2">
      <c r="A38" s="120"/>
      <c r="B38" s="119" t="s">
        <v>329</v>
      </c>
      <c r="C38" s="258"/>
      <c r="E38" s="113">
        <v>51.858337797189833</v>
      </c>
      <c r="F38" s="114">
        <v>25171</v>
      </c>
      <c r="G38" s="114">
        <v>25975</v>
      </c>
      <c r="H38" s="114">
        <v>25979</v>
      </c>
      <c r="I38" s="114">
        <v>25948</v>
      </c>
      <c r="J38" s="140">
        <v>25628</v>
      </c>
      <c r="K38" s="114">
        <v>-457</v>
      </c>
      <c r="L38" s="116">
        <v>-1.7832058685812393</v>
      </c>
    </row>
    <row r="39" spans="1:12" s="110" customFormat="1" ht="15" customHeight="1" x14ac:dyDescent="0.2">
      <c r="A39" s="120"/>
      <c r="B39" s="119"/>
      <c r="C39" s="258" t="s">
        <v>106</v>
      </c>
      <c r="E39" s="113">
        <v>41.817965118588852</v>
      </c>
      <c r="F39" s="115">
        <v>10526</v>
      </c>
      <c r="G39" s="114">
        <v>10762</v>
      </c>
      <c r="H39" s="114">
        <v>10784</v>
      </c>
      <c r="I39" s="114">
        <v>10665</v>
      </c>
      <c r="J39" s="140">
        <v>10540</v>
      </c>
      <c r="K39" s="114">
        <v>-14</v>
      </c>
      <c r="L39" s="116">
        <v>-0.13282732447817835</v>
      </c>
    </row>
    <row r="40" spans="1:12" s="110" customFormat="1" ht="15" customHeight="1" x14ac:dyDescent="0.2">
      <c r="A40" s="120"/>
      <c r="B40" s="119"/>
      <c r="C40" s="258" t="s">
        <v>107</v>
      </c>
      <c r="E40" s="113">
        <v>58.182034881411148</v>
      </c>
      <c r="F40" s="115">
        <v>14645</v>
      </c>
      <c r="G40" s="114">
        <v>15213</v>
      </c>
      <c r="H40" s="114">
        <v>15195</v>
      </c>
      <c r="I40" s="114">
        <v>15283</v>
      </c>
      <c r="J40" s="140">
        <v>15088</v>
      </c>
      <c r="K40" s="114">
        <v>-443</v>
      </c>
      <c r="L40" s="116">
        <v>-2.9361081654294803</v>
      </c>
    </row>
    <row r="41" spans="1:12" s="110" customFormat="1" ht="15" customHeight="1" x14ac:dyDescent="0.2">
      <c r="A41" s="120"/>
      <c r="B41" s="320" t="s">
        <v>516</v>
      </c>
      <c r="C41" s="258"/>
      <c r="E41" s="113">
        <v>8.3048333264658609</v>
      </c>
      <c r="F41" s="115">
        <v>4031</v>
      </c>
      <c r="G41" s="114">
        <v>4211</v>
      </c>
      <c r="H41" s="114">
        <v>4099</v>
      </c>
      <c r="I41" s="114">
        <v>4097</v>
      </c>
      <c r="J41" s="140">
        <v>3965</v>
      </c>
      <c r="K41" s="114">
        <v>66</v>
      </c>
      <c r="L41" s="116">
        <v>1.6645649432534679</v>
      </c>
    </row>
    <row r="42" spans="1:12" s="110" customFormat="1" ht="15" customHeight="1" x14ac:dyDescent="0.2">
      <c r="A42" s="120"/>
      <c r="B42" s="119"/>
      <c r="C42" s="268" t="s">
        <v>106</v>
      </c>
      <c r="D42" s="182"/>
      <c r="E42" s="113">
        <v>43.289506325973704</v>
      </c>
      <c r="F42" s="115">
        <v>1745</v>
      </c>
      <c r="G42" s="114">
        <v>1844</v>
      </c>
      <c r="H42" s="114">
        <v>1816</v>
      </c>
      <c r="I42" s="114">
        <v>1825</v>
      </c>
      <c r="J42" s="140">
        <v>1767</v>
      </c>
      <c r="K42" s="114">
        <v>-22</v>
      </c>
      <c r="L42" s="116">
        <v>-1.245048104131296</v>
      </c>
    </row>
    <row r="43" spans="1:12" s="110" customFormat="1" ht="15" customHeight="1" x14ac:dyDescent="0.2">
      <c r="A43" s="120"/>
      <c r="B43" s="119"/>
      <c r="C43" s="268" t="s">
        <v>107</v>
      </c>
      <c r="D43" s="182"/>
      <c r="E43" s="113">
        <v>56.710493674026296</v>
      </c>
      <c r="F43" s="115">
        <v>2286</v>
      </c>
      <c r="G43" s="114">
        <v>2367</v>
      </c>
      <c r="H43" s="114">
        <v>2283</v>
      </c>
      <c r="I43" s="114">
        <v>2272</v>
      </c>
      <c r="J43" s="140">
        <v>2198</v>
      </c>
      <c r="K43" s="114">
        <v>88</v>
      </c>
      <c r="L43" s="116">
        <v>4.0036396724294816</v>
      </c>
    </row>
    <row r="44" spans="1:12" s="110" customFormat="1" ht="15" customHeight="1" x14ac:dyDescent="0.2">
      <c r="A44" s="120"/>
      <c r="B44" s="119" t="s">
        <v>205</v>
      </c>
      <c r="C44" s="268"/>
      <c r="D44" s="182"/>
      <c r="E44" s="113">
        <v>19.292101034241213</v>
      </c>
      <c r="F44" s="115">
        <v>9364</v>
      </c>
      <c r="G44" s="114">
        <v>10101</v>
      </c>
      <c r="H44" s="114">
        <v>10095</v>
      </c>
      <c r="I44" s="114">
        <v>10215</v>
      </c>
      <c r="J44" s="140">
        <v>10226</v>
      </c>
      <c r="K44" s="114">
        <v>-862</v>
      </c>
      <c r="L44" s="116">
        <v>-8.4294934480735382</v>
      </c>
    </row>
    <row r="45" spans="1:12" s="110" customFormat="1" ht="15" customHeight="1" x14ac:dyDescent="0.2">
      <c r="A45" s="120"/>
      <c r="B45" s="119"/>
      <c r="C45" s="268" t="s">
        <v>106</v>
      </c>
      <c r="D45" s="182"/>
      <c r="E45" s="113">
        <v>40.004271678769754</v>
      </c>
      <c r="F45" s="115">
        <v>3746</v>
      </c>
      <c r="G45" s="114">
        <v>4088</v>
      </c>
      <c r="H45" s="114">
        <v>4095</v>
      </c>
      <c r="I45" s="114">
        <v>4065</v>
      </c>
      <c r="J45" s="140">
        <v>4118</v>
      </c>
      <c r="K45" s="114">
        <v>-372</v>
      </c>
      <c r="L45" s="116">
        <v>-9.0335114133074299</v>
      </c>
    </row>
    <row r="46" spans="1:12" s="110" customFormat="1" ht="15" customHeight="1" x14ac:dyDescent="0.2">
      <c r="A46" s="123"/>
      <c r="B46" s="124"/>
      <c r="C46" s="260" t="s">
        <v>107</v>
      </c>
      <c r="D46" s="261"/>
      <c r="E46" s="125">
        <v>59.995728321230246</v>
      </c>
      <c r="F46" s="143">
        <v>5618</v>
      </c>
      <c r="G46" s="144">
        <v>6013</v>
      </c>
      <c r="H46" s="144">
        <v>6000</v>
      </c>
      <c r="I46" s="144">
        <v>6150</v>
      </c>
      <c r="J46" s="145">
        <v>6108</v>
      </c>
      <c r="K46" s="144">
        <v>-490</v>
      </c>
      <c r="L46" s="146">
        <v>-8.0222658808120499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48538</v>
      </c>
      <c r="E11" s="114">
        <v>50732</v>
      </c>
      <c r="F11" s="114">
        <v>50504</v>
      </c>
      <c r="G11" s="114">
        <v>50981</v>
      </c>
      <c r="H11" s="140">
        <v>49951</v>
      </c>
      <c r="I11" s="115">
        <v>-1413</v>
      </c>
      <c r="J11" s="116">
        <v>-2.8287721967528179</v>
      </c>
    </row>
    <row r="12" spans="1:15" s="110" customFormat="1" ht="24.95" customHeight="1" x14ac:dyDescent="0.2">
      <c r="A12" s="193" t="s">
        <v>132</v>
      </c>
      <c r="B12" s="194" t="s">
        <v>133</v>
      </c>
      <c r="C12" s="113">
        <v>1.0301207301495736</v>
      </c>
      <c r="D12" s="115">
        <v>500</v>
      </c>
      <c r="E12" s="114">
        <v>520</v>
      </c>
      <c r="F12" s="114">
        <v>524</v>
      </c>
      <c r="G12" s="114">
        <v>575</v>
      </c>
      <c r="H12" s="140">
        <v>469</v>
      </c>
      <c r="I12" s="115">
        <v>31</v>
      </c>
      <c r="J12" s="116">
        <v>6.6098081023454158</v>
      </c>
    </row>
    <row r="13" spans="1:15" s="110" customFormat="1" ht="24.95" customHeight="1" x14ac:dyDescent="0.2">
      <c r="A13" s="193" t="s">
        <v>134</v>
      </c>
      <c r="B13" s="199" t="s">
        <v>214</v>
      </c>
      <c r="C13" s="113">
        <v>0.38732539453623965</v>
      </c>
      <c r="D13" s="115">
        <v>188</v>
      </c>
      <c r="E13" s="114">
        <v>212</v>
      </c>
      <c r="F13" s="114">
        <v>196</v>
      </c>
      <c r="G13" s="114">
        <v>187</v>
      </c>
      <c r="H13" s="140">
        <v>180</v>
      </c>
      <c r="I13" s="115">
        <v>8</v>
      </c>
      <c r="J13" s="116">
        <v>4.4444444444444446</v>
      </c>
    </row>
    <row r="14" spans="1:15" s="287" customFormat="1" ht="24.95" customHeight="1" x14ac:dyDescent="0.2">
      <c r="A14" s="193" t="s">
        <v>215</v>
      </c>
      <c r="B14" s="199" t="s">
        <v>137</v>
      </c>
      <c r="C14" s="113">
        <v>5.2021096872553461</v>
      </c>
      <c r="D14" s="115">
        <v>2525</v>
      </c>
      <c r="E14" s="114">
        <v>2603</v>
      </c>
      <c r="F14" s="114">
        <v>2621</v>
      </c>
      <c r="G14" s="114">
        <v>2703</v>
      </c>
      <c r="H14" s="140">
        <v>2648</v>
      </c>
      <c r="I14" s="115">
        <v>-123</v>
      </c>
      <c r="J14" s="116">
        <v>-4.6450151057401809</v>
      </c>
      <c r="K14" s="110"/>
      <c r="L14" s="110"/>
      <c r="M14" s="110"/>
      <c r="N14" s="110"/>
      <c r="O14" s="110"/>
    </row>
    <row r="15" spans="1:15" s="110" customFormat="1" ht="24.95" customHeight="1" x14ac:dyDescent="0.2">
      <c r="A15" s="193" t="s">
        <v>216</v>
      </c>
      <c r="B15" s="199" t="s">
        <v>217</v>
      </c>
      <c r="C15" s="113">
        <v>2.115867979727224</v>
      </c>
      <c r="D15" s="115">
        <v>1027</v>
      </c>
      <c r="E15" s="114">
        <v>1070</v>
      </c>
      <c r="F15" s="114">
        <v>1067</v>
      </c>
      <c r="G15" s="114">
        <v>1115</v>
      </c>
      <c r="H15" s="140">
        <v>1075</v>
      </c>
      <c r="I15" s="115">
        <v>-48</v>
      </c>
      <c r="J15" s="116">
        <v>-4.4651162790697674</v>
      </c>
    </row>
    <row r="16" spans="1:15" s="287" customFormat="1" ht="24.95" customHeight="1" x14ac:dyDescent="0.2">
      <c r="A16" s="193" t="s">
        <v>218</v>
      </c>
      <c r="B16" s="199" t="s">
        <v>141</v>
      </c>
      <c r="C16" s="113">
        <v>2.4722897523589764</v>
      </c>
      <c r="D16" s="115">
        <v>1200</v>
      </c>
      <c r="E16" s="114">
        <v>1219</v>
      </c>
      <c r="F16" s="114">
        <v>1232</v>
      </c>
      <c r="G16" s="114">
        <v>1261</v>
      </c>
      <c r="H16" s="140">
        <v>1251</v>
      </c>
      <c r="I16" s="115">
        <v>-51</v>
      </c>
      <c r="J16" s="116">
        <v>-4.0767386091127102</v>
      </c>
      <c r="K16" s="110"/>
      <c r="L16" s="110"/>
      <c r="M16" s="110"/>
      <c r="N16" s="110"/>
      <c r="O16" s="110"/>
    </row>
    <row r="17" spans="1:15" s="110" customFormat="1" ht="24.95" customHeight="1" x14ac:dyDescent="0.2">
      <c r="A17" s="193" t="s">
        <v>142</v>
      </c>
      <c r="B17" s="199" t="s">
        <v>220</v>
      </c>
      <c r="C17" s="113">
        <v>0.6139519551691458</v>
      </c>
      <c r="D17" s="115">
        <v>298</v>
      </c>
      <c r="E17" s="114">
        <v>314</v>
      </c>
      <c r="F17" s="114">
        <v>322</v>
      </c>
      <c r="G17" s="114">
        <v>327</v>
      </c>
      <c r="H17" s="140">
        <v>322</v>
      </c>
      <c r="I17" s="115">
        <v>-24</v>
      </c>
      <c r="J17" s="116">
        <v>-7.4534161490683228</v>
      </c>
    </row>
    <row r="18" spans="1:15" s="287" customFormat="1" ht="24.95" customHeight="1" x14ac:dyDescent="0.2">
      <c r="A18" s="201" t="s">
        <v>144</v>
      </c>
      <c r="B18" s="202" t="s">
        <v>145</v>
      </c>
      <c r="C18" s="113">
        <v>3.4385429972392765</v>
      </c>
      <c r="D18" s="115">
        <v>1669</v>
      </c>
      <c r="E18" s="114">
        <v>1658</v>
      </c>
      <c r="F18" s="114">
        <v>1685</v>
      </c>
      <c r="G18" s="114">
        <v>1630</v>
      </c>
      <c r="H18" s="140">
        <v>1629</v>
      </c>
      <c r="I18" s="115">
        <v>40</v>
      </c>
      <c r="J18" s="116">
        <v>2.4554941682013505</v>
      </c>
      <c r="K18" s="110"/>
      <c r="L18" s="110"/>
      <c r="M18" s="110"/>
      <c r="N18" s="110"/>
      <c r="O18" s="110"/>
    </row>
    <row r="19" spans="1:15" s="110" customFormat="1" ht="24.95" customHeight="1" x14ac:dyDescent="0.2">
      <c r="A19" s="193" t="s">
        <v>146</v>
      </c>
      <c r="B19" s="199" t="s">
        <v>147</v>
      </c>
      <c r="C19" s="113">
        <v>18.031233260538134</v>
      </c>
      <c r="D19" s="115">
        <v>8752</v>
      </c>
      <c r="E19" s="114">
        <v>9055</v>
      </c>
      <c r="F19" s="114">
        <v>8907</v>
      </c>
      <c r="G19" s="114">
        <v>8988</v>
      </c>
      <c r="H19" s="140">
        <v>8917</v>
      </c>
      <c r="I19" s="115">
        <v>-165</v>
      </c>
      <c r="J19" s="116">
        <v>-1.8503981159582819</v>
      </c>
    </row>
    <row r="20" spans="1:15" s="287" customFormat="1" ht="24.95" customHeight="1" x14ac:dyDescent="0.2">
      <c r="A20" s="193" t="s">
        <v>148</v>
      </c>
      <c r="B20" s="199" t="s">
        <v>149</v>
      </c>
      <c r="C20" s="113">
        <v>4.8827722609089781</v>
      </c>
      <c r="D20" s="115">
        <v>2370</v>
      </c>
      <c r="E20" s="114">
        <v>2442</v>
      </c>
      <c r="F20" s="114">
        <v>2474</v>
      </c>
      <c r="G20" s="114">
        <v>2452</v>
      </c>
      <c r="H20" s="140">
        <v>2529</v>
      </c>
      <c r="I20" s="115">
        <v>-159</v>
      </c>
      <c r="J20" s="116">
        <v>-6.2870699881376035</v>
      </c>
      <c r="K20" s="110"/>
      <c r="L20" s="110"/>
      <c r="M20" s="110"/>
      <c r="N20" s="110"/>
      <c r="O20" s="110"/>
    </row>
    <row r="21" spans="1:15" s="110" customFormat="1" ht="24.95" customHeight="1" x14ac:dyDescent="0.2">
      <c r="A21" s="201" t="s">
        <v>150</v>
      </c>
      <c r="B21" s="202" t="s">
        <v>151</v>
      </c>
      <c r="C21" s="113">
        <v>11.405496724216079</v>
      </c>
      <c r="D21" s="115">
        <v>5536</v>
      </c>
      <c r="E21" s="114">
        <v>6435</v>
      </c>
      <c r="F21" s="114">
        <v>6516</v>
      </c>
      <c r="G21" s="114">
        <v>6608</v>
      </c>
      <c r="H21" s="140">
        <v>6218</v>
      </c>
      <c r="I21" s="115">
        <v>-682</v>
      </c>
      <c r="J21" s="116">
        <v>-10.968156963653907</v>
      </c>
    </row>
    <row r="22" spans="1:15" s="110" customFormat="1" ht="24.95" customHeight="1" x14ac:dyDescent="0.2">
      <c r="A22" s="201" t="s">
        <v>152</v>
      </c>
      <c r="B22" s="199" t="s">
        <v>153</v>
      </c>
      <c r="C22" s="113">
        <v>1.8748197288722239</v>
      </c>
      <c r="D22" s="115">
        <v>910</v>
      </c>
      <c r="E22" s="114">
        <v>950</v>
      </c>
      <c r="F22" s="114">
        <v>945</v>
      </c>
      <c r="G22" s="114">
        <v>942</v>
      </c>
      <c r="H22" s="140">
        <v>954</v>
      </c>
      <c r="I22" s="115">
        <v>-44</v>
      </c>
      <c r="J22" s="116">
        <v>-4.6121593291404608</v>
      </c>
    </row>
    <row r="23" spans="1:15" s="110" customFormat="1" ht="24.95" customHeight="1" x14ac:dyDescent="0.2">
      <c r="A23" s="193" t="s">
        <v>154</v>
      </c>
      <c r="B23" s="199" t="s">
        <v>155</v>
      </c>
      <c r="C23" s="113">
        <v>1.1290123202439326</v>
      </c>
      <c r="D23" s="115">
        <v>548</v>
      </c>
      <c r="E23" s="114">
        <v>551</v>
      </c>
      <c r="F23" s="114">
        <v>539</v>
      </c>
      <c r="G23" s="114">
        <v>539</v>
      </c>
      <c r="H23" s="140">
        <v>559</v>
      </c>
      <c r="I23" s="115">
        <v>-11</v>
      </c>
      <c r="J23" s="116">
        <v>-1.9677996422182469</v>
      </c>
    </row>
    <row r="24" spans="1:15" s="110" customFormat="1" ht="24.95" customHeight="1" x14ac:dyDescent="0.2">
      <c r="A24" s="193" t="s">
        <v>156</v>
      </c>
      <c r="B24" s="199" t="s">
        <v>221</v>
      </c>
      <c r="C24" s="113">
        <v>11.716593184721249</v>
      </c>
      <c r="D24" s="115">
        <v>5687</v>
      </c>
      <c r="E24" s="114">
        <v>5636</v>
      </c>
      <c r="F24" s="114">
        <v>5660</v>
      </c>
      <c r="G24" s="114">
        <v>5643</v>
      </c>
      <c r="H24" s="140">
        <v>5637</v>
      </c>
      <c r="I24" s="115">
        <v>50</v>
      </c>
      <c r="J24" s="116">
        <v>0.88699662941280821</v>
      </c>
    </row>
    <row r="25" spans="1:15" s="110" customFormat="1" ht="24.95" customHeight="1" x14ac:dyDescent="0.2">
      <c r="A25" s="193" t="s">
        <v>222</v>
      </c>
      <c r="B25" s="204" t="s">
        <v>159</v>
      </c>
      <c r="C25" s="113">
        <v>11.836087189418599</v>
      </c>
      <c r="D25" s="115">
        <v>5745</v>
      </c>
      <c r="E25" s="114">
        <v>5808</v>
      </c>
      <c r="F25" s="114">
        <v>5779</v>
      </c>
      <c r="G25" s="114">
        <v>5805</v>
      </c>
      <c r="H25" s="140">
        <v>5635</v>
      </c>
      <c r="I25" s="115">
        <v>110</v>
      </c>
      <c r="J25" s="116">
        <v>1.9520851818988465</v>
      </c>
    </row>
    <row r="26" spans="1:15" s="110" customFormat="1" ht="24.95" customHeight="1" x14ac:dyDescent="0.2">
      <c r="A26" s="201">
        <v>782.78300000000002</v>
      </c>
      <c r="B26" s="203" t="s">
        <v>160</v>
      </c>
      <c r="C26" s="113">
        <v>0.7458074086282912</v>
      </c>
      <c r="D26" s="115">
        <v>362</v>
      </c>
      <c r="E26" s="114">
        <v>511</v>
      </c>
      <c r="F26" s="114">
        <v>467</v>
      </c>
      <c r="G26" s="114">
        <v>534</v>
      </c>
      <c r="H26" s="140">
        <v>507</v>
      </c>
      <c r="I26" s="115">
        <v>-145</v>
      </c>
      <c r="J26" s="116">
        <v>-28.599605522682445</v>
      </c>
    </row>
    <row r="27" spans="1:15" s="110" customFormat="1" ht="24.95" customHeight="1" x14ac:dyDescent="0.2">
      <c r="A27" s="193" t="s">
        <v>161</v>
      </c>
      <c r="B27" s="199" t="s">
        <v>162</v>
      </c>
      <c r="C27" s="113">
        <v>1.1743376323705139</v>
      </c>
      <c r="D27" s="115">
        <v>570</v>
      </c>
      <c r="E27" s="114">
        <v>629</v>
      </c>
      <c r="F27" s="114">
        <v>634</v>
      </c>
      <c r="G27" s="114">
        <v>632</v>
      </c>
      <c r="H27" s="140">
        <v>590</v>
      </c>
      <c r="I27" s="115">
        <v>-20</v>
      </c>
      <c r="J27" s="116">
        <v>-3.3898305084745761</v>
      </c>
    </row>
    <row r="28" spans="1:15" s="110" customFormat="1" ht="24.95" customHeight="1" x14ac:dyDescent="0.2">
      <c r="A28" s="193" t="s">
        <v>163</v>
      </c>
      <c r="B28" s="199" t="s">
        <v>164</v>
      </c>
      <c r="C28" s="113">
        <v>4.1946516131690634</v>
      </c>
      <c r="D28" s="115">
        <v>2036</v>
      </c>
      <c r="E28" s="114">
        <v>2179</v>
      </c>
      <c r="F28" s="114">
        <v>1947</v>
      </c>
      <c r="G28" s="114">
        <v>2093</v>
      </c>
      <c r="H28" s="140">
        <v>1920</v>
      </c>
      <c r="I28" s="115">
        <v>116</v>
      </c>
      <c r="J28" s="116">
        <v>6.041666666666667</v>
      </c>
    </row>
    <row r="29" spans="1:15" s="110" customFormat="1" ht="24.95" customHeight="1" x14ac:dyDescent="0.2">
      <c r="A29" s="193">
        <v>86</v>
      </c>
      <c r="B29" s="199" t="s">
        <v>165</v>
      </c>
      <c r="C29" s="113">
        <v>6.2878569368329966</v>
      </c>
      <c r="D29" s="115">
        <v>3052</v>
      </c>
      <c r="E29" s="114">
        <v>3077</v>
      </c>
      <c r="F29" s="114">
        <v>3078</v>
      </c>
      <c r="G29" s="114">
        <v>3050</v>
      </c>
      <c r="H29" s="140">
        <v>3076</v>
      </c>
      <c r="I29" s="115">
        <v>-24</v>
      </c>
      <c r="J29" s="116">
        <v>-0.78023407022106628</v>
      </c>
    </row>
    <row r="30" spans="1:15" s="110" customFormat="1" ht="24.95" customHeight="1" x14ac:dyDescent="0.2">
      <c r="A30" s="193">
        <v>87.88</v>
      </c>
      <c r="B30" s="204" t="s">
        <v>166</v>
      </c>
      <c r="C30" s="113">
        <v>4.8065433268779101</v>
      </c>
      <c r="D30" s="115">
        <v>2333</v>
      </c>
      <c r="E30" s="114">
        <v>2360</v>
      </c>
      <c r="F30" s="114">
        <v>2426</v>
      </c>
      <c r="G30" s="114">
        <v>2445</v>
      </c>
      <c r="H30" s="140">
        <v>2378</v>
      </c>
      <c r="I30" s="115">
        <v>-45</v>
      </c>
      <c r="J30" s="116">
        <v>-1.8923465096719934</v>
      </c>
    </row>
    <row r="31" spans="1:15" s="110" customFormat="1" ht="24.95" customHeight="1" x14ac:dyDescent="0.2">
      <c r="A31" s="193" t="s">
        <v>167</v>
      </c>
      <c r="B31" s="199" t="s">
        <v>168</v>
      </c>
      <c r="C31" s="113">
        <v>11.856689604021591</v>
      </c>
      <c r="D31" s="115">
        <v>5755</v>
      </c>
      <c r="E31" s="114">
        <v>6106</v>
      </c>
      <c r="F31" s="114">
        <v>6106</v>
      </c>
      <c r="G31" s="114">
        <v>6155</v>
      </c>
      <c r="H31" s="140">
        <v>6105</v>
      </c>
      <c r="I31" s="115">
        <v>-350</v>
      </c>
      <c r="J31" s="116">
        <v>-5.7330057330057329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1.0301207301495736</v>
      </c>
      <c r="D34" s="115">
        <v>500</v>
      </c>
      <c r="E34" s="114">
        <v>520</v>
      </c>
      <c r="F34" s="114">
        <v>524</v>
      </c>
      <c r="G34" s="114">
        <v>575</v>
      </c>
      <c r="H34" s="140">
        <v>469</v>
      </c>
      <c r="I34" s="115">
        <v>31</v>
      </c>
      <c r="J34" s="116">
        <v>6.6098081023454158</v>
      </c>
    </row>
    <row r="35" spans="1:10" s="110" customFormat="1" ht="24.95" customHeight="1" x14ac:dyDescent="0.2">
      <c r="A35" s="292" t="s">
        <v>171</v>
      </c>
      <c r="B35" s="293" t="s">
        <v>172</v>
      </c>
      <c r="C35" s="113">
        <v>9.0279780790308628</v>
      </c>
      <c r="D35" s="115">
        <v>4382</v>
      </c>
      <c r="E35" s="114">
        <v>4473</v>
      </c>
      <c r="F35" s="114">
        <v>4502</v>
      </c>
      <c r="G35" s="114">
        <v>4520</v>
      </c>
      <c r="H35" s="140">
        <v>4457</v>
      </c>
      <c r="I35" s="115">
        <v>-75</v>
      </c>
      <c r="J35" s="116">
        <v>-1.6827462418667265</v>
      </c>
    </row>
    <row r="36" spans="1:10" s="110" customFormat="1" ht="24.95" customHeight="1" x14ac:dyDescent="0.2">
      <c r="A36" s="294" t="s">
        <v>173</v>
      </c>
      <c r="B36" s="295" t="s">
        <v>174</v>
      </c>
      <c r="C36" s="125">
        <v>89.941901190819564</v>
      </c>
      <c r="D36" s="143">
        <v>43656</v>
      </c>
      <c r="E36" s="144">
        <v>45739</v>
      </c>
      <c r="F36" s="144">
        <v>45478</v>
      </c>
      <c r="G36" s="144">
        <v>45886</v>
      </c>
      <c r="H36" s="145">
        <v>45025</v>
      </c>
      <c r="I36" s="143">
        <v>-1369</v>
      </c>
      <c r="J36" s="146">
        <v>-3.0405330372015547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48538</v>
      </c>
      <c r="F11" s="264">
        <v>50732</v>
      </c>
      <c r="G11" s="264">
        <v>50504</v>
      </c>
      <c r="H11" s="264">
        <v>50981</v>
      </c>
      <c r="I11" s="265">
        <v>49951</v>
      </c>
      <c r="J11" s="263">
        <v>-1413</v>
      </c>
      <c r="K11" s="266">
        <v>-2.8287721967528179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44.834974659030038</v>
      </c>
      <c r="E13" s="115">
        <v>21762</v>
      </c>
      <c r="F13" s="114">
        <v>22625</v>
      </c>
      <c r="G13" s="114">
        <v>22586</v>
      </c>
      <c r="H13" s="114">
        <v>22849</v>
      </c>
      <c r="I13" s="140">
        <v>22490</v>
      </c>
      <c r="J13" s="115">
        <v>-728</v>
      </c>
      <c r="K13" s="116">
        <v>-3.2369942196531793</v>
      </c>
    </row>
    <row r="14" spans="1:15" ht="15.95" customHeight="1" x14ac:dyDescent="0.2">
      <c r="A14" s="306" t="s">
        <v>230</v>
      </c>
      <c r="B14" s="307"/>
      <c r="C14" s="308"/>
      <c r="D14" s="113">
        <v>41.460299147060034</v>
      </c>
      <c r="E14" s="115">
        <v>20124</v>
      </c>
      <c r="F14" s="114">
        <v>21122</v>
      </c>
      <c r="G14" s="114">
        <v>21146</v>
      </c>
      <c r="H14" s="114">
        <v>21226</v>
      </c>
      <c r="I14" s="140">
        <v>20663</v>
      </c>
      <c r="J14" s="115">
        <v>-539</v>
      </c>
      <c r="K14" s="116">
        <v>-2.6085273193631129</v>
      </c>
    </row>
    <row r="15" spans="1:15" ht="15.95" customHeight="1" x14ac:dyDescent="0.2">
      <c r="A15" s="306" t="s">
        <v>231</v>
      </c>
      <c r="B15" s="307"/>
      <c r="C15" s="308"/>
      <c r="D15" s="113">
        <v>4.9569409534797479</v>
      </c>
      <c r="E15" s="115">
        <v>2406</v>
      </c>
      <c r="F15" s="114">
        <v>2522</v>
      </c>
      <c r="G15" s="114">
        <v>2525</v>
      </c>
      <c r="H15" s="114">
        <v>2514</v>
      </c>
      <c r="I15" s="140">
        <v>2573</v>
      </c>
      <c r="J15" s="115">
        <v>-167</v>
      </c>
      <c r="K15" s="116">
        <v>-6.4904780411970462</v>
      </c>
    </row>
    <row r="16" spans="1:15" ht="15.95" customHeight="1" x14ac:dyDescent="0.2">
      <c r="A16" s="306" t="s">
        <v>232</v>
      </c>
      <c r="B16" s="307"/>
      <c r="C16" s="308"/>
      <c r="D16" s="113">
        <v>4.9136758828134655</v>
      </c>
      <c r="E16" s="115">
        <v>2385</v>
      </c>
      <c r="F16" s="114">
        <v>2525</v>
      </c>
      <c r="G16" s="114">
        <v>2318</v>
      </c>
      <c r="H16" s="114">
        <v>2410</v>
      </c>
      <c r="I16" s="140">
        <v>2286</v>
      </c>
      <c r="J16" s="115">
        <v>99</v>
      </c>
      <c r="K16" s="116">
        <v>4.3307086614173231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0.92504841567431706</v>
      </c>
      <c r="E18" s="115">
        <v>449</v>
      </c>
      <c r="F18" s="114">
        <v>466</v>
      </c>
      <c r="G18" s="114">
        <v>468</v>
      </c>
      <c r="H18" s="114">
        <v>473</v>
      </c>
      <c r="I18" s="140">
        <v>440</v>
      </c>
      <c r="J18" s="115">
        <v>9</v>
      </c>
      <c r="K18" s="116">
        <v>2.0454545454545454</v>
      </c>
    </row>
    <row r="19" spans="1:11" ht="14.1" customHeight="1" x14ac:dyDescent="0.2">
      <c r="A19" s="306" t="s">
        <v>235</v>
      </c>
      <c r="B19" s="307" t="s">
        <v>236</v>
      </c>
      <c r="C19" s="308"/>
      <c r="D19" s="113">
        <v>0.64485557707363306</v>
      </c>
      <c r="E19" s="115">
        <v>313</v>
      </c>
      <c r="F19" s="114">
        <v>334</v>
      </c>
      <c r="G19" s="114">
        <v>336</v>
      </c>
      <c r="H19" s="114">
        <v>338</v>
      </c>
      <c r="I19" s="140">
        <v>314</v>
      </c>
      <c r="J19" s="115">
        <v>-1</v>
      </c>
      <c r="K19" s="116">
        <v>-0.31847133757961782</v>
      </c>
    </row>
    <row r="20" spans="1:11" ht="14.1" customHeight="1" x14ac:dyDescent="0.2">
      <c r="A20" s="306">
        <v>12</v>
      </c>
      <c r="B20" s="307" t="s">
        <v>237</v>
      </c>
      <c r="C20" s="308"/>
      <c r="D20" s="113">
        <v>0.98067493510239401</v>
      </c>
      <c r="E20" s="115">
        <v>476</v>
      </c>
      <c r="F20" s="114">
        <v>452</v>
      </c>
      <c r="G20" s="114">
        <v>486</v>
      </c>
      <c r="H20" s="114">
        <v>488</v>
      </c>
      <c r="I20" s="140">
        <v>484</v>
      </c>
      <c r="J20" s="115">
        <v>-8</v>
      </c>
      <c r="K20" s="116">
        <v>-1.6528925619834711</v>
      </c>
    </row>
    <row r="21" spans="1:11" ht="14.1" customHeight="1" x14ac:dyDescent="0.2">
      <c r="A21" s="306">
        <v>21</v>
      </c>
      <c r="B21" s="307" t="s">
        <v>238</v>
      </c>
      <c r="C21" s="308"/>
      <c r="D21" s="113">
        <v>0.11949400469735053</v>
      </c>
      <c r="E21" s="115">
        <v>58</v>
      </c>
      <c r="F21" s="114">
        <v>52</v>
      </c>
      <c r="G21" s="114">
        <v>55</v>
      </c>
      <c r="H21" s="114">
        <v>56</v>
      </c>
      <c r="I21" s="140">
        <v>62</v>
      </c>
      <c r="J21" s="115">
        <v>-4</v>
      </c>
      <c r="K21" s="116">
        <v>-6.4516129032258061</v>
      </c>
    </row>
    <row r="22" spans="1:11" ht="14.1" customHeight="1" x14ac:dyDescent="0.2">
      <c r="A22" s="306">
        <v>22</v>
      </c>
      <c r="B22" s="307" t="s">
        <v>239</v>
      </c>
      <c r="C22" s="308"/>
      <c r="D22" s="113">
        <v>0.4120482920598294</v>
      </c>
      <c r="E22" s="115">
        <v>200</v>
      </c>
      <c r="F22" s="114">
        <v>215</v>
      </c>
      <c r="G22" s="114">
        <v>226</v>
      </c>
      <c r="H22" s="114">
        <v>221</v>
      </c>
      <c r="I22" s="140">
        <v>216</v>
      </c>
      <c r="J22" s="115">
        <v>-16</v>
      </c>
      <c r="K22" s="116">
        <v>-7.4074074074074074</v>
      </c>
    </row>
    <row r="23" spans="1:11" ht="14.1" customHeight="1" x14ac:dyDescent="0.2">
      <c r="A23" s="306">
        <v>23</v>
      </c>
      <c r="B23" s="307" t="s">
        <v>240</v>
      </c>
      <c r="C23" s="308"/>
      <c r="D23" s="113">
        <v>0.3852651530759405</v>
      </c>
      <c r="E23" s="115">
        <v>187</v>
      </c>
      <c r="F23" s="114">
        <v>196</v>
      </c>
      <c r="G23" s="114">
        <v>197</v>
      </c>
      <c r="H23" s="114">
        <v>205</v>
      </c>
      <c r="I23" s="140">
        <v>218</v>
      </c>
      <c r="J23" s="115">
        <v>-31</v>
      </c>
      <c r="K23" s="116">
        <v>-14.220183486238533</v>
      </c>
    </row>
    <row r="24" spans="1:11" ht="14.1" customHeight="1" x14ac:dyDescent="0.2">
      <c r="A24" s="306">
        <v>24</v>
      </c>
      <c r="B24" s="307" t="s">
        <v>241</v>
      </c>
      <c r="C24" s="308"/>
      <c r="D24" s="113">
        <v>0.89620503523012895</v>
      </c>
      <c r="E24" s="115">
        <v>435</v>
      </c>
      <c r="F24" s="114">
        <v>459</v>
      </c>
      <c r="G24" s="114">
        <v>458</v>
      </c>
      <c r="H24" s="114">
        <v>468</v>
      </c>
      <c r="I24" s="140">
        <v>472</v>
      </c>
      <c r="J24" s="115">
        <v>-37</v>
      </c>
      <c r="K24" s="116">
        <v>-7.8389830508474576</v>
      </c>
    </row>
    <row r="25" spans="1:11" ht="14.1" customHeight="1" x14ac:dyDescent="0.2">
      <c r="A25" s="306">
        <v>25</v>
      </c>
      <c r="B25" s="307" t="s">
        <v>242</v>
      </c>
      <c r="C25" s="308"/>
      <c r="D25" s="113">
        <v>0.83439779142115456</v>
      </c>
      <c r="E25" s="115">
        <v>405</v>
      </c>
      <c r="F25" s="114">
        <v>441</v>
      </c>
      <c r="G25" s="114">
        <v>423</v>
      </c>
      <c r="H25" s="114">
        <v>435</v>
      </c>
      <c r="I25" s="140">
        <v>435</v>
      </c>
      <c r="J25" s="115">
        <v>-30</v>
      </c>
      <c r="K25" s="116">
        <v>-6.8965517241379306</v>
      </c>
    </row>
    <row r="26" spans="1:11" ht="14.1" customHeight="1" x14ac:dyDescent="0.2">
      <c r="A26" s="306">
        <v>26</v>
      </c>
      <c r="B26" s="307" t="s">
        <v>243</v>
      </c>
      <c r="C26" s="308"/>
      <c r="D26" s="113">
        <v>0.5315422967571799</v>
      </c>
      <c r="E26" s="115">
        <v>258</v>
      </c>
      <c r="F26" s="114">
        <v>261</v>
      </c>
      <c r="G26" s="114">
        <v>252</v>
      </c>
      <c r="H26" s="114">
        <v>271</v>
      </c>
      <c r="I26" s="140">
        <v>260</v>
      </c>
      <c r="J26" s="115">
        <v>-2</v>
      </c>
      <c r="K26" s="116">
        <v>-0.76923076923076927</v>
      </c>
    </row>
    <row r="27" spans="1:11" ht="14.1" customHeight="1" x14ac:dyDescent="0.2">
      <c r="A27" s="306">
        <v>27</v>
      </c>
      <c r="B27" s="307" t="s">
        <v>244</v>
      </c>
      <c r="C27" s="308"/>
      <c r="D27" s="113">
        <v>0.2884338044418806</v>
      </c>
      <c r="E27" s="115">
        <v>140</v>
      </c>
      <c r="F27" s="114">
        <v>162</v>
      </c>
      <c r="G27" s="114">
        <v>163</v>
      </c>
      <c r="H27" s="114">
        <v>160</v>
      </c>
      <c r="I27" s="140">
        <v>166</v>
      </c>
      <c r="J27" s="115">
        <v>-26</v>
      </c>
      <c r="K27" s="116">
        <v>-15.662650602409638</v>
      </c>
    </row>
    <row r="28" spans="1:11" ht="14.1" customHeight="1" x14ac:dyDescent="0.2">
      <c r="A28" s="306">
        <v>28</v>
      </c>
      <c r="B28" s="307" t="s">
        <v>245</v>
      </c>
      <c r="C28" s="308"/>
      <c r="D28" s="113">
        <v>0.22250607771230788</v>
      </c>
      <c r="E28" s="115">
        <v>108</v>
      </c>
      <c r="F28" s="114">
        <v>109</v>
      </c>
      <c r="G28" s="114">
        <v>109</v>
      </c>
      <c r="H28" s="114">
        <v>118</v>
      </c>
      <c r="I28" s="140">
        <v>111</v>
      </c>
      <c r="J28" s="115">
        <v>-3</v>
      </c>
      <c r="K28" s="116">
        <v>-2.7027027027027026</v>
      </c>
    </row>
    <row r="29" spans="1:11" ht="14.1" customHeight="1" x14ac:dyDescent="0.2">
      <c r="A29" s="306">
        <v>29</v>
      </c>
      <c r="B29" s="307" t="s">
        <v>246</v>
      </c>
      <c r="C29" s="308"/>
      <c r="D29" s="113">
        <v>3.2654827145741483</v>
      </c>
      <c r="E29" s="115">
        <v>1585</v>
      </c>
      <c r="F29" s="114">
        <v>1784</v>
      </c>
      <c r="G29" s="114">
        <v>1759</v>
      </c>
      <c r="H29" s="114">
        <v>1806</v>
      </c>
      <c r="I29" s="140">
        <v>1745</v>
      </c>
      <c r="J29" s="115">
        <v>-160</v>
      </c>
      <c r="K29" s="116">
        <v>-9.1690544412607444</v>
      </c>
    </row>
    <row r="30" spans="1:11" ht="14.1" customHeight="1" x14ac:dyDescent="0.2">
      <c r="A30" s="306" t="s">
        <v>247</v>
      </c>
      <c r="B30" s="307" t="s">
        <v>248</v>
      </c>
      <c r="C30" s="308"/>
      <c r="D30" s="113">
        <v>0.37496394577444475</v>
      </c>
      <c r="E30" s="115">
        <v>182</v>
      </c>
      <c r="F30" s="114">
        <v>191</v>
      </c>
      <c r="G30" s="114">
        <v>187</v>
      </c>
      <c r="H30" s="114">
        <v>204</v>
      </c>
      <c r="I30" s="140">
        <v>183</v>
      </c>
      <c r="J30" s="115">
        <v>-1</v>
      </c>
      <c r="K30" s="116">
        <v>-0.54644808743169404</v>
      </c>
    </row>
    <row r="31" spans="1:11" ht="14.1" customHeight="1" x14ac:dyDescent="0.2">
      <c r="A31" s="306" t="s">
        <v>249</v>
      </c>
      <c r="B31" s="307" t="s">
        <v>250</v>
      </c>
      <c r="C31" s="308"/>
      <c r="D31" s="113">
        <v>2.8822778029585066</v>
      </c>
      <c r="E31" s="115">
        <v>1399</v>
      </c>
      <c r="F31" s="114">
        <v>1589</v>
      </c>
      <c r="G31" s="114">
        <v>1569</v>
      </c>
      <c r="H31" s="114">
        <v>1599</v>
      </c>
      <c r="I31" s="140">
        <v>1559</v>
      </c>
      <c r="J31" s="115">
        <v>-160</v>
      </c>
      <c r="K31" s="116">
        <v>-10.262989095574087</v>
      </c>
    </row>
    <row r="32" spans="1:11" ht="14.1" customHeight="1" x14ac:dyDescent="0.2">
      <c r="A32" s="306">
        <v>31</v>
      </c>
      <c r="B32" s="307" t="s">
        <v>251</v>
      </c>
      <c r="C32" s="308"/>
      <c r="D32" s="113">
        <v>0.19160245580782068</v>
      </c>
      <c r="E32" s="115">
        <v>93</v>
      </c>
      <c r="F32" s="114">
        <v>89</v>
      </c>
      <c r="G32" s="114">
        <v>91</v>
      </c>
      <c r="H32" s="114">
        <v>84</v>
      </c>
      <c r="I32" s="140">
        <v>94</v>
      </c>
      <c r="J32" s="115">
        <v>-1</v>
      </c>
      <c r="K32" s="116">
        <v>-1.0638297872340425</v>
      </c>
    </row>
    <row r="33" spans="1:11" ht="14.1" customHeight="1" x14ac:dyDescent="0.2">
      <c r="A33" s="306">
        <v>32</v>
      </c>
      <c r="B33" s="307" t="s">
        <v>252</v>
      </c>
      <c r="C33" s="308"/>
      <c r="D33" s="113">
        <v>0.82615682557995795</v>
      </c>
      <c r="E33" s="115">
        <v>401</v>
      </c>
      <c r="F33" s="114">
        <v>369</v>
      </c>
      <c r="G33" s="114">
        <v>413</v>
      </c>
      <c r="H33" s="114">
        <v>397</v>
      </c>
      <c r="I33" s="140">
        <v>415</v>
      </c>
      <c r="J33" s="115">
        <v>-14</v>
      </c>
      <c r="K33" s="116">
        <v>-3.3734939759036147</v>
      </c>
    </row>
    <row r="34" spans="1:11" ht="14.1" customHeight="1" x14ac:dyDescent="0.2">
      <c r="A34" s="306">
        <v>33</v>
      </c>
      <c r="B34" s="307" t="s">
        <v>253</v>
      </c>
      <c r="C34" s="308"/>
      <c r="D34" s="113">
        <v>0.34406032386995755</v>
      </c>
      <c r="E34" s="115">
        <v>167</v>
      </c>
      <c r="F34" s="114">
        <v>178</v>
      </c>
      <c r="G34" s="114">
        <v>186</v>
      </c>
      <c r="H34" s="114">
        <v>173</v>
      </c>
      <c r="I34" s="140">
        <v>170</v>
      </c>
      <c r="J34" s="115">
        <v>-3</v>
      </c>
      <c r="K34" s="116">
        <v>-1.7647058823529411</v>
      </c>
    </row>
    <row r="35" spans="1:11" ht="14.1" customHeight="1" x14ac:dyDescent="0.2">
      <c r="A35" s="306">
        <v>34</v>
      </c>
      <c r="B35" s="307" t="s">
        <v>254</v>
      </c>
      <c r="C35" s="308"/>
      <c r="D35" s="113">
        <v>3.2943260950183362</v>
      </c>
      <c r="E35" s="115">
        <v>1599</v>
      </c>
      <c r="F35" s="114">
        <v>1664</v>
      </c>
      <c r="G35" s="114">
        <v>1677</v>
      </c>
      <c r="H35" s="114">
        <v>1682</v>
      </c>
      <c r="I35" s="140">
        <v>1660</v>
      </c>
      <c r="J35" s="115">
        <v>-61</v>
      </c>
      <c r="K35" s="116">
        <v>-3.6746987951807228</v>
      </c>
    </row>
    <row r="36" spans="1:11" ht="14.1" customHeight="1" x14ac:dyDescent="0.2">
      <c r="A36" s="306">
        <v>41</v>
      </c>
      <c r="B36" s="307" t="s">
        <v>255</v>
      </c>
      <c r="C36" s="308"/>
      <c r="D36" s="113">
        <v>0.23898800939470105</v>
      </c>
      <c r="E36" s="115">
        <v>116</v>
      </c>
      <c r="F36" s="114">
        <v>112</v>
      </c>
      <c r="G36" s="114">
        <v>109</v>
      </c>
      <c r="H36" s="114">
        <v>108</v>
      </c>
      <c r="I36" s="140">
        <v>112</v>
      </c>
      <c r="J36" s="115">
        <v>4</v>
      </c>
      <c r="K36" s="116">
        <v>3.5714285714285716</v>
      </c>
    </row>
    <row r="37" spans="1:11" ht="14.1" customHeight="1" x14ac:dyDescent="0.2">
      <c r="A37" s="306">
        <v>42</v>
      </c>
      <c r="B37" s="307" t="s">
        <v>256</v>
      </c>
      <c r="C37" s="308"/>
      <c r="D37" s="113">
        <v>4.1204829205982944E-2</v>
      </c>
      <c r="E37" s="115">
        <v>20</v>
      </c>
      <c r="F37" s="114">
        <v>20</v>
      </c>
      <c r="G37" s="114">
        <v>19</v>
      </c>
      <c r="H37" s="114">
        <v>17</v>
      </c>
      <c r="I37" s="140" t="s">
        <v>514</v>
      </c>
      <c r="J37" s="115" t="s">
        <v>514</v>
      </c>
      <c r="K37" s="116" t="s">
        <v>514</v>
      </c>
    </row>
    <row r="38" spans="1:11" ht="14.1" customHeight="1" x14ac:dyDescent="0.2">
      <c r="A38" s="306">
        <v>43</v>
      </c>
      <c r="B38" s="307" t="s">
        <v>257</v>
      </c>
      <c r="C38" s="308"/>
      <c r="D38" s="113">
        <v>0.34818080679055585</v>
      </c>
      <c r="E38" s="115">
        <v>169</v>
      </c>
      <c r="F38" s="114">
        <v>166</v>
      </c>
      <c r="G38" s="114">
        <v>165</v>
      </c>
      <c r="H38" s="114">
        <v>167</v>
      </c>
      <c r="I38" s="140">
        <v>160</v>
      </c>
      <c r="J38" s="115">
        <v>9</v>
      </c>
      <c r="K38" s="116">
        <v>5.625</v>
      </c>
    </row>
    <row r="39" spans="1:11" ht="14.1" customHeight="1" x14ac:dyDescent="0.2">
      <c r="A39" s="306">
        <v>51</v>
      </c>
      <c r="B39" s="307" t="s">
        <v>258</v>
      </c>
      <c r="C39" s="308"/>
      <c r="D39" s="113">
        <v>11.722773909102147</v>
      </c>
      <c r="E39" s="115">
        <v>5690</v>
      </c>
      <c r="F39" s="114">
        <v>5783</v>
      </c>
      <c r="G39" s="114">
        <v>5676</v>
      </c>
      <c r="H39" s="114">
        <v>5712</v>
      </c>
      <c r="I39" s="140">
        <v>5680</v>
      </c>
      <c r="J39" s="115">
        <v>10</v>
      </c>
      <c r="K39" s="116">
        <v>0.176056338028169</v>
      </c>
    </row>
    <row r="40" spans="1:11" ht="14.1" customHeight="1" x14ac:dyDescent="0.2">
      <c r="A40" s="306" t="s">
        <v>259</v>
      </c>
      <c r="B40" s="307" t="s">
        <v>260</v>
      </c>
      <c r="C40" s="308"/>
      <c r="D40" s="113">
        <v>11.537352177675224</v>
      </c>
      <c r="E40" s="115">
        <v>5600</v>
      </c>
      <c r="F40" s="114">
        <v>5685</v>
      </c>
      <c r="G40" s="114">
        <v>5583</v>
      </c>
      <c r="H40" s="114">
        <v>5615</v>
      </c>
      <c r="I40" s="140">
        <v>5584</v>
      </c>
      <c r="J40" s="115">
        <v>16</v>
      </c>
      <c r="K40" s="116">
        <v>0.28653295128939826</v>
      </c>
    </row>
    <row r="41" spans="1:11" ht="14.1" customHeight="1" x14ac:dyDescent="0.2">
      <c r="A41" s="306"/>
      <c r="B41" s="307" t="s">
        <v>261</v>
      </c>
      <c r="C41" s="308"/>
      <c r="D41" s="113">
        <v>3.4941695166673532</v>
      </c>
      <c r="E41" s="115">
        <v>1696</v>
      </c>
      <c r="F41" s="114">
        <v>1788</v>
      </c>
      <c r="G41" s="114">
        <v>1724</v>
      </c>
      <c r="H41" s="114">
        <v>1755</v>
      </c>
      <c r="I41" s="140">
        <v>1763</v>
      </c>
      <c r="J41" s="115">
        <v>-67</v>
      </c>
      <c r="K41" s="116">
        <v>-3.8003403289846851</v>
      </c>
    </row>
    <row r="42" spans="1:11" ht="14.1" customHeight="1" x14ac:dyDescent="0.2">
      <c r="A42" s="306">
        <v>52</v>
      </c>
      <c r="B42" s="307" t="s">
        <v>262</v>
      </c>
      <c r="C42" s="308"/>
      <c r="D42" s="113">
        <v>6.9038691334624414</v>
      </c>
      <c r="E42" s="115">
        <v>3351</v>
      </c>
      <c r="F42" s="114">
        <v>3398</v>
      </c>
      <c r="G42" s="114">
        <v>3432</v>
      </c>
      <c r="H42" s="114">
        <v>3369</v>
      </c>
      <c r="I42" s="140">
        <v>3339</v>
      </c>
      <c r="J42" s="115">
        <v>12</v>
      </c>
      <c r="K42" s="116">
        <v>0.35938903863432164</v>
      </c>
    </row>
    <row r="43" spans="1:11" ht="14.1" customHeight="1" x14ac:dyDescent="0.2">
      <c r="A43" s="306" t="s">
        <v>263</v>
      </c>
      <c r="B43" s="307" t="s">
        <v>264</v>
      </c>
      <c r="C43" s="308"/>
      <c r="D43" s="113">
        <v>6.7946763360665869</v>
      </c>
      <c r="E43" s="115">
        <v>3298</v>
      </c>
      <c r="F43" s="114">
        <v>3337</v>
      </c>
      <c r="G43" s="114">
        <v>3368</v>
      </c>
      <c r="H43" s="114">
        <v>3306</v>
      </c>
      <c r="I43" s="140">
        <v>3285</v>
      </c>
      <c r="J43" s="115">
        <v>13</v>
      </c>
      <c r="K43" s="116">
        <v>0.39573820395738202</v>
      </c>
    </row>
    <row r="44" spans="1:11" ht="14.1" customHeight="1" x14ac:dyDescent="0.2">
      <c r="A44" s="306">
        <v>53</v>
      </c>
      <c r="B44" s="307" t="s">
        <v>265</v>
      </c>
      <c r="C44" s="308"/>
      <c r="D44" s="113">
        <v>2.0355185627755574</v>
      </c>
      <c r="E44" s="115">
        <v>988</v>
      </c>
      <c r="F44" s="114">
        <v>972</v>
      </c>
      <c r="G44" s="114">
        <v>992</v>
      </c>
      <c r="H44" s="114">
        <v>1007</v>
      </c>
      <c r="I44" s="140">
        <v>951</v>
      </c>
      <c r="J44" s="115">
        <v>37</v>
      </c>
      <c r="K44" s="116">
        <v>3.8906414300736065</v>
      </c>
    </row>
    <row r="45" spans="1:11" ht="14.1" customHeight="1" x14ac:dyDescent="0.2">
      <c r="A45" s="306" t="s">
        <v>266</v>
      </c>
      <c r="B45" s="307" t="s">
        <v>267</v>
      </c>
      <c r="C45" s="308"/>
      <c r="D45" s="113">
        <v>2.0252173554740613</v>
      </c>
      <c r="E45" s="115">
        <v>983</v>
      </c>
      <c r="F45" s="114">
        <v>968</v>
      </c>
      <c r="G45" s="114">
        <v>989</v>
      </c>
      <c r="H45" s="114">
        <v>1002</v>
      </c>
      <c r="I45" s="140">
        <v>944</v>
      </c>
      <c r="J45" s="115">
        <v>39</v>
      </c>
      <c r="K45" s="116">
        <v>4.1313559322033901</v>
      </c>
    </row>
    <row r="46" spans="1:11" ht="14.1" customHeight="1" x14ac:dyDescent="0.2">
      <c r="A46" s="306">
        <v>54</v>
      </c>
      <c r="B46" s="307" t="s">
        <v>268</v>
      </c>
      <c r="C46" s="308"/>
      <c r="D46" s="113">
        <v>13.228810416580822</v>
      </c>
      <c r="E46" s="115">
        <v>6421</v>
      </c>
      <c r="F46" s="114">
        <v>6617</v>
      </c>
      <c r="G46" s="114">
        <v>6652</v>
      </c>
      <c r="H46" s="114">
        <v>6604</v>
      </c>
      <c r="I46" s="140">
        <v>6567</v>
      </c>
      <c r="J46" s="115">
        <v>-146</v>
      </c>
      <c r="K46" s="116">
        <v>-2.2232373991167962</v>
      </c>
    </row>
    <row r="47" spans="1:11" ht="14.1" customHeight="1" x14ac:dyDescent="0.2">
      <c r="A47" s="306">
        <v>61</v>
      </c>
      <c r="B47" s="307" t="s">
        <v>269</v>
      </c>
      <c r="C47" s="308"/>
      <c r="D47" s="113">
        <v>0.73550620132679545</v>
      </c>
      <c r="E47" s="115">
        <v>357</v>
      </c>
      <c r="F47" s="114">
        <v>377</v>
      </c>
      <c r="G47" s="114">
        <v>389</v>
      </c>
      <c r="H47" s="114">
        <v>379</v>
      </c>
      <c r="I47" s="140">
        <v>367</v>
      </c>
      <c r="J47" s="115">
        <v>-10</v>
      </c>
      <c r="K47" s="116">
        <v>-2.7247956403269753</v>
      </c>
    </row>
    <row r="48" spans="1:11" ht="14.1" customHeight="1" x14ac:dyDescent="0.2">
      <c r="A48" s="306">
        <v>62</v>
      </c>
      <c r="B48" s="307" t="s">
        <v>270</v>
      </c>
      <c r="C48" s="308"/>
      <c r="D48" s="113">
        <v>11.267460546376036</v>
      </c>
      <c r="E48" s="115">
        <v>5469</v>
      </c>
      <c r="F48" s="114">
        <v>5736</v>
      </c>
      <c r="G48" s="114">
        <v>5558</v>
      </c>
      <c r="H48" s="114">
        <v>5767</v>
      </c>
      <c r="I48" s="140">
        <v>5577</v>
      </c>
      <c r="J48" s="115">
        <v>-108</v>
      </c>
      <c r="K48" s="116">
        <v>-1.9365250134480905</v>
      </c>
    </row>
    <row r="49" spans="1:11" ht="14.1" customHeight="1" x14ac:dyDescent="0.2">
      <c r="A49" s="306">
        <v>63</v>
      </c>
      <c r="B49" s="307" t="s">
        <v>271</v>
      </c>
      <c r="C49" s="308"/>
      <c r="D49" s="113">
        <v>8.6942189624624007</v>
      </c>
      <c r="E49" s="115">
        <v>4220</v>
      </c>
      <c r="F49" s="114">
        <v>5035</v>
      </c>
      <c r="G49" s="114">
        <v>5140</v>
      </c>
      <c r="H49" s="114">
        <v>5241</v>
      </c>
      <c r="I49" s="140">
        <v>4881</v>
      </c>
      <c r="J49" s="115">
        <v>-661</v>
      </c>
      <c r="K49" s="116">
        <v>-13.542306904322885</v>
      </c>
    </row>
    <row r="50" spans="1:11" ht="14.1" customHeight="1" x14ac:dyDescent="0.2">
      <c r="A50" s="306" t="s">
        <v>272</v>
      </c>
      <c r="B50" s="307" t="s">
        <v>273</v>
      </c>
      <c r="C50" s="308"/>
      <c r="D50" s="113">
        <v>0.53360253821747905</v>
      </c>
      <c r="E50" s="115">
        <v>259</v>
      </c>
      <c r="F50" s="114">
        <v>312</v>
      </c>
      <c r="G50" s="114">
        <v>295</v>
      </c>
      <c r="H50" s="114">
        <v>304</v>
      </c>
      <c r="I50" s="140">
        <v>289</v>
      </c>
      <c r="J50" s="115">
        <v>-30</v>
      </c>
      <c r="K50" s="116">
        <v>-10.380622837370241</v>
      </c>
    </row>
    <row r="51" spans="1:11" ht="14.1" customHeight="1" x14ac:dyDescent="0.2">
      <c r="A51" s="306" t="s">
        <v>274</v>
      </c>
      <c r="B51" s="307" t="s">
        <v>275</v>
      </c>
      <c r="C51" s="308"/>
      <c r="D51" s="113">
        <v>7.758869339486588</v>
      </c>
      <c r="E51" s="115">
        <v>3766</v>
      </c>
      <c r="F51" s="114">
        <v>4552</v>
      </c>
      <c r="G51" s="114">
        <v>4642</v>
      </c>
      <c r="H51" s="114">
        <v>4721</v>
      </c>
      <c r="I51" s="140">
        <v>4427</v>
      </c>
      <c r="J51" s="115">
        <v>-661</v>
      </c>
      <c r="K51" s="116">
        <v>-14.93110458549808</v>
      </c>
    </row>
    <row r="52" spans="1:11" ht="14.1" customHeight="1" x14ac:dyDescent="0.2">
      <c r="A52" s="306">
        <v>71</v>
      </c>
      <c r="B52" s="307" t="s">
        <v>276</v>
      </c>
      <c r="C52" s="308"/>
      <c r="D52" s="113">
        <v>10.723556800857061</v>
      </c>
      <c r="E52" s="115">
        <v>5205</v>
      </c>
      <c r="F52" s="114">
        <v>5303</v>
      </c>
      <c r="G52" s="114">
        <v>5242</v>
      </c>
      <c r="H52" s="114">
        <v>5216</v>
      </c>
      <c r="I52" s="140">
        <v>5186</v>
      </c>
      <c r="J52" s="115">
        <v>19</v>
      </c>
      <c r="K52" s="116">
        <v>0.36637099884303898</v>
      </c>
    </row>
    <row r="53" spans="1:11" ht="14.1" customHeight="1" x14ac:dyDescent="0.2">
      <c r="A53" s="306" t="s">
        <v>277</v>
      </c>
      <c r="B53" s="307" t="s">
        <v>278</v>
      </c>
      <c r="C53" s="308"/>
      <c r="D53" s="113">
        <v>1.0095183155465821</v>
      </c>
      <c r="E53" s="115">
        <v>490</v>
      </c>
      <c r="F53" s="114">
        <v>505</v>
      </c>
      <c r="G53" s="114">
        <v>495</v>
      </c>
      <c r="H53" s="114">
        <v>520</v>
      </c>
      <c r="I53" s="140">
        <v>498</v>
      </c>
      <c r="J53" s="115">
        <v>-8</v>
      </c>
      <c r="K53" s="116">
        <v>-1.606425702811245</v>
      </c>
    </row>
    <row r="54" spans="1:11" ht="14.1" customHeight="1" x14ac:dyDescent="0.2">
      <c r="A54" s="306" t="s">
        <v>279</v>
      </c>
      <c r="B54" s="307" t="s">
        <v>280</v>
      </c>
      <c r="C54" s="308"/>
      <c r="D54" s="113">
        <v>9.3576167126787251</v>
      </c>
      <c r="E54" s="115">
        <v>4542</v>
      </c>
      <c r="F54" s="114">
        <v>4624</v>
      </c>
      <c r="G54" s="114">
        <v>4571</v>
      </c>
      <c r="H54" s="114">
        <v>4524</v>
      </c>
      <c r="I54" s="140">
        <v>4503</v>
      </c>
      <c r="J54" s="115">
        <v>39</v>
      </c>
      <c r="K54" s="116">
        <v>0.86608927381745504</v>
      </c>
    </row>
    <row r="55" spans="1:11" ht="14.1" customHeight="1" x14ac:dyDescent="0.2">
      <c r="A55" s="306">
        <v>72</v>
      </c>
      <c r="B55" s="307" t="s">
        <v>281</v>
      </c>
      <c r="C55" s="308"/>
      <c r="D55" s="113">
        <v>1.1434340104660266</v>
      </c>
      <c r="E55" s="115">
        <v>555</v>
      </c>
      <c r="F55" s="114">
        <v>559</v>
      </c>
      <c r="G55" s="114">
        <v>558</v>
      </c>
      <c r="H55" s="114">
        <v>552</v>
      </c>
      <c r="I55" s="140">
        <v>555</v>
      </c>
      <c r="J55" s="115">
        <v>0</v>
      </c>
      <c r="K55" s="116">
        <v>0</v>
      </c>
    </row>
    <row r="56" spans="1:11" ht="14.1" customHeight="1" x14ac:dyDescent="0.2">
      <c r="A56" s="306" t="s">
        <v>282</v>
      </c>
      <c r="B56" s="307" t="s">
        <v>283</v>
      </c>
      <c r="C56" s="308"/>
      <c r="D56" s="113">
        <v>0.17306028266512835</v>
      </c>
      <c r="E56" s="115">
        <v>84</v>
      </c>
      <c r="F56" s="114">
        <v>86</v>
      </c>
      <c r="G56" s="114">
        <v>83</v>
      </c>
      <c r="H56" s="114">
        <v>83</v>
      </c>
      <c r="I56" s="140">
        <v>87</v>
      </c>
      <c r="J56" s="115">
        <v>-3</v>
      </c>
      <c r="K56" s="116">
        <v>-3.4482758620689653</v>
      </c>
    </row>
    <row r="57" spans="1:11" ht="14.1" customHeight="1" x14ac:dyDescent="0.2">
      <c r="A57" s="306" t="s">
        <v>284</v>
      </c>
      <c r="B57" s="307" t="s">
        <v>285</v>
      </c>
      <c r="C57" s="308"/>
      <c r="D57" s="113">
        <v>0.67781944043841935</v>
      </c>
      <c r="E57" s="115">
        <v>329</v>
      </c>
      <c r="F57" s="114">
        <v>331</v>
      </c>
      <c r="G57" s="114">
        <v>333</v>
      </c>
      <c r="H57" s="114">
        <v>328</v>
      </c>
      <c r="I57" s="140">
        <v>327</v>
      </c>
      <c r="J57" s="115">
        <v>2</v>
      </c>
      <c r="K57" s="116">
        <v>0.6116207951070336</v>
      </c>
    </row>
    <row r="58" spans="1:11" ht="14.1" customHeight="1" x14ac:dyDescent="0.2">
      <c r="A58" s="306">
        <v>73</v>
      </c>
      <c r="B58" s="307" t="s">
        <v>286</v>
      </c>
      <c r="C58" s="308"/>
      <c r="D58" s="113">
        <v>0.91680744983312046</v>
      </c>
      <c r="E58" s="115">
        <v>445</v>
      </c>
      <c r="F58" s="114">
        <v>430</v>
      </c>
      <c r="G58" s="114">
        <v>411</v>
      </c>
      <c r="H58" s="114">
        <v>427</v>
      </c>
      <c r="I58" s="140">
        <v>418</v>
      </c>
      <c r="J58" s="115">
        <v>27</v>
      </c>
      <c r="K58" s="116">
        <v>6.4593301435406696</v>
      </c>
    </row>
    <row r="59" spans="1:11" ht="14.1" customHeight="1" x14ac:dyDescent="0.2">
      <c r="A59" s="306" t="s">
        <v>287</v>
      </c>
      <c r="B59" s="307" t="s">
        <v>288</v>
      </c>
      <c r="C59" s="308"/>
      <c r="D59" s="113">
        <v>0.64691581853393221</v>
      </c>
      <c r="E59" s="115">
        <v>314</v>
      </c>
      <c r="F59" s="114">
        <v>306</v>
      </c>
      <c r="G59" s="114">
        <v>286</v>
      </c>
      <c r="H59" s="114">
        <v>297</v>
      </c>
      <c r="I59" s="140">
        <v>285</v>
      </c>
      <c r="J59" s="115">
        <v>29</v>
      </c>
      <c r="K59" s="116">
        <v>10.175438596491228</v>
      </c>
    </row>
    <row r="60" spans="1:11" ht="14.1" customHeight="1" x14ac:dyDescent="0.2">
      <c r="A60" s="306">
        <v>81</v>
      </c>
      <c r="B60" s="307" t="s">
        <v>289</v>
      </c>
      <c r="C60" s="308"/>
      <c r="D60" s="113">
        <v>3.9597840866949605</v>
      </c>
      <c r="E60" s="115">
        <v>1922</v>
      </c>
      <c r="F60" s="114">
        <v>1949</v>
      </c>
      <c r="G60" s="114">
        <v>1996</v>
      </c>
      <c r="H60" s="114">
        <v>1994</v>
      </c>
      <c r="I60" s="140">
        <v>1957</v>
      </c>
      <c r="J60" s="115">
        <v>-35</v>
      </c>
      <c r="K60" s="116">
        <v>-1.7884517118037813</v>
      </c>
    </row>
    <row r="61" spans="1:11" ht="14.1" customHeight="1" x14ac:dyDescent="0.2">
      <c r="A61" s="306" t="s">
        <v>290</v>
      </c>
      <c r="B61" s="307" t="s">
        <v>291</v>
      </c>
      <c r="C61" s="308"/>
      <c r="D61" s="113">
        <v>1.1805183567514113</v>
      </c>
      <c r="E61" s="115">
        <v>573</v>
      </c>
      <c r="F61" s="114">
        <v>590</v>
      </c>
      <c r="G61" s="114">
        <v>593</v>
      </c>
      <c r="H61" s="114">
        <v>619</v>
      </c>
      <c r="I61" s="140">
        <v>621</v>
      </c>
      <c r="J61" s="115">
        <v>-48</v>
      </c>
      <c r="K61" s="116">
        <v>-7.7294685990338161</v>
      </c>
    </row>
    <row r="62" spans="1:11" ht="14.1" customHeight="1" x14ac:dyDescent="0.2">
      <c r="A62" s="306" t="s">
        <v>292</v>
      </c>
      <c r="B62" s="307" t="s">
        <v>293</v>
      </c>
      <c r="C62" s="308"/>
      <c r="D62" s="113">
        <v>1.582265441509745</v>
      </c>
      <c r="E62" s="115">
        <v>768</v>
      </c>
      <c r="F62" s="114">
        <v>768</v>
      </c>
      <c r="G62" s="114">
        <v>812</v>
      </c>
      <c r="H62" s="114">
        <v>814</v>
      </c>
      <c r="I62" s="140">
        <v>772</v>
      </c>
      <c r="J62" s="115">
        <v>-4</v>
      </c>
      <c r="K62" s="116">
        <v>-0.51813471502590669</v>
      </c>
    </row>
    <row r="63" spans="1:11" ht="14.1" customHeight="1" x14ac:dyDescent="0.2">
      <c r="A63" s="306"/>
      <c r="B63" s="307" t="s">
        <v>294</v>
      </c>
      <c r="C63" s="308"/>
      <c r="D63" s="113">
        <v>1.2773497053854712</v>
      </c>
      <c r="E63" s="115">
        <v>620</v>
      </c>
      <c r="F63" s="114">
        <v>629</v>
      </c>
      <c r="G63" s="114">
        <v>662</v>
      </c>
      <c r="H63" s="114">
        <v>668</v>
      </c>
      <c r="I63" s="140">
        <v>643</v>
      </c>
      <c r="J63" s="115">
        <v>-23</v>
      </c>
      <c r="K63" s="116">
        <v>-3.5769828926905132</v>
      </c>
    </row>
    <row r="64" spans="1:11" ht="14.1" customHeight="1" x14ac:dyDescent="0.2">
      <c r="A64" s="306" t="s">
        <v>295</v>
      </c>
      <c r="B64" s="307" t="s">
        <v>296</v>
      </c>
      <c r="C64" s="308"/>
      <c r="D64" s="113">
        <v>0.1050723144752565</v>
      </c>
      <c r="E64" s="115">
        <v>51</v>
      </c>
      <c r="F64" s="114">
        <v>50</v>
      </c>
      <c r="G64" s="114">
        <v>49</v>
      </c>
      <c r="H64" s="114">
        <v>47</v>
      </c>
      <c r="I64" s="140">
        <v>47</v>
      </c>
      <c r="J64" s="115">
        <v>4</v>
      </c>
      <c r="K64" s="116">
        <v>8.5106382978723403</v>
      </c>
    </row>
    <row r="65" spans="1:11" ht="14.1" customHeight="1" x14ac:dyDescent="0.2">
      <c r="A65" s="306" t="s">
        <v>297</v>
      </c>
      <c r="B65" s="307" t="s">
        <v>298</v>
      </c>
      <c r="C65" s="308"/>
      <c r="D65" s="113">
        <v>0.7416869257076929</v>
      </c>
      <c r="E65" s="115">
        <v>360</v>
      </c>
      <c r="F65" s="114">
        <v>370</v>
      </c>
      <c r="G65" s="114">
        <v>368</v>
      </c>
      <c r="H65" s="114">
        <v>347</v>
      </c>
      <c r="I65" s="140">
        <v>356</v>
      </c>
      <c r="J65" s="115">
        <v>4</v>
      </c>
      <c r="K65" s="116">
        <v>1.1235955056179776</v>
      </c>
    </row>
    <row r="66" spans="1:11" ht="14.1" customHeight="1" x14ac:dyDescent="0.2">
      <c r="A66" s="306">
        <v>82</v>
      </c>
      <c r="B66" s="307" t="s">
        <v>299</v>
      </c>
      <c r="C66" s="308"/>
      <c r="D66" s="113">
        <v>2.2436029502657711</v>
      </c>
      <c r="E66" s="115">
        <v>1089</v>
      </c>
      <c r="F66" s="114">
        <v>1124</v>
      </c>
      <c r="G66" s="114">
        <v>1154</v>
      </c>
      <c r="H66" s="114">
        <v>1176</v>
      </c>
      <c r="I66" s="140">
        <v>1174</v>
      </c>
      <c r="J66" s="115">
        <v>-85</v>
      </c>
      <c r="K66" s="116">
        <v>-7.2402044293015333</v>
      </c>
    </row>
    <row r="67" spans="1:11" ht="14.1" customHeight="1" x14ac:dyDescent="0.2">
      <c r="A67" s="306" t="s">
        <v>300</v>
      </c>
      <c r="B67" s="307" t="s">
        <v>301</v>
      </c>
      <c r="C67" s="308"/>
      <c r="D67" s="113">
        <v>1.0651448349746591</v>
      </c>
      <c r="E67" s="115">
        <v>517</v>
      </c>
      <c r="F67" s="114">
        <v>516</v>
      </c>
      <c r="G67" s="114">
        <v>521</v>
      </c>
      <c r="H67" s="114">
        <v>539</v>
      </c>
      <c r="I67" s="140">
        <v>533</v>
      </c>
      <c r="J67" s="115">
        <v>-16</v>
      </c>
      <c r="K67" s="116">
        <v>-3.0018761726078798</v>
      </c>
    </row>
    <row r="68" spans="1:11" ht="14.1" customHeight="1" x14ac:dyDescent="0.2">
      <c r="A68" s="306" t="s">
        <v>302</v>
      </c>
      <c r="B68" s="307" t="s">
        <v>303</v>
      </c>
      <c r="C68" s="308"/>
      <c r="D68" s="113">
        <v>0.86118093040504351</v>
      </c>
      <c r="E68" s="115">
        <v>418</v>
      </c>
      <c r="F68" s="114">
        <v>445</v>
      </c>
      <c r="G68" s="114">
        <v>462</v>
      </c>
      <c r="H68" s="114">
        <v>476</v>
      </c>
      <c r="I68" s="140">
        <v>473</v>
      </c>
      <c r="J68" s="115">
        <v>-55</v>
      </c>
      <c r="K68" s="116">
        <v>-11.627906976744185</v>
      </c>
    </row>
    <row r="69" spans="1:11" ht="14.1" customHeight="1" x14ac:dyDescent="0.2">
      <c r="A69" s="306">
        <v>83</v>
      </c>
      <c r="B69" s="307" t="s">
        <v>304</v>
      </c>
      <c r="C69" s="308"/>
      <c r="D69" s="113">
        <v>3.4096996167950886</v>
      </c>
      <c r="E69" s="115">
        <v>1655</v>
      </c>
      <c r="F69" s="114">
        <v>1662</v>
      </c>
      <c r="G69" s="114">
        <v>1679</v>
      </c>
      <c r="H69" s="114">
        <v>1697</v>
      </c>
      <c r="I69" s="140">
        <v>1673</v>
      </c>
      <c r="J69" s="115">
        <v>-18</v>
      </c>
      <c r="K69" s="116">
        <v>-1.0759115361625822</v>
      </c>
    </row>
    <row r="70" spans="1:11" ht="14.1" customHeight="1" x14ac:dyDescent="0.2">
      <c r="A70" s="306" t="s">
        <v>305</v>
      </c>
      <c r="B70" s="307" t="s">
        <v>306</v>
      </c>
      <c r="C70" s="308"/>
      <c r="D70" s="113">
        <v>2.1962173966788909</v>
      </c>
      <c r="E70" s="115">
        <v>1066</v>
      </c>
      <c r="F70" s="114">
        <v>1082</v>
      </c>
      <c r="G70" s="114">
        <v>1072</v>
      </c>
      <c r="H70" s="114">
        <v>1083</v>
      </c>
      <c r="I70" s="140">
        <v>1067</v>
      </c>
      <c r="J70" s="115">
        <v>-1</v>
      </c>
      <c r="K70" s="116">
        <v>-9.3720712277413312E-2</v>
      </c>
    </row>
    <row r="71" spans="1:11" ht="14.1" customHeight="1" x14ac:dyDescent="0.2">
      <c r="A71" s="306"/>
      <c r="B71" s="307" t="s">
        <v>307</v>
      </c>
      <c r="C71" s="308"/>
      <c r="D71" s="113">
        <v>0.79319296221517166</v>
      </c>
      <c r="E71" s="115">
        <v>385</v>
      </c>
      <c r="F71" s="114">
        <v>384</v>
      </c>
      <c r="G71" s="114">
        <v>382</v>
      </c>
      <c r="H71" s="114">
        <v>389</v>
      </c>
      <c r="I71" s="140">
        <v>377</v>
      </c>
      <c r="J71" s="115">
        <v>8</v>
      </c>
      <c r="K71" s="116">
        <v>2.1220159151193636</v>
      </c>
    </row>
    <row r="72" spans="1:11" ht="14.1" customHeight="1" x14ac:dyDescent="0.2">
      <c r="A72" s="306">
        <v>84</v>
      </c>
      <c r="B72" s="307" t="s">
        <v>308</v>
      </c>
      <c r="C72" s="308"/>
      <c r="D72" s="113">
        <v>3.6548683505706867</v>
      </c>
      <c r="E72" s="115">
        <v>1774</v>
      </c>
      <c r="F72" s="114">
        <v>1945</v>
      </c>
      <c r="G72" s="114">
        <v>1723</v>
      </c>
      <c r="H72" s="114">
        <v>1792</v>
      </c>
      <c r="I72" s="140">
        <v>1652</v>
      </c>
      <c r="J72" s="115">
        <v>122</v>
      </c>
      <c r="K72" s="116">
        <v>7.38498789346247</v>
      </c>
    </row>
    <row r="73" spans="1:11" ht="14.1" customHeight="1" x14ac:dyDescent="0.2">
      <c r="A73" s="306" t="s">
        <v>309</v>
      </c>
      <c r="B73" s="307" t="s">
        <v>310</v>
      </c>
      <c r="C73" s="308"/>
      <c r="D73" s="113">
        <v>0.3729037043141456</v>
      </c>
      <c r="E73" s="115">
        <v>181</v>
      </c>
      <c r="F73" s="114">
        <v>217</v>
      </c>
      <c r="G73" s="114">
        <v>183</v>
      </c>
      <c r="H73" s="114">
        <v>140</v>
      </c>
      <c r="I73" s="140">
        <v>157</v>
      </c>
      <c r="J73" s="115">
        <v>24</v>
      </c>
      <c r="K73" s="116">
        <v>15.286624203821656</v>
      </c>
    </row>
    <row r="74" spans="1:11" ht="14.1" customHeight="1" x14ac:dyDescent="0.2">
      <c r="A74" s="306" t="s">
        <v>311</v>
      </c>
      <c r="B74" s="307" t="s">
        <v>312</v>
      </c>
      <c r="C74" s="308"/>
      <c r="D74" s="113">
        <v>8.0349416951666738E-2</v>
      </c>
      <c r="E74" s="115">
        <v>39</v>
      </c>
      <c r="F74" s="114">
        <v>39</v>
      </c>
      <c r="G74" s="114">
        <v>37</v>
      </c>
      <c r="H74" s="114">
        <v>42</v>
      </c>
      <c r="I74" s="140">
        <v>41</v>
      </c>
      <c r="J74" s="115">
        <v>-2</v>
      </c>
      <c r="K74" s="116">
        <v>-4.8780487804878048</v>
      </c>
    </row>
    <row r="75" spans="1:11" ht="14.1" customHeight="1" x14ac:dyDescent="0.2">
      <c r="A75" s="306" t="s">
        <v>313</v>
      </c>
      <c r="B75" s="307" t="s">
        <v>314</v>
      </c>
      <c r="C75" s="308"/>
      <c r="D75" s="113">
        <v>2.2497836746466686</v>
      </c>
      <c r="E75" s="115">
        <v>1092</v>
      </c>
      <c r="F75" s="114">
        <v>1208</v>
      </c>
      <c r="G75" s="114">
        <v>1015</v>
      </c>
      <c r="H75" s="114">
        <v>1135</v>
      </c>
      <c r="I75" s="140">
        <v>967</v>
      </c>
      <c r="J75" s="115">
        <v>125</v>
      </c>
      <c r="K75" s="116">
        <v>12.926577042399172</v>
      </c>
    </row>
    <row r="76" spans="1:11" ht="14.1" customHeight="1" x14ac:dyDescent="0.2">
      <c r="A76" s="306">
        <v>91</v>
      </c>
      <c r="B76" s="307" t="s">
        <v>315</v>
      </c>
      <c r="C76" s="308"/>
      <c r="D76" s="113">
        <v>0.20808438749021385</v>
      </c>
      <c r="E76" s="115">
        <v>101</v>
      </c>
      <c r="F76" s="114">
        <v>94</v>
      </c>
      <c r="G76" s="114">
        <v>91</v>
      </c>
      <c r="H76" s="114">
        <v>123</v>
      </c>
      <c r="I76" s="140">
        <v>127</v>
      </c>
      <c r="J76" s="115">
        <v>-26</v>
      </c>
      <c r="K76" s="116">
        <v>-20.472440944881889</v>
      </c>
    </row>
    <row r="77" spans="1:11" ht="14.1" customHeight="1" x14ac:dyDescent="0.2">
      <c r="A77" s="306">
        <v>92</v>
      </c>
      <c r="B77" s="307" t="s">
        <v>316</v>
      </c>
      <c r="C77" s="308"/>
      <c r="D77" s="113">
        <v>0.3461205653302567</v>
      </c>
      <c r="E77" s="115">
        <v>168</v>
      </c>
      <c r="F77" s="114">
        <v>159</v>
      </c>
      <c r="G77" s="114">
        <v>166</v>
      </c>
      <c r="H77" s="114">
        <v>182</v>
      </c>
      <c r="I77" s="140">
        <v>182</v>
      </c>
      <c r="J77" s="115">
        <v>-14</v>
      </c>
      <c r="K77" s="116">
        <v>-7.6923076923076925</v>
      </c>
    </row>
    <row r="78" spans="1:11" ht="14.1" customHeight="1" x14ac:dyDescent="0.2">
      <c r="A78" s="306">
        <v>93</v>
      </c>
      <c r="B78" s="307" t="s">
        <v>317</v>
      </c>
      <c r="C78" s="308"/>
      <c r="D78" s="113">
        <v>6.1807243808974413E-2</v>
      </c>
      <c r="E78" s="115">
        <v>30</v>
      </c>
      <c r="F78" s="114">
        <v>38</v>
      </c>
      <c r="G78" s="114">
        <v>35</v>
      </c>
      <c r="H78" s="114">
        <v>31</v>
      </c>
      <c r="I78" s="140">
        <v>33</v>
      </c>
      <c r="J78" s="115">
        <v>-3</v>
      </c>
      <c r="K78" s="116">
        <v>-9.0909090909090917</v>
      </c>
    </row>
    <row r="79" spans="1:11" ht="14.1" customHeight="1" x14ac:dyDescent="0.2">
      <c r="A79" s="306">
        <v>94</v>
      </c>
      <c r="B79" s="307" t="s">
        <v>318</v>
      </c>
      <c r="C79" s="308"/>
      <c r="D79" s="113">
        <v>0.7581688573900861</v>
      </c>
      <c r="E79" s="115">
        <v>368</v>
      </c>
      <c r="F79" s="114">
        <v>415</v>
      </c>
      <c r="G79" s="114">
        <v>425</v>
      </c>
      <c r="H79" s="114">
        <v>401</v>
      </c>
      <c r="I79" s="140">
        <v>452</v>
      </c>
      <c r="J79" s="115">
        <v>-84</v>
      </c>
      <c r="K79" s="116">
        <v>-18.584070796460178</v>
      </c>
    </row>
    <row r="80" spans="1:11" ht="14.1" customHeight="1" x14ac:dyDescent="0.2">
      <c r="A80" s="306" t="s">
        <v>319</v>
      </c>
      <c r="B80" s="307" t="s">
        <v>320</v>
      </c>
      <c r="C80" s="308"/>
      <c r="D80" s="113">
        <v>6.1807243808974415E-3</v>
      </c>
      <c r="E80" s="115">
        <v>3</v>
      </c>
      <c r="F80" s="114">
        <v>3</v>
      </c>
      <c r="G80" s="114">
        <v>0</v>
      </c>
      <c r="H80" s="114">
        <v>0</v>
      </c>
      <c r="I80" s="140" t="s">
        <v>514</v>
      </c>
      <c r="J80" s="115" t="s">
        <v>514</v>
      </c>
      <c r="K80" s="116" t="s">
        <v>514</v>
      </c>
    </row>
    <row r="81" spans="1:11" ht="14.1" customHeight="1" x14ac:dyDescent="0.2">
      <c r="A81" s="310" t="s">
        <v>321</v>
      </c>
      <c r="B81" s="311" t="s">
        <v>334</v>
      </c>
      <c r="C81" s="312"/>
      <c r="D81" s="125">
        <v>3.8341093576167129</v>
      </c>
      <c r="E81" s="143">
        <v>1861</v>
      </c>
      <c r="F81" s="144">
        <v>1938</v>
      </c>
      <c r="G81" s="144">
        <v>1929</v>
      </c>
      <c r="H81" s="144">
        <v>1982</v>
      </c>
      <c r="I81" s="145">
        <v>1939</v>
      </c>
      <c r="J81" s="143">
        <v>-78</v>
      </c>
      <c r="K81" s="146">
        <v>-4.0226921093347086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15482</v>
      </c>
      <c r="G12" s="535">
        <v>17021</v>
      </c>
      <c r="H12" s="535">
        <v>21023</v>
      </c>
      <c r="I12" s="535">
        <v>15294</v>
      </c>
      <c r="J12" s="536">
        <v>16048</v>
      </c>
      <c r="K12" s="537">
        <v>-566</v>
      </c>
      <c r="L12" s="348">
        <v>-3.5269192422731805</v>
      </c>
    </row>
    <row r="13" spans="1:17" s="110" customFormat="1" ht="15" customHeight="1" x14ac:dyDescent="0.2">
      <c r="A13" s="349" t="s">
        <v>345</v>
      </c>
      <c r="B13" s="350" t="s">
        <v>346</v>
      </c>
      <c r="C13" s="346"/>
      <c r="D13" s="346"/>
      <c r="E13" s="347"/>
      <c r="F13" s="535">
        <v>8930</v>
      </c>
      <c r="G13" s="535">
        <v>10494</v>
      </c>
      <c r="H13" s="535">
        <v>11832</v>
      </c>
      <c r="I13" s="535">
        <v>8802</v>
      </c>
      <c r="J13" s="536">
        <v>8882</v>
      </c>
      <c r="K13" s="537">
        <v>48</v>
      </c>
      <c r="L13" s="348">
        <v>0.54041882458905655</v>
      </c>
    </row>
    <row r="14" spans="1:17" s="110" customFormat="1" ht="22.5" customHeight="1" x14ac:dyDescent="0.2">
      <c r="A14" s="349"/>
      <c r="B14" s="350" t="s">
        <v>347</v>
      </c>
      <c r="C14" s="346"/>
      <c r="D14" s="346"/>
      <c r="E14" s="347"/>
      <c r="F14" s="535">
        <v>6552</v>
      </c>
      <c r="G14" s="535">
        <v>6527</v>
      </c>
      <c r="H14" s="535">
        <v>9191</v>
      </c>
      <c r="I14" s="535">
        <v>6492</v>
      </c>
      <c r="J14" s="536">
        <v>7166</v>
      </c>
      <c r="K14" s="537">
        <v>-614</v>
      </c>
      <c r="L14" s="348">
        <v>-8.5682389059447388</v>
      </c>
    </row>
    <row r="15" spans="1:17" s="110" customFormat="1" ht="15" customHeight="1" x14ac:dyDescent="0.2">
      <c r="A15" s="349" t="s">
        <v>348</v>
      </c>
      <c r="B15" s="350" t="s">
        <v>108</v>
      </c>
      <c r="C15" s="346"/>
      <c r="D15" s="346"/>
      <c r="E15" s="347"/>
      <c r="F15" s="535">
        <v>3432</v>
      </c>
      <c r="G15" s="535">
        <v>3880</v>
      </c>
      <c r="H15" s="535">
        <v>8563</v>
      </c>
      <c r="I15" s="535">
        <v>3718</v>
      </c>
      <c r="J15" s="536">
        <v>3347</v>
      </c>
      <c r="K15" s="537">
        <v>85</v>
      </c>
      <c r="L15" s="348">
        <v>2.5395876904690766</v>
      </c>
    </row>
    <row r="16" spans="1:17" s="110" customFormat="1" ht="15" customHeight="1" x14ac:dyDescent="0.2">
      <c r="A16" s="349"/>
      <c r="B16" s="350" t="s">
        <v>109</v>
      </c>
      <c r="C16" s="346"/>
      <c r="D16" s="346"/>
      <c r="E16" s="347"/>
      <c r="F16" s="535">
        <v>10444</v>
      </c>
      <c r="G16" s="535">
        <v>11333</v>
      </c>
      <c r="H16" s="535">
        <v>11068</v>
      </c>
      <c r="I16" s="535">
        <v>10189</v>
      </c>
      <c r="J16" s="536">
        <v>11012</v>
      </c>
      <c r="K16" s="537">
        <v>-568</v>
      </c>
      <c r="L16" s="348">
        <v>-5.1580094442426443</v>
      </c>
    </row>
    <row r="17" spans="1:12" s="110" customFormat="1" ht="15" customHeight="1" x14ac:dyDescent="0.2">
      <c r="A17" s="349"/>
      <c r="B17" s="350" t="s">
        <v>110</v>
      </c>
      <c r="C17" s="346"/>
      <c r="D17" s="346"/>
      <c r="E17" s="347"/>
      <c r="F17" s="535">
        <v>1430</v>
      </c>
      <c r="G17" s="535">
        <v>1642</v>
      </c>
      <c r="H17" s="535">
        <v>1203</v>
      </c>
      <c r="I17" s="535">
        <v>1210</v>
      </c>
      <c r="J17" s="536">
        <v>1478</v>
      </c>
      <c r="K17" s="537">
        <v>-48</v>
      </c>
      <c r="L17" s="348">
        <v>-3.2476319350473615</v>
      </c>
    </row>
    <row r="18" spans="1:12" s="110" customFormat="1" ht="15" customHeight="1" x14ac:dyDescent="0.2">
      <c r="A18" s="349"/>
      <c r="B18" s="350" t="s">
        <v>111</v>
      </c>
      <c r="C18" s="346"/>
      <c r="D18" s="346"/>
      <c r="E18" s="347"/>
      <c r="F18" s="535">
        <v>176</v>
      </c>
      <c r="G18" s="535">
        <v>166</v>
      </c>
      <c r="H18" s="535">
        <v>189</v>
      </c>
      <c r="I18" s="535">
        <v>177</v>
      </c>
      <c r="J18" s="536">
        <v>211</v>
      </c>
      <c r="K18" s="537">
        <v>-35</v>
      </c>
      <c r="L18" s="348">
        <v>-16.587677725118482</v>
      </c>
    </row>
    <row r="19" spans="1:12" s="110" customFormat="1" ht="15" customHeight="1" x14ac:dyDescent="0.2">
      <c r="A19" s="118" t="s">
        <v>113</v>
      </c>
      <c r="B19" s="119" t="s">
        <v>181</v>
      </c>
      <c r="C19" s="346"/>
      <c r="D19" s="346"/>
      <c r="E19" s="347"/>
      <c r="F19" s="535">
        <v>8917</v>
      </c>
      <c r="G19" s="535">
        <v>10460</v>
      </c>
      <c r="H19" s="535">
        <v>13847</v>
      </c>
      <c r="I19" s="535">
        <v>8660</v>
      </c>
      <c r="J19" s="536">
        <v>8961</v>
      </c>
      <c r="K19" s="537">
        <v>-44</v>
      </c>
      <c r="L19" s="348">
        <v>-0.49101662760852582</v>
      </c>
    </row>
    <row r="20" spans="1:12" s="110" customFormat="1" ht="15" customHeight="1" x14ac:dyDescent="0.2">
      <c r="A20" s="118"/>
      <c r="B20" s="119" t="s">
        <v>182</v>
      </c>
      <c r="C20" s="346"/>
      <c r="D20" s="346"/>
      <c r="E20" s="347"/>
      <c r="F20" s="535">
        <v>6565</v>
      </c>
      <c r="G20" s="535">
        <v>6561</v>
      </c>
      <c r="H20" s="535">
        <v>7176</v>
      </c>
      <c r="I20" s="535">
        <v>6634</v>
      </c>
      <c r="J20" s="536">
        <v>7087</v>
      </c>
      <c r="K20" s="537">
        <v>-522</v>
      </c>
      <c r="L20" s="348">
        <v>-7.3655989840553122</v>
      </c>
    </row>
    <row r="21" spans="1:12" s="110" customFormat="1" ht="15" customHeight="1" x14ac:dyDescent="0.2">
      <c r="A21" s="118" t="s">
        <v>113</v>
      </c>
      <c r="B21" s="119" t="s">
        <v>116</v>
      </c>
      <c r="C21" s="346"/>
      <c r="D21" s="346"/>
      <c r="E21" s="347"/>
      <c r="F21" s="535">
        <v>11981</v>
      </c>
      <c r="G21" s="535">
        <v>13259</v>
      </c>
      <c r="H21" s="535">
        <v>16770</v>
      </c>
      <c r="I21" s="535">
        <v>11457</v>
      </c>
      <c r="J21" s="536">
        <v>12700</v>
      </c>
      <c r="K21" s="537">
        <v>-719</v>
      </c>
      <c r="L21" s="348">
        <v>-5.6614173228346454</v>
      </c>
    </row>
    <row r="22" spans="1:12" s="110" customFormat="1" ht="15" customHeight="1" x14ac:dyDescent="0.2">
      <c r="A22" s="118"/>
      <c r="B22" s="119" t="s">
        <v>117</v>
      </c>
      <c r="C22" s="346"/>
      <c r="D22" s="346"/>
      <c r="E22" s="347"/>
      <c r="F22" s="535">
        <v>3489</v>
      </c>
      <c r="G22" s="535">
        <v>3746</v>
      </c>
      <c r="H22" s="535">
        <v>4241</v>
      </c>
      <c r="I22" s="535">
        <v>3820</v>
      </c>
      <c r="J22" s="536">
        <v>3333</v>
      </c>
      <c r="K22" s="537">
        <v>156</v>
      </c>
      <c r="L22" s="348">
        <v>4.6804680468046804</v>
      </c>
    </row>
    <row r="23" spans="1:12" s="110" customFormat="1" ht="15" customHeight="1" x14ac:dyDescent="0.2">
      <c r="A23" s="351" t="s">
        <v>348</v>
      </c>
      <c r="B23" s="352" t="s">
        <v>193</v>
      </c>
      <c r="C23" s="353"/>
      <c r="D23" s="353"/>
      <c r="E23" s="354"/>
      <c r="F23" s="538">
        <v>309</v>
      </c>
      <c r="G23" s="538">
        <v>970</v>
      </c>
      <c r="H23" s="538">
        <v>3900</v>
      </c>
      <c r="I23" s="538">
        <v>326</v>
      </c>
      <c r="J23" s="539">
        <v>335</v>
      </c>
      <c r="K23" s="540">
        <v>-26</v>
      </c>
      <c r="L23" s="355">
        <v>-7.7611940298507465</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37.299999999999997</v>
      </c>
      <c r="G25" s="541">
        <v>34.9</v>
      </c>
      <c r="H25" s="541">
        <v>44.6</v>
      </c>
      <c r="I25" s="541">
        <v>41.5</v>
      </c>
      <c r="J25" s="541">
        <v>39.1</v>
      </c>
      <c r="K25" s="542" t="s">
        <v>350</v>
      </c>
      <c r="L25" s="363">
        <v>-1.8000000000000043</v>
      </c>
    </row>
    <row r="26" spans="1:12" s="110" customFormat="1" ht="15" customHeight="1" x14ac:dyDescent="0.2">
      <c r="A26" s="364" t="s">
        <v>105</v>
      </c>
      <c r="B26" s="365" t="s">
        <v>346</v>
      </c>
      <c r="C26" s="361"/>
      <c r="D26" s="361"/>
      <c r="E26" s="362"/>
      <c r="F26" s="541">
        <v>35</v>
      </c>
      <c r="G26" s="541">
        <v>29.4</v>
      </c>
      <c r="H26" s="541">
        <v>41.8</v>
      </c>
      <c r="I26" s="541">
        <v>38.799999999999997</v>
      </c>
      <c r="J26" s="543">
        <v>36.6</v>
      </c>
      <c r="K26" s="542" t="s">
        <v>350</v>
      </c>
      <c r="L26" s="363">
        <v>-1.6000000000000014</v>
      </c>
    </row>
    <row r="27" spans="1:12" s="110" customFormat="1" ht="15" customHeight="1" x14ac:dyDescent="0.2">
      <c r="A27" s="364"/>
      <c r="B27" s="365" t="s">
        <v>347</v>
      </c>
      <c r="C27" s="361"/>
      <c r="D27" s="361"/>
      <c r="E27" s="362"/>
      <c r="F27" s="541">
        <v>40.5</v>
      </c>
      <c r="G27" s="541">
        <v>44.1</v>
      </c>
      <c r="H27" s="541">
        <v>48.2</v>
      </c>
      <c r="I27" s="541">
        <v>45.3</v>
      </c>
      <c r="J27" s="541">
        <v>42.2</v>
      </c>
      <c r="K27" s="542" t="s">
        <v>350</v>
      </c>
      <c r="L27" s="363">
        <v>-1.7000000000000028</v>
      </c>
    </row>
    <row r="28" spans="1:12" s="110" customFormat="1" ht="15" customHeight="1" x14ac:dyDescent="0.2">
      <c r="A28" s="364" t="s">
        <v>113</v>
      </c>
      <c r="B28" s="365" t="s">
        <v>108</v>
      </c>
      <c r="C28" s="361"/>
      <c r="D28" s="361"/>
      <c r="E28" s="362"/>
      <c r="F28" s="541">
        <v>46</v>
      </c>
      <c r="G28" s="541">
        <v>49.8</v>
      </c>
      <c r="H28" s="541">
        <v>54.6</v>
      </c>
      <c r="I28" s="541">
        <v>50.7</v>
      </c>
      <c r="J28" s="541">
        <v>50.7</v>
      </c>
      <c r="K28" s="542" t="s">
        <v>350</v>
      </c>
      <c r="L28" s="363">
        <v>-4.7000000000000028</v>
      </c>
    </row>
    <row r="29" spans="1:12" s="110" customFormat="1" ht="11.25" x14ac:dyDescent="0.2">
      <c r="A29" s="364"/>
      <c r="B29" s="365" t="s">
        <v>109</v>
      </c>
      <c r="C29" s="361"/>
      <c r="D29" s="361"/>
      <c r="E29" s="362"/>
      <c r="F29" s="541">
        <v>35.9</v>
      </c>
      <c r="G29" s="541">
        <v>33.1</v>
      </c>
      <c r="H29" s="541">
        <v>42</v>
      </c>
      <c r="I29" s="541">
        <v>39.5</v>
      </c>
      <c r="J29" s="543">
        <v>37.6</v>
      </c>
      <c r="K29" s="542" t="s">
        <v>350</v>
      </c>
      <c r="L29" s="363">
        <v>-1.7000000000000028</v>
      </c>
    </row>
    <row r="30" spans="1:12" s="110" customFormat="1" ht="15" customHeight="1" x14ac:dyDescent="0.2">
      <c r="A30" s="364"/>
      <c r="B30" s="365" t="s">
        <v>110</v>
      </c>
      <c r="C30" s="361"/>
      <c r="D30" s="361"/>
      <c r="E30" s="362"/>
      <c r="F30" s="541">
        <v>28.6</v>
      </c>
      <c r="G30" s="541">
        <v>18.8</v>
      </c>
      <c r="H30" s="541">
        <v>34.700000000000003</v>
      </c>
      <c r="I30" s="541">
        <v>31.6</v>
      </c>
      <c r="J30" s="541">
        <v>26.3</v>
      </c>
      <c r="K30" s="542" t="s">
        <v>350</v>
      </c>
      <c r="L30" s="363">
        <v>2.3000000000000007</v>
      </c>
    </row>
    <row r="31" spans="1:12" s="110" customFormat="1" ht="15" customHeight="1" x14ac:dyDescent="0.2">
      <c r="A31" s="364"/>
      <c r="B31" s="365" t="s">
        <v>111</v>
      </c>
      <c r="C31" s="361"/>
      <c r="D31" s="361"/>
      <c r="E31" s="362"/>
      <c r="F31" s="541">
        <v>43.8</v>
      </c>
      <c r="G31" s="541">
        <v>52.4</v>
      </c>
      <c r="H31" s="541">
        <v>52.4</v>
      </c>
      <c r="I31" s="541">
        <v>48.6</v>
      </c>
      <c r="J31" s="541">
        <v>44.1</v>
      </c>
      <c r="K31" s="542" t="s">
        <v>350</v>
      </c>
      <c r="L31" s="363">
        <v>-0.30000000000000426</v>
      </c>
    </row>
    <row r="32" spans="1:12" s="110" customFormat="1" ht="15" customHeight="1" x14ac:dyDescent="0.2">
      <c r="A32" s="366" t="s">
        <v>113</v>
      </c>
      <c r="B32" s="367" t="s">
        <v>181</v>
      </c>
      <c r="C32" s="361"/>
      <c r="D32" s="361"/>
      <c r="E32" s="362"/>
      <c r="F32" s="541">
        <v>32.299999999999997</v>
      </c>
      <c r="G32" s="541">
        <v>24.8</v>
      </c>
      <c r="H32" s="541">
        <v>39.1</v>
      </c>
      <c r="I32" s="541">
        <v>36.700000000000003</v>
      </c>
      <c r="J32" s="543">
        <v>34</v>
      </c>
      <c r="K32" s="542" t="s">
        <v>350</v>
      </c>
      <c r="L32" s="363">
        <v>-1.7000000000000028</v>
      </c>
    </row>
    <row r="33" spans="1:12" s="110" customFormat="1" ht="15" customHeight="1" x14ac:dyDescent="0.2">
      <c r="A33" s="366"/>
      <c r="B33" s="367" t="s">
        <v>182</v>
      </c>
      <c r="C33" s="361"/>
      <c r="D33" s="361"/>
      <c r="E33" s="362"/>
      <c r="F33" s="541">
        <v>43.9</v>
      </c>
      <c r="G33" s="541">
        <v>49.5</v>
      </c>
      <c r="H33" s="541">
        <v>51.2</v>
      </c>
      <c r="I33" s="541">
        <v>47.6</v>
      </c>
      <c r="J33" s="541">
        <v>45.2</v>
      </c>
      <c r="K33" s="542" t="s">
        <v>350</v>
      </c>
      <c r="L33" s="363">
        <v>-1.3000000000000043</v>
      </c>
    </row>
    <row r="34" spans="1:12" s="368" customFormat="1" ht="15" customHeight="1" x14ac:dyDescent="0.2">
      <c r="A34" s="366" t="s">
        <v>113</v>
      </c>
      <c r="B34" s="367" t="s">
        <v>116</v>
      </c>
      <c r="C34" s="361"/>
      <c r="D34" s="361"/>
      <c r="E34" s="362"/>
      <c r="F34" s="541">
        <v>35.9</v>
      </c>
      <c r="G34" s="541">
        <v>32.9</v>
      </c>
      <c r="H34" s="541">
        <v>43.5</v>
      </c>
      <c r="I34" s="541">
        <v>40.4</v>
      </c>
      <c r="J34" s="541">
        <v>38.5</v>
      </c>
      <c r="K34" s="542" t="s">
        <v>350</v>
      </c>
      <c r="L34" s="363">
        <v>-2.6000000000000014</v>
      </c>
    </row>
    <row r="35" spans="1:12" s="368" customFormat="1" ht="11.25" x14ac:dyDescent="0.2">
      <c r="A35" s="369"/>
      <c r="B35" s="370" t="s">
        <v>117</v>
      </c>
      <c r="C35" s="371"/>
      <c r="D35" s="371"/>
      <c r="E35" s="372"/>
      <c r="F35" s="544">
        <v>42.3</v>
      </c>
      <c r="G35" s="544">
        <v>41.9</v>
      </c>
      <c r="H35" s="544">
        <v>47.8</v>
      </c>
      <c r="I35" s="544">
        <v>45</v>
      </c>
      <c r="J35" s="545">
        <v>41.1</v>
      </c>
      <c r="K35" s="546" t="s">
        <v>350</v>
      </c>
      <c r="L35" s="373">
        <v>1.1999999999999957</v>
      </c>
    </row>
    <row r="36" spans="1:12" s="368" customFormat="1" ht="15.95" customHeight="1" x14ac:dyDescent="0.2">
      <c r="A36" s="374" t="s">
        <v>351</v>
      </c>
      <c r="B36" s="375"/>
      <c r="C36" s="376"/>
      <c r="D36" s="375"/>
      <c r="E36" s="377"/>
      <c r="F36" s="547">
        <v>14995</v>
      </c>
      <c r="G36" s="547">
        <v>15782</v>
      </c>
      <c r="H36" s="547">
        <v>15609</v>
      </c>
      <c r="I36" s="547">
        <v>14863</v>
      </c>
      <c r="J36" s="547">
        <v>15479</v>
      </c>
      <c r="K36" s="548">
        <v>-484</v>
      </c>
      <c r="L36" s="379">
        <v>-3.1268169778409458</v>
      </c>
    </row>
    <row r="37" spans="1:12" s="368" customFormat="1" ht="15.95" customHeight="1" x14ac:dyDescent="0.2">
      <c r="A37" s="380"/>
      <c r="B37" s="381" t="s">
        <v>113</v>
      </c>
      <c r="C37" s="381" t="s">
        <v>352</v>
      </c>
      <c r="D37" s="381"/>
      <c r="E37" s="382"/>
      <c r="F37" s="547">
        <v>5598</v>
      </c>
      <c r="G37" s="547">
        <v>5508</v>
      </c>
      <c r="H37" s="547">
        <v>6955</v>
      </c>
      <c r="I37" s="547">
        <v>6172</v>
      </c>
      <c r="J37" s="547">
        <v>6050</v>
      </c>
      <c r="K37" s="548">
        <v>-452</v>
      </c>
      <c r="L37" s="379">
        <v>-7.4710743801652892</v>
      </c>
    </row>
    <row r="38" spans="1:12" s="368" customFormat="1" ht="15.95" customHeight="1" x14ac:dyDescent="0.2">
      <c r="A38" s="380"/>
      <c r="B38" s="383" t="s">
        <v>105</v>
      </c>
      <c r="C38" s="383" t="s">
        <v>106</v>
      </c>
      <c r="D38" s="384"/>
      <c r="E38" s="382"/>
      <c r="F38" s="547">
        <v>8704</v>
      </c>
      <c r="G38" s="547">
        <v>9900</v>
      </c>
      <c r="H38" s="547">
        <v>8821</v>
      </c>
      <c r="I38" s="547">
        <v>8644</v>
      </c>
      <c r="J38" s="549">
        <v>8622</v>
      </c>
      <c r="K38" s="548">
        <v>82</v>
      </c>
      <c r="L38" s="379">
        <v>0.95105543957318484</v>
      </c>
    </row>
    <row r="39" spans="1:12" s="368" customFormat="1" ht="15.95" customHeight="1" x14ac:dyDescent="0.2">
      <c r="A39" s="380"/>
      <c r="B39" s="384"/>
      <c r="C39" s="381" t="s">
        <v>353</v>
      </c>
      <c r="D39" s="384"/>
      <c r="E39" s="382"/>
      <c r="F39" s="547">
        <v>3047</v>
      </c>
      <c r="G39" s="547">
        <v>2915</v>
      </c>
      <c r="H39" s="547">
        <v>3684</v>
      </c>
      <c r="I39" s="547">
        <v>3352</v>
      </c>
      <c r="J39" s="547">
        <v>3155</v>
      </c>
      <c r="K39" s="548">
        <v>-108</v>
      </c>
      <c r="L39" s="379">
        <v>-3.4231378763866878</v>
      </c>
    </row>
    <row r="40" spans="1:12" s="368" customFormat="1" ht="15.95" customHeight="1" x14ac:dyDescent="0.2">
      <c r="A40" s="380"/>
      <c r="B40" s="383"/>
      <c r="C40" s="383" t="s">
        <v>107</v>
      </c>
      <c r="D40" s="384"/>
      <c r="E40" s="382"/>
      <c r="F40" s="547">
        <v>6291</v>
      </c>
      <c r="G40" s="547">
        <v>5882</v>
      </c>
      <c r="H40" s="547">
        <v>6788</v>
      </c>
      <c r="I40" s="547">
        <v>6219</v>
      </c>
      <c r="J40" s="547">
        <v>6857</v>
      </c>
      <c r="K40" s="548">
        <v>-566</v>
      </c>
      <c r="L40" s="379">
        <v>-8.254338632054834</v>
      </c>
    </row>
    <row r="41" spans="1:12" s="368" customFormat="1" ht="24" customHeight="1" x14ac:dyDescent="0.2">
      <c r="A41" s="380"/>
      <c r="B41" s="384"/>
      <c r="C41" s="381" t="s">
        <v>353</v>
      </c>
      <c r="D41" s="384"/>
      <c r="E41" s="382"/>
      <c r="F41" s="547">
        <v>2551</v>
      </c>
      <c r="G41" s="547">
        <v>2593</v>
      </c>
      <c r="H41" s="547">
        <v>3271</v>
      </c>
      <c r="I41" s="547">
        <v>2820</v>
      </c>
      <c r="J41" s="549">
        <v>2895</v>
      </c>
      <c r="K41" s="548">
        <v>-344</v>
      </c>
      <c r="L41" s="379">
        <v>-11.882556131260795</v>
      </c>
    </row>
    <row r="42" spans="1:12" s="110" customFormat="1" ht="15" customHeight="1" x14ac:dyDescent="0.2">
      <c r="A42" s="380"/>
      <c r="B42" s="383" t="s">
        <v>113</v>
      </c>
      <c r="C42" s="383" t="s">
        <v>354</v>
      </c>
      <c r="D42" s="384"/>
      <c r="E42" s="382"/>
      <c r="F42" s="547">
        <v>3050</v>
      </c>
      <c r="G42" s="547">
        <v>2905</v>
      </c>
      <c r="H42" s="547">
        <v>3740</v>
      </c>
      <c r="I42" s="547">
        <v>3442</v>
      </c>
      <c r="J42" s="547">
        <v>2911</v>
      </c>
      <c r="K42" s="548">
        <v>139</v>
      </c>
      <c r="L42" s="379">
        <v>4.7749914118859502</v>
      </c>
    </row>
    <row r="43" spans="1:12" s="110" customFormat="1" ht="15" customHeight="1" x14ac:dyDescent="0.2">
      <c r="A43" s="380"/>
      <c r="B43" s="384"/>
      <c r="C43" s="381" t="s">
        <v>353</v>
      </c>
      <c r="D43" s="384"/>
      <c r="E43" s="382"/>
      <c r="F43" s="547">
        <v>1402</v>
      </c>
      <c r="G43" s="547">
        <v>1448</v>
      </c>
      <c r="H43" s="547">
        <v>2043</v>
      </c>
      <c r="I43" s="547">
        <v>1744</v>
      </c>
      <c r="J43" s="547">
        <v>1475</v>
      </c>
      <c r="K43" s="548">
        <v>-73</v>
      </c>
      <c r="L43" s="379">
        <v>-4.9491525423728815</v>
      </c>
    </row>
    <row r="44" spans="1:12" s="110" customFormat="1" ht="15" customHeight="1" x14ac:dyDescent="0.2">
      <c r="A44" s="380"/>
      <c r="B44" s="383"/>
      <c r="C44" s="365" t="s">
        <v>109</v>
      </c>
      <c r="D44" s="384"/>
      <c r="E44" s="382"/>
      <c r="F44" s="547">
        <v>10341</v>
      </c>
      <c r="G44" s="547">
        <v>11069</v>
      </c>
      <c r="H44" s="547">
        <v>10480</v>
      </c>
      <c r="I44" s="547">
        <v>10034</v>
      </c>
      <c r="J44" s="549">
        <v>10881</v>
      </c>
      <c r="K44" s="548">
        <v>-540</v>
      </c>
      <c r="L44" s="379">
        <v>-4.9627791563275432</v>
      </c>
    </row>
    <row r="45" spans="1:12" s="110" customFormat="1" ht="15" customHeight="1" x14ac:dyDescent="0.2">
      <c r="A45" s="380"/>
      <c r="B45" s="384"/>
      <c r="C45" s="381" t="s">
        <v>353</v>
      </c>
      <c r="D45" s="384"/>
      <c r="E45" s="382"/>
      <c r="F45" s="547">
        <v>3711</v>
      </c>
      <c r="G45" s="547">
        <v>3665</v>
      </c>
      <c r="H45" s="547">
        <v>4397</v>
      </c>
      <c r="I45" s="547">
        <v>3960</v>
      </c>
      <c r="J45" s="547">
        <v>4094</v>
      </c>
      <c r="K45" s="548">
        <v>-383</v>
      </c>
      <c r="L45" s="379">
        <v>-9.3551538837322905</v>
      </c>
    </row>
    <row r="46" spans="1:12" s="110" customFormat="1" ht="15" customHeight="1" x14ac:dyDescent="0.2">
      <c r="A46" s="380"/>
      <c r="B46" s="383"/>
      <c r="C46" s="365" t="s">
        <v>110</v>
      </c>
      <c r="D46" s="384"/>
      <c r="E46" s="382"/>
      <c r="F46" s="547">
        <v>1428</v>
      </c>
      <c r="G46" s="547">
        <v>1642</v>
      </c>
      <c r="H46" s="547">
        <v>1200</v>
      </c>
      <c r="I46" s="547">
        <v>1210</v>
      </c>
      <c r="J46" s="547">
        <v>1476</v>
      </c>
      <c r="K46" s="548">
        <v>-48</v>
      </c>
      <c r="L46" s="379">
        <v>-3.2520325203252032</v>
      </c>
    </row>
    <row r="47" spans="1:12" s="110" customFormat="1" ht="15" customHeight="1" x14ac:dyDescent="0.2">
      <c r="A47" s="380"/>
      <c r="B47" s="384"/>
      <c r="C47" s="381" t="s">
        <v>353</v>
      </c>
      <c r="D47" s="384"/>
      <c r="E47" s="382"/>
      <c r="F47" s="547">
        <v>408</v>
      </c>
      <c r="G47" s="547">
        <v>308</v>
      </c>
      <c r="H47" s="547">
        <v>416</v>
      </c>
      <c r="I47" s="547">
        <v>382</v>
      </c>
      <c r="J47" s="549">
        <v>388</v>
      </c>
      <c r="K47" s="548">
        <v>20</v>
      </c>
      <c r="L47" s="379">
        <v>5.1546391752577323</v>
      </c>
    </row>
    <row r="48" spans="1:12" s="110" customFormat="1" ht="15" customHeight="1" x14ac:dyDescent="0.2">
      <c r="A48" s="380"/>
      <c r="B48" s="384"/>
      <c r="C48" s="365" t="s">
        <v>111</v>
      </c>
      <c r="D48" s="385"/>
      <c r="E48" s="386"/>
      <c r="F48" s="547">
        <v>176</v>
      </c>
      <c r="G48" s="547">
        <v>166</v>
      </c>
      <c r="H48" s="547">
        <v>189</v>
      </c>
      <c r="I48" s="547">
        <v>177</v>
      </c>
      <c r="J48" s="547">
        <v>211</v>
      </c>
      <c r="K48" s="548">
        <v>-35</v>
      </c>
      <c r="L48" s="379">
        <v>-16.587677725118482</v>
      </c>
    </row>
    <row r="49" spans="1:12" s="110" customFormat="1" ht="15" customHeight="1" x14ac:dyDescent="0.2">
      <c r="A49" s="380"/>
      <c r="B49" s="384"/>
      <c r="C49" s="381" t="s">
        <v>353</v>
      </c>
      <c r="D49" s="384"/>
      <c r="E49" s="382"/>
      <c r="F49" s="547">
        <v>77</v>
      </c>
      <c r="G49" s="547">
        <v>87</v>
      </c>
      <c r="H49" s="547">
        <v>99</v>
      </c>
      <c r="I49" s="547">
        <v>86</v>
      </c>
      <c r="J49" s="547">
        <v>93</v>
      </c>
      <c r="K49" s="548">
        <v>-16</v>
      </c>
      <c r="L49" s="379">
        <v>-17.204301075268816</v>
      </c>
    </row>
    <row r="50" spans="1:12" s="110" customFormat="1" ht="15" customHeight="1" x14ac:dyDescent="0.2">
      <c r="A50" s="380"/>
      <c r="B50" s="383" t="s">
        <v>113</v>
      </c>
      <c r="C50" s="381" t="s">
        <v>181</v>
      </c>
      <c r="D50" s="384"/>
      <c r="E50" s="382"/>
      <c r="F50" s="547">
        <v>8483</v>
      </c>
      <c r="G50" s="547">
        <v>9325</v>
      </c>
      <c r="H50" s="547">
        <v>8595</v>
      </c>
      <c r="I50" s="547">
        <v>8286</v>
      </c>
      <c r="J50" s="549">
        <v>8451</v>
      </c>
      <c r="K50" s="548">
        <v>32</v>
      </c>
      <c r="L50" s="379">
        <v>0.37865341379718376</v>
      </c>
    </row>
    <row r="51" spans="1:12" s="110" customFormat="1" ht="15" customHeight="1" x14ac:dyDescent="0.2">
      <c r="A51" s="380"/>
      <c r="B51" s="384"/>
      <c r="C51" s="381" t="s">
        <v>353</v>
      </c>
      <c r="D51" s="384"/>
      <c r="E51" s="382"/>
      <c r="F51" s="547">
        <v>2740</v>
      </c>
      <c r="G51" s="547">
        <v>2309</v>
      </c>
      <c r="H51" s="547">
        <v>3364</v>
      </c>
      <c r="I51" s="547">
        <v>3042</v>
      </c>
      <c r="J51" s="547">
        <v>2870</v>
      </c>
      <c r="K51" s="548">
        <v>-130</v>
      </c>
      <c r="L51" s="379">
        <v>-4.529616724738676</v>
      </c>
    </row>
    <row r="52" spans="1:12" s="110" customFormat="1" ht="15" customHeight="1" x14ac:dyDescent="0.2">
      <c r="A52" s="380"/>
      <c r="B52" s="383"/>
      <c r="C52" s="381" t="s">
        <v>182</v>
      </c>
      <c r="D52" s="384"/>
      <c r="E52" s="382"/>
      <c r="F52" s="547">
        <v>6512</v>
      </c>
      <c r="G52" s="547">
        <v>6457</v>
      </c>
      <c r="H52" s="547">
        <v>7014</v>
      </c>
      <c r="I52" s="547">
        <v>6577</v>
      </c>
      <c r="J52" s="547">
        <v>7028</v>
      </c>
      <c r="K52" s="548">
        <v>-516</v>
      </c>
      <c r="L52" s="379">
        <v>-7.3420603301081391</v>
      </c>
    </row>
    <row r="53" spans="1:12" s="269" customFormat="1" ht="11.25" customHeight="1" x14ac:dyDescent="0.2">
      <c r="A53" s="380"/>
      <c r="B53" s="384"/>
      <c r="C53" s="381" t="s">
        <v>353</v>
      </c>
      <c r="D53" s="384"/>
      <c r="E53" s="382"/>
      <c r="F53" s="547">
        <v>2858</v>
      </c>
      <c r="G53" s="547">
        <v>3199</v>
      </c>
      <c r="H53" s="547">
        <v>3591</v>
      </c>
      <c r="I53" s="547">
        <v>3130</v>
      </c>
      <c r="J53" s="549">
        <v>3180</v>
      </c>
      <c r="K53" s="548">
        <v>-322</v>
      </c>
      <c r="L53" s="379">
        <v>-10.125786163522013</v>
      </c>
    </row>
    <row r="54" spans="1:12" s="151" customFormat="1" ht="12.75" customHeight="1" x14ac:dyDescent="0.2">
      <c r="A54" s="380"/>
      <c r="B54" s="383" t="s">
        <v>113</v>
      </c>
      <c r="C54" s="383" t="s">
        <v>116</v>
      </c>
      <c r="D54" s="384"/>
      <c r="E54" s="382"/>
      <c r="F54" s="547">
        <v>11583</v>
      </c>
      <c r="G54" s="547">
        <v>12246</v>
      </c>
      <c r="H54" s="547">
        <v>11862</v>
      </c>
      <c r="I54" s="547">
        <v>11120</v>
      </c>
      <c r="J54" s="547">
        <v>12215</v>
      </c>
      <c r="K54" s="548">
        <v>-632</v>
      </c>
      <c r="L54" s="379">
        <v>-5.1739664347114207</v>
      </c>
    </row>
    <row r="55" spans="1:12" ht="11.25" x14ac:dyDescent="0.2">
      <c r="A55" s="380"/>
      <c r="B55" s="384"/>
      <c r="C55" s="381" t="s">
        <v>353</v>
      </c>
      <c r="D55" s="384"/>
      <c r="E55" s="382"/>
      <c r="F55" s="547">
        <v>4157</v>
      </c>
      <c r="G55" s="547">
        <v>4030</v>
      </c>
      <c r="H55" s="547">
        <v>5165</v>
      </c>
      <c r="I55" s="547">
        <v>4487</v>
      </c>
      <c r="J55" s="547">
        <v>4708</v>
      </c>
      <c r="K55" s="548">
        <v>-551</v>
      </c>
      <c r="L55" s="379">
        <v>-11.703483432455394</v>
      </c>
    </row>
    <row r="56" spans="1:12" ht="14.25" customHeight="1" x14ac:dyDescent="0.2">
      <c r="A56" s="380"/>
      <c r="B56" s="384"/>
      <c r="C56" s="383" t="s">
        <v>117</v>
      </c>
      <c r="D56" s="384"/>
      <c r="E56" s="382"/>
      <c r="F56" s="547">
        <v>3400</v>
      </c>
      <c r="G56" s="547">
        <v>3520</v>
      </c>
      <c r="H56" s="547">
        <v>3735</v>
      </c>
      <c r="I56" s="547">
        <v>3727</v>
      </c>
      <c r="J56" s="547">
        <v>3249</v>
      </c>
      <c r="K56" s="548">
        <v>151</v>
      </c>
      <c r="L56" s="379">
        <v>4.6475838719606033</v>
      </c>
    </row>
    <row r="57" spans="1:12" ht="18.75" customHeight="1" x14ac:dyDescent="0.2">
      <c r="A57" s="387"/>
      <c r="B57" s="388"/>
      <c r="C57" s="389" t="s">
        <v>353</v>
      </c>
      <c r="D57" s="388"/>
      <c r="E57" s="390"/>
      <c r="F57" s="550">
        <v>1438</v>
      </c>
      <c r="G57" s="551">
        <v>1475</v>
      </c>
      <c r="H57" s="551">
        <v>1785</v>
      </c>
      <c r="I57" s="551">
        <v>1679</v>
      </c>
      <c r="J57" s="551">
        <v>1336</v>
      </c>
      <c r="K57" s="552">
        <f t="shared" ref="K57" si="0">IF(OR(F57=".",J57=".")=TRUE,".",IF(OR(F57="*",J57="*")=TRUE,"*",IF(AND(F57="-",J57="-")=TRUE,"-",IF(AND(ISNUMBER(J57),ISNUMBER(F57))=TRUE,IF(F57-J57=0,0,F57-J57),IF(ISNUMBER(F57)=TRUE,F57,-J57)))))</f>
        <v>102</v>
      </c>
      <c r="L57" s="391">
        <f t="shared" ref="L57" si="1">IF(K57 =".",".",IF(K57 ="*","*",IF(K57="-","-",IF(K57=0,0,IF(OR(J57="-",J57=".",F57="-",F57=".")=TRUE,"X",IF(J57=0,"0,0",IF(ABS(K57*100/J57)&gt;250,".X",(K57*100/J57))))))))</f>
        <v>7.634730538922156</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15482</v>
      </c>
      <c r="E11" s="114">
        <v>17021</v>
      </c>
      <c r="F11" s="114">
        <v>21023</v>
      </c>
      <c r="G11" s="114">
        <v>15294</v>
      </c>
      <c r="H11" s="140">
        <v>16048</v>
      </c>
      <c r="I11" s="115">
        <v>-566</v>
      </c>
      <c r="J11" s="116">
        <v>-3.5269192422731805</v>
      </c>
    </row>
    <row r="12" spans="1:15" s="110" customFormat="1" ht="24.95" customHeight="1" x14ac:dyDescent="0.2">
      <c r="A12" s="193" t="s">
        <v>132</v>
      </c>
      <c r="B12" s="194" t="s">
        <v>133</v>
      </c>
      <c r="C12" s="113">
        <v>0.82676656762692158</v>
      </c>
      <c r="D12" s="115">
        <v>128</v>
      </c>
      <c r="E12" s="114">
        <v>75</v>
      </c>
      <c r="F12" s="114">
        <v>185</v>
      </c>
      <c r="G12" s="114">
        <v>158</v>
      </c>
      <c r="H12" s="140">
        <v>120</v>
      </c>
      <c r="I12" s="115">
        <v>8</v>
      </c>
      <c r="J12" s="116">
        <v>6.666666666666667</v>
      </c>
    </row>
    <row r="13" spans="1:15" s="110" customFormat="1" ht="24.95" customHeight="1" x14ac:dyDescent="0.2">
      <c r="A13" s="193" t="s">
        <v>134</v>
      </c>
      <c r="B13" s="199" t="s">
        <v>214</v>
      </c>
      <c r="C13" s="113">
        <v>2.7322051414545925</v>
      </c>
      <c r="D13" s="115">
        <v>423</v>
      </c>
      <c r="E13" s="114">
        <v>402</v>
      </c>
      <c r="F13" s="114">
        <v>323</v>
      </c>
      <c r="G13" s="114">
        <v>161</v>
      </c>
      <c r="H13" s="140">
        <v>251</v>
      </c>
      <c r="I13" s="115">
        <v>172</v>
      </c>
      <c r="J13" s="116">
        <v>68.525896414342625</v>
      </c>
    </row>
    <row r="14" spans="1:15" s="287" customFormat="1" ht="24.95" customHeight="1" x14ac:dyDescent="0.2">
      <c r="A14" s="193" t="s">
        <v>215</v>
      </c>
      <c r="B14" s="199" t="s">
        <v>137</v>
      </c>
      <c r="C14" s="113">
        <v>8.8877406019894067</v>
      </c>
      <c r="D14" s="115">
        <v>1376</v>
      </c>
      <c r="E14" s="114">
        <v>4220</v>
      </c>
      <c r="F14" s="114">
        <v>2246</v>
      </c>
      <c r="G14" s="114">
        <v>1428</v>
      </c>
      <c r="H14" s="140">
        <v>1541</v>
      </c>
      <c r="I14" s="115">
        <v>-165</v>
      </c>
      <c r="J14" s="116">
        <v>-10.707332900713823</v>
      </c>
      <c r="K14" s="110"/>
      <c r="L14" s="110"/>
      <c r="M14" s="110"/>
      <c r="N14" s="110"/>
      <c r="O14" s="110"/>
    </row>
    <row r="15" spans="1:15" s="110" customFormat="1" ht="24.95" customHeight="1" x14ac:dyDescent="0.2">
      <c r="A15" s="193" t="s">
        <v>216</v>
      </c>
      <c r="B15" s="199" t="s">
        <v>217</v>
      </c>
      <c r="C15" s="113">
        <v>1.5889419971579899</v>
      </c>
      <c r="D15" s="115">
        <v>246</v>
      </c>
      <c r="E15" s="114">
        <v>206</v>
      </c>
      <c r="F15" s="114">
        <v>351</v>
      </c>
      <c r="G15" s="114">
        <v>251</v>
      </c>
      <c r="H15" s="140">
        <v>226</v>
      </c>
      <c r="I15" s="115">
        <v>20</v>
      </c>
      <c r="J15" s="116">
        <v>8.8495575221238933</v>
      </c>
    </row>
    <row r="16" spans="1:15" s="287" customFormat="1" ht="24.95" customHeight="1" x14ac:dyDescent="0.2">
      <c r="A16" s="193" t="s">
        <v>218</v>
      </c>
      <c r="B16" s="199" t="s">
        <v>141</v>
      </c>
      <c r="C16" s="113">
        <v>5.9682211600568404</v>
      </c>
      <c r="D16" s="115">
        <v>924</v>
      </c>
      <c r="E16" s="114">
        <v>3875</v>
      </c>
      <c r="F16" s="114">
        <v>1494</v>
      </c>
      <c r="G16" s="114">
        <v>995</v>
      </c>
      <c r="H16" s="140">
        <v>1105</v>
      </c>
      <c r="I16" s="115">
        <v>-181</v>
      </c>
      <c r="J16" s="116">
        <v>-16.380090497737555</v>
      </c>
      <c r="K16" s="110"/>
      <c r="L16" s="110"/>
      <c r="M16" s="110"/>
      <c r="N16" s="110"/>
      <c r="O16" s="110"/>
    </row>
    <row r="17" spans="1:15" s="110" customFormat="1" ht="24.95" customHeight="1" x14ac:dyDescent="0.2">
      <c r="A17" s="193" t="s">
        <v>142</v>
      </c>
      <c r="B17" s="199" t="s">
        <v>220</v>
      </c>
      <c r="C17" s="113">
        <v>1.3305774447745768</v>
      </c>
      <c r="D17" s="115">
        <v>206</v>
      </c>
      <c r="E17" s="114">
        <v>139</v>
      </c>
      <c r="F17" s="114">
        <v>401</v>
      </c>
      <c r="G17" s="114">
        <v>182</v>
      </c>
      <c r="H17" s="140">
        <v>210</v>
      </c>
      <c r="I17" s="115">
        <v>-4</v>
      </c>
      <c r="J17" s="116">
        <v>-1.9047619047619047</v>
      </c>
    </row>
    <row r="18" spans="1:15" s="287" customFormat="1" ht="24.95" customHeight="1" x14ac:dyDescent="0.2">
      <c r="A18" s="201" t="s">
        <v>144</v>
      </c>
      <c r="B18" s="202" t="s">
        <v>145</v>
      </c>
      <c r="C18" s="113">
        <v>6.5947551995866167</v>
      </c>
      <c r="D18" s="115">
        <v>1021</v>
      </c>
      <c r="E18" s="114">
        <v>522</v>
      </c>
      <c r="F18" s="114">
        <v>1315</v>
      </c>
      <c r="G18" s="114">
        <v>979</v>
      </c>
      <c r="H18" s="140">
        <v>995</v>
      </c>
      <c r="I18" s="115">
        <v>26</v>
      </c>
      <c r="J18" s="116">
        <v>2.613065326633166</v>
      </c>
      <c r="K18" s="110"/>
      <c r="L18" s="110"/>
      <c r="M18" s="110"/>
      <c r="N18" s="110"/>
      <c r="O18" s="110"/>
    </row>
    <row r="19" spans="1:15" s="110" customFormat="1" ht="24.95" customHeight="1" x14ac:dyDescent="0.2">
      <c r="A19" s="193" t="s">
        <v>146</v>
      </c>
      <c r="B19" s="199" t="s">
        <v>147</v>
      </c>
      <c r="C19" s="113">
        <v>12.847177367265211</v>
      </c>
      <c r="D19" s="115">
        <v>1989</v>
      </c>
      <c r="E19" s="114">
        <v>1781</v>
      </c>
      <c r="F19" s="114">
        <v>2589</v>
      </c>
      <c r="G19" s="114">
        <v>1702</v>
      </c>
      <c r="H19" s="140">
        <v>2060</v>
      </c>
      <c r="I19" s="115">
        <v>-71</v>
      </c>
      <c r="J19" s="116">
        <v>-3.4466019417475726</v>
      </c>
    </row>
    <row r="20" spans="1:15" s="287" customFormat="1" ht="24.95" customHeight="1" x14ac:dyDescent="0.2">
      <c r="A20" s="193" t="s">
        <v>148</v>
      </c>
      <c r="B20" s="199" t="s">
        <v>149</v>
      </c>
      <c r="C20" s="113">
        <v>9.9147396977134736</v>
      </c>
      <c r="D20" s="115">
        <v>1535</v>
      </c>
      <c r="E20" s="114">
        <v>1243</v>
      </c>
      <c r="F20" s="114">
        <v>1675</v>
      </c>
      <c r="G20" s="114">
        <v>1217</v>
      </c>
      <c r="H20" s="140">
        <v>1411</v>
      </c>
      <c r="I20" s="115">
        <v>124</v>
      </c>
      <c r="J20" s="116">
        <v>8.7880935506732811</v>
      </c>
      <c r="K20" s="110"/>
      <c r="L20" s="110"/>
      <c r="M20" s="110"/>
      <c r="N20" s="110"/>
      <c r="O20" s="110"/>
    </row>
    <row r="21" spans="1:15" s="110" customFormat="1" ht="24.95" customHeight="1" x14ac:dyDescent="0.2">
      <c r="A21" s="201" t="s">
        <v>150</v>
      </c>
      <c r="B21" s="202" t="s">
        <v>151</v>
      </c>
      <c r="C21" s="113">
        <v>6.4978684924428372</v>
      </c>
      <c r="D21" s="115">
        <v>1006</v>
      </c>
      <c r="E21" s="114">
        <v>922</v>
      </c>
      <c r="F21" s="114">
        <v>1043</v>
      </c>
      <c r="G21" s="114">
        <v>1064</v>
      </c>
      <c r="H21" s="140">
        <v>945</v>
      </c>
      <c r="I21" s="115">
        <v>61</v>
      </c>
      <c r="J21" s="116">
        <v>6.4550264550264549</v>
      </c>
    </row>
    <row r="22" spans="1:15" s="110" customFormat="1" ht="24.95" customHeight="1" x14ac:dyDescent="0.2">
      <c r="A22" s="201" t="s">
        <v>152</v>
      </c>
      <c r="B22" s="199" t="s">
        <v>153</v>
      </c>
      <c r="C22" s="113">
        <v>1.3822503552512595</v>
      </c>
      <c r="D22" s="115">
        <v>214</v>
      </c>
      <c r="E22" s="114">
        <v>162</v>
      </c>
      <c r="F22" s="114">
        <v>298</v>
      </c>
      <c r="G22" s="114">
        <v>180</v>
      </c>
      <c r="H22" s="140">
        <v>283</v>
      </c>
      <c r="I22" s="115">
        <v>-69</v>
      </c>
      <c r="J22" s="116">
        <v>-24.381625441696112</v>
      </c>
    </row>
    <row r="23" spans="1:15" s="110" customFormat="1" ht="24.95" customHeight="1" x14ac:dyDescent="0.2">
      <c r="A23" s="193" t="s">
        <v>154</v>
      </c>
      <c r="B23" s="199" t="s">
        <v>155</v>
      </c>
      <c r="C23" s="113">
        <v>1.1690995995349438</v>
      </c>
      <c r="D23" s="115">
        <v>181</v>
      </c>
      <c r="E23" s="114">
        <v>114</v>
      </c>
      <c r="F23" s="114">
        <v>265</v>
      </c>
      <c r="G23" s="114">
        <v>132</v>
      </c>
      <c r="H23" s="140">
        <v>176</v>
      </c>
      <c r="I23" s="115">
        <v>5</v>
      </c>
      <c r="J23" s="116">
        <v>2.8409090909090908</v>
      </c>
    </row>
    <row r="24" spans="1:15" s="110" customFormat="1" ht="24.95" customHeight="1" x14ac:dyDescent="0.2">
      <c r="A24" s="193" t="s">
        <v>156</v>
      </c>
      <c r="B24" s="199" t="s">
        <v>221</v>
      </c>
      <c r="C24" s="113">
        <v>5.8519571114843041</v>
      </c>
      <c r="D24" s="115">
        <v>906</v>
      </c>
      <c r="E24" s="114">
        <v>667</v>
      </c>
      <c r="F24" s="114">
        <v>932</v>
      </c>
      <c r="G24" s="114">
        <v>795</v>
      </c>
      <c r="H24" s="140">
        <v>915</v>
      </c>
      <c r="I24" s="115">
        <v>-9</v>
      </c>
      <c r="J24" s="116">
        <v>-0.98360655737704916</v>
      </c>
    </row>
    <row r="25" spans="1:15" s="110" customFormat="1" ht="24.95" customHeight="1" x14ac:dyDescent="0.2">
      <c r="A25" s="193" t="s">
        <v>222</v>
      </c>
      <c r="B25" s="204" t="s">
        <v>159</v>
      </c>
      <c r="C25" s="113">
        <v>7.3052577186410028</v>
      </c>
      <c r="D25" s="115">
        <v>1131</v>
      </c>
      <c r="E25" s="114">
        <v>933</v>
      </c>
      <c r="F25" s="114">
        <v>1310</v>
      </c>
      <c r="G25" s="114">
        <v>1418</v>
      </c>
      <c r="H25" s="140">
        <v>1320</v>
      </c>
      <c r="I25" s="115">
        <v>-189</v>
      </c>
      <c r="J25" s="116">
        <v>-14.318181818181818</v>
      </c>
    </row>
    <row r="26" spans="1:15" s="110" customFormat="1" ht="24.95" customHeight="1" x14ac:dyDescent="0.2">
      <c r="A26" s="201">
        <v>782.78300000000002</v>
      </c>
      <c r="B26" s="203" t="s">
        <v>160</v>
      </c>
      <c r="C26" s="113">
        <v>8.9846273091331863</v>
      </c>
      <c r="D26" s="115">
        <v>1391</v>
      </c>
      <c r="E26" s="114">
        <v>1467</v>
      </c>
      <c r="F26" s="114">
        <v>1902</v>
      </c>
      <c r="G26" s="114">
        <v>1981</v>
      </c>
      <c r="H26" s="140">
        <v>1234</v>
      </c>
      <c r="I26" s="115">
        <v>157</v>
      </c>
      <c r="J26" s="116">
        <v>12.722852512155592</v>
      </c>
    </row>
    <row r="27" spans="1:15" s="110" customFormat="1" ht="24.95" customHeight="1" x14ac:dyDescent="0.2">
      <c r="A27" s="193" t="s">
        <v>161</v>
      </c>
      <c r="B27" s="199" t="s">
        <v>162</v>
      </c>
      <c r="C27" s="113">
        <v>2.4609223614520088</v>
      </c>
      <c r="D27" s="115">
        <v>381</v>
      </c>
      <c r="E27" s="114">
        <v>372</v>
      </c>
      <c r="F27" s="114">
        <v>786</v>
      </c>
      <c r="G27" s="114">
        <v>470</v>
      </c>
      <c r="H27" s="140">
        <v>433</v>
      </c>
      <c r="I27" s="115">
        <v>-52</v>
      </c>
      <c r="J27" s="116">
        <v>-12.009237875288683</v>
      </c>
    </row>
    <row r="28" spans="1:15" s="110" customFormat="1" ht="24.95" customHeight="1" x14ac:dyDescent="0.2">
      <c r="A28" s="193" t="s">
        <v>163</v>
      </c>
      <c r="B28" s="199" t="s">
        <v>164</v>
      </c>
      <c r="C28" s="113">
        <v>4.1402919519441932</v>
      </c>
      <c r="D28" s="115">
        <v>641</v>
      </c>
      <c r="E28" s="114">
        <v>799</v>
      </c>
      <c r="F28" s="114">
        <v>1400</v>
      </c>
      <c r="G28" s="114">
        <v>701</v>
      </c>
      <c r="H28" s="140">
        <v>905</v>
      </c>
      <c r="I28" s="115">
        <v>-264</v>
      </c>
      <c r="J28" s="116">
        <v>-29.171270718232044</v>
      </c>
    </row>
    <row r="29" spans="1:15" s="110" customFormat="1" ht="24.95" customHeight="1" x14ac:dyDescent="0.2">
      <c r="A29" s="193">
        <v>86</v>
      </c>
      <c r="B29" s="199" t="s">
        <v>165</v>
      </c>
      <c r="C29" s="113">
        <v>7.2600439219739048</v>
      </c>
      <c r="D29" s="115">
        <v>1124</v>
      </c>
      <c r="E29" s="114">
        <v>1225</v>
      </c>
      <c r="F29" s="114">
        <v>1466</v>
      </c>
      <c r="G29" s="114">
        <v>998</v>
      </c>
      <c r="H29" s="140">
        <v>1111</v>
      </c>
      <c r="I29" s="115">
        <v>13</v>
      </c>
      <c r="J29" s="116">
        <v>1.1701170117011701</v>
      </c>
    </row>
    <row r="30" spans="1:15" s="110" customFormat="1" ht="24.95" customHeight="1" x14ac:dyDescent="0.2">
      <c r="A30" s="193">
        <v>87.88</v>
      </c>
      <c r="B30" s="204" t="s">
        <v>166</v>
      </c>
      <c r="C30" s="113">
        <v>8.6939671877018476</v>
      </c>
      <c r="D30" s="115">
        <v>1346</v>
      </c>
      <c r="E30" s="114">
        <v>1582</v>
      </c>
      <c r="F30" s="114">
        <v>2393</v>
      </c>
      <c r="G30" s="114">
        <v>1297</v>
      </c>
      <c r="H30" s="140">
        <v>1669</v>
      </c>
      <c r="I30" s="115">
        <v>-323</v>
      </c>
      <c r="J30" s="116">
        <v>-19.352905931695627</v>
      </c>
    </row>
    <row r="31" spans="1:15" s="110" customFormat="1" ht="24.95" customHeight="1" x14ac:dyDescent="0.2">
      <c r="A31" s="193" t="s">
        <v>167</v>
      </c>
      <c r="B31" s="199" t="s">
        <v>168</v>
      </c>
      <c r="C31" s="113">
        <v>4.4244929595659475</v>
      </c>
      <c r="D31" s="115">
        <v>685</v>
      </c>
      <c r="E31" s="114">
        <v>535</v>
      </c>
      <c r="F31" s="114">
        <v>895</v>
      </c>
      <c r="G31" s="114">
        <v>613</v>
      </c>
      <c r="H31" s="140">
        <v>677</v>
      </c>
      <c r="I31" s="115">
        <v>8</v>
      </c>
      <c r="J31" s="116">
        <v>1.1816838995568686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0.82676656762692158</v>
      </c>
      <c r="D34" s="115">
        <v>128</v>
      </c>
      <c r="E34" s="114">
        <v>75</v>
      </c>
      <c r="F34" s="114">
        <v>185</v>
      </c>
      <c r="G34" s="114">
        <v>158</v>
      </c>
      <c r="H34" s="140">
        <v>120</v>
      </c>
      <c r="I34" s="115">
        <v>8</v>
      </c>
      <c r="J34" s="116">
        <v>6.666666666666667</v>
      </c>
    </row>
    <row r="35" spans="1:10" s="110" customFormat="1" ht="24.95" customHeight="1" x14ac:dyDescent="0.2">
      <c r="A35" s="292" t="s">
        <v>171</v>
      </c>
      <c r="B35" s="293" t="s">
        <v>172</v>
      </c>
      <c r="C35" s="113">
        <v>18.214700943030618</v>
      </c>
      <c r="D35" s="115">
        <v>2820</v>
      </c>
      <c r="E35" s="114">
        <v>5144</v>
      </c>
      <c r="F35" s="114">
        <v>3884</v>
      </c>
      <c r="G35" s="114">
        <v>2568</v>
      </c>
      <c r="H35" s="140">
        <v>2787</v>
      </c>
      <c r="I35" s="115">
        <v>33</v>
      </c>
      <c r="J35" s="116">
        <v>1.1840688912809472</v>
      </c>
    </row>
    <row r="36" spans="1:10" s="110" customFormat="1" ht="24.95" customHeight="1" x14ac:dyDescent="0.2">
      <c r="A36" s="294" t="s">
        <v>173</v>
      </c>
      <c r="B36" s="295" t="s">
        <v>174</v>
      </c>
      <c r="C36" s="125">
        <v>80.932696034104126</v>
      </c>
      <c r="D36" s="143">
        <v>12530</v>
      </c>
      <c r="E36" s="144">
        <v>11802</v>
      </c>
      <c r="F36" s="144">
        <v>16954</v>
      </c>
      <c r="G36" s="144">
        <v>12568</v>
      </c>
      <c r="H36" s="145">
        <v>13139</v>
      </c>
      <c r="I36" s="143">
        <v>-609</v>
      </c>
      <c r="J36" s="146">
        <v>-4.6350559403303144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15482</v>
      </c>
      <c r="F11" s="264">
        <v>17021</v>
      </c>
      <c r="G11" s="264">
        <v>21023</v>
      </c>
      <c r="H11" s="264">
        <v>15294</v>
      </c>
      <c r="I11" s="265">
        <v>16048</v>
      </c>
      <c r="J11" s="263">
        <v>-566</v>
      </c>
      <c r="K11" s="266">
        <v>-3.5269192422731805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27.322051414545925</v>
      </c>
      <c r="E13" s="115">
        <v>4230</v>
      </c>
      <c r="F13" s="114">
        <v>4809</v>
      </c>
      <c r="G13" s="114">
        <v>5386</v>
      </c>
      <c r="H13" s="114">
        <v>5102</v>
      </c>
      <c r="I13" s="140">
        <v>4229</v>
      </c>
      <c r="J13" s="115">
        <v>1</v>
      </c>
      <c r="K13" s="116">
        <v>2.3646252069047056E-2</v>
      </c>
    </row>
    <row r="14" spans="1:15" ht="15.95" customHeight="1" x14ac:dyDescent="0.2">
      <c r="A14" s="306" t="s">
        <v>230</v>
      </c>
      <c r="B14" s="307"/>
      <c r="C14" s="308"/>
      <c r="D14" s="113">
        <v>54.062782586229169</v>
      </c>
      <c r="E14" s="115">
        <v>8370</v>
      </c>
      <c r="F14" s="114">
        <v>9099</v>
      </c>
      <c r="G14" s="114">
        <v>11810</v>
      </c>
      <c r="H14" s="114">
        <v>7737</v>
      </c>
      <c r="I14" s="140">
        <v>8473</v>
      </c>
      <c r="J14" s="115">
        <v>-103</v>
      </c>
      <c r="K14" s="116">
        <v>-1.2156261064558007</v>
      </c>
    </row>
    <row r="15" spans="1:15" ht="15.95" customHeight="1" x14ac:dyDescent="0.2">
      <c r="A15" s="306" t="s">
        <v>231</v>
      </c>
      <c r="B15" s="307"/>
      <c r="C15" s="308"/>
      <c r="D15" s="113">
        <v>7.7832321405503162</v>
      </c>
      <c r="E15" s="115">
        <v>1205</v>
      </c>
      <c r="F15" s="114">
        <v>1399</v>
      </c>
      <c r="G15" s="114">
        <v>1277</v>
      </c>
      <c r="H15" s="114">
        <v>967</v>
      </c>
      <c r="I15" s="140">
        <v>1279</v>
      </c>
      <c r="J15" s="115">
        <v>-74</v>
      </c>
      <c r="K15" s="116">
        <v>-5.7857701329163405</v>
      </c>
    </row>
    <row r="16" spans="1:15" ht="15.95" customHeight="1" x14ac:dyDescent="0.2">
      <c r="A16" s="306" t="s">
        <v>232</v>
      </c>
      <c r="B16" s="307"/>
      <c r="C16" s="308"/>
      <c r="D16" s="113">
        <v>10.496059940576153</v>
      </c>
      <c r="E16" s="115">
        <v>1625</v>
      </c>
      <c r="F16" s="114">
        <v>1683</v>
      </c>
      <c r="G16" s="114">
        <v>2385</v>
      </c>
      <c r="H16" s="114">
        <v>1465</v>
      </c>
      <c r="I16" s="140">
        <v>2035</v>
      </c>
      <c r="J16" s="115">
        <v>-410</v>
      </c>
      <c r="K16" s="116">
        <v>-20.147420147420146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0.78801188476940964</v>
      </c>
      <c r="E18" s="115">
        <v>122</v>
      </c>
      <c r="F18" s="114">
        <v>75</v>
      </c>
      <c r="G18" s="114">
        <v>200</v>
      </c>
      <c r="H18" s="114">
        <v>194</v>
      </c>
      <c r="I18" s="140">
        <v>93</v>
      </c>
      <c r="J18" s="115">
        <v>29</v>
      </c>
      <c r="K18" s="116">
        <v>31.182795698924732</v>
      </c>
    </row>
    <row r="19" spans="1:11" ht="14.1" customHeight="1" x14ac:dyDescent="0.2">
      <c r="A19" s="306" t="s">
        <v>235</v>
      </c>
      <c r="B19" s="307" t="s">
        <v>236</v>
      </c>
      <c r="C19" s="308"/>
      <c r="D19" s="113">
        <v>0.52964733238599659</v>
      </c>
      <c r="E19" s="115">
        <v>82</v>
      </c>
      <c r="F19" s="114">
        <v>55</v>
      </c>
      <c r="G19" s="114">
        <v>139</v>
      </c>
      <c r="H19" s="114">
        <v>167</v>
      </c>
      <c r="I19" s="140">
        <v>63</v>
      </c>
      <c r="J19" s="115">
        <v>19</v>
      </c>
      <c r="K19" s="116">
        <v>30.158730158730158</v>
      </c>
    </row>
    <row r="20" spans="1:11" ht="14.1" customHeight="1" x14ac:dyDescent="0.2">
      <c r="A20" s="306">
        <v>12</v>
      </c>
      <c r="B20" s="307" t="s">
        <v>237</v>
      </c>
      <c r="C20" s="308"/>
      <c r="D20" s="113">
        <v>1.5566464281100634</v>
      </c>
      <c r="E20" s="115">
        <v>241</v>
      </c>
      <c r="F20" s="114">
        <v>103</v>
      </c>
      <c r="G20" s="114">
        <v>158</v>
      </c>
      <c r="H20" s="114">
        <v>247</v>
      </c>
      <c r="I20" s="140">
        <v>261</v>
      </c>
      <c r="J20" s="115">
        <v>-20</v>
      </c>
      <c r="K20" s="116">
        <v>-7.6628352490421454</v>
      </c>
    </row>
    <row r="21" spans="1:11" ht="14.1" customHeight="1" x14ac:dyDescent="0.2">
      <c r="A21" s="306">
        <v>21</v>
      </c>
      <c r="B21" s="307" t="s">
        <v>238</v>
      </c>
      <c r="C21" s="308"/>
      <c r="D21" s="113">
        <v>0.68466606381604445</v>
      </c>
      <c r="E21" s="115">
        <v>106</v>
      </c>
      <c r="F21" s="114">
        <v>38</v>
      </c>
      <c r="G21" s="114">
        <v>147</v>
      </c>
      <c r="H21" s="114">
        <v>53</v>
      </c>
      <c r="I21" s="140">
        <v>120</v>
      </c>
      <c r="J21" s="115">
        <v>-14</v>
      </c>
      <c r="K21" s="116">
        <v>-11.666666666666666</v>
      </c>
    </row>
    <row r="22" spans="1:11" ht="14.1" customHeight="1" x14ac:dyDescent="0.2">
      <c r="A22" s="306">
        <v>22</v>
      </c>
      <c r="B22" s="307" t="s">
        <v>239</v>
      </c>
      <c r="C22" s="308"/>
      <c r="D22" s="113">
        <v>1.7439607285880376</v>
      </c>
      <c r="E22" s="115">
        <v>270</v>
      </c>
      <c r="F22" s="114">
        <v>206</v>
      </c>
      <c r="G22" s="114">
        <v>363</v>
      </c>
      <c r="H22" s="114">
        <v>271</v>
      </c>
      <c r="I22" s="140">
        <v>222</v>
      </c>
      <c r="J22" s="115">
        <v>48</v>
      </c>
      <c r="K22" s="116">
        <v>21.621621621621621</v>
      </c>
    </row>
    <row r="23" spans="1:11" ht="14.1" customHeight="1" x14ac:dyDescent="0.2">
      <c r="A23" s="306">
        <v>23</v>
      </c>
      <c r="B23" s="307" t="s">
        <v>240</v>
      </c>
      <c r="C23" s="308"/>
      <c r="D23" s="113">
        <v>0.61361581191060588</v>
      </c>
      <c r="E23" s="115">
        <v>95</v>
      </c>
      <c r="F23" s="114">
        <v>117</v>
      </c>
      <c r="G23" s="114">
        <v>123</v>
      </c>
      <c r="H23" s="114">
        <v>103</v>
      </c>
      <c r="I23" s="140">
        <v>126</v>
      </c>
      <c r="J23" s="115">
        <v>-31</v>
      </c>
      <c r="K23" s="116">
        <v>-24.603174603174605</v>
      </c>
    </row>
    <row r="24" spans="1:11" ht="14.1" customHeight="1" x14ac:dyDescent="0.2">
      <c r="A24" s="306">
        <v>24</v>
      </c>
      <c r="B24" s="307" t="s">
        <v>241</v>
      </c>
      <c r="C24" s="308"/>
      <c r="D24" s="113">
        <v>2.0992119881152305</v>
      </c>
      <c r="E24" s="115">
        <v>325</v>
      </c>
      <c r="F24" s="114">
        <v>889</v>
      </c>
      <c r="G24" s="114">
        <v>542</v>
      </c>
      <c r="H24" s="114">
        <v>392</v>
      </c>
      <c r="I24" s="140">
        <v>418</v>
      </c>
      <c r="J24" s="115">
        <v>-93</v>
      </c>
      <c r="K24" s="116">
        <v>-22.248803827751196</v>
      </c>
    </row>
    <row r="25" spans="1:11" ht="14.1" customHeight="1" x14ac:dyDescent="0.2">
      <c r="A25" s="306">
        <v>25</v>
      </c>
      <c r="B25" s="307" t="s">
        <v>242</v>
      </c>
      <c r="C25" s="308"/>
      <c r="D25" s="113">
        <v>4.4309520733755328</v>
      </c>
      <c r="E25" s="115">
        <v>686</v>
      </c>
      <c r="F25" s="114">
        <v>1875</v>
      </c>
      <c r="G25" s="114">
        <v>846</v>
      </c>
      <c r="H25" s="114">
        <v>569</v>
      </c>
      <c r="I25" s="140">
        <v>707</v>
      </c>
      <c r="J25" s="115">
        <v>-21</v>
      </c>
      <c r="K25" s="116">
        <v>-2.9702970297029703</v>
      </c>
    </row>
    <row r="26" spans="1:11" ht="14.1" customHeight="1" x14ac:dyDescent="0.2">
      <c r="A26" s="306">
        <v>26</v>
      </c>
      <c r="B26" s="307" t="s">
        <v>243</v>
      </c>
      <c r="C26" s="308"/>
      <c r="D26" s="113">
        <v>1.8408474357318176</v>
      </c>
      <c r="E26" s="115">
        <v>285</v>
      </c>
      <c r="F26" s="114">
        <v>267</v>
      </c>
      <c r="G26" s="114">
        <v>711</v>
      </c>
      <c r="H26" s="114">
        <v>297</v>
      </c>
      <c r="I26" s="140">
        <v>297</v>
      </c>
      <c r="J26" s="115">
        <v>-12</v>
      </c>
      <c r="K26" s="116">
        <v>-4.0404040404040407</v>
      </c>
    </row>
    <row r="27" spans="1:11" ht="14.1" customHeight="1" x14ac:dyDescent="0.2">
      <c r="A27" s="306">
        <v>27</v>
      </c>
      <c r="B27" s="307" t="s">
        <v>244</v>
      </c>
      <c r="C27" s="308"/>
      <c r="D27" s="113">
        <v>1.291822761917065</v>
      </c>
      <c r="E27" s="115">
        <v>200</v>
      </c>
      <c r="F27" s="114">
        <v>548</v>
      </c>
      <c r="G27" s="114">
        <v>201</v>
      </c>
      <c r="H27" s="114">
        <v>225</v>
      </c>
      <c r="I27" s="140">
        <v>209</v>
      </c>
      <c r="J27" s="115">
        <v>-9</v>
      </c>
      <c r="K27" s="116">
        <v>-4.3062200956937797</v>
      </c>
    </row>
    <row r="28" spans="1:11" ht="14.1" customHeight="1" x14ac:dyDescent="0.2">
      <c r="A28" s="306">
        <v>28</v>
      </c>
      <c r="B28" s="307" t="s">
        <v>245</v>
      </c>
      <c r="C28" s="308"/>
      <c r="D28" s="113">
        <v>0.14210050381087716</v>
      </c>
      <c r="E28" s="115">
        <v>22</v>
      </c>
      <c r="F28" s="114">
        <v>16</v>
      </c>
      <c r="G28" s="114">
        <v>32</v>
      </c>
      <c r="H28" s="114">
        <v>40</v>
      </c>
      <c r="I28" s="140">
        <v>20</v>
      </c>
      <c r="J28" s="115">
        <v>2</v>
      </c>
      <c r="K28" s="116">
        <v>10</v>
      </c>
    </row>
    <row r="29" spans="1:11" ht="14.1" customHeight="1" x14ac:dyDescent="0.2">
      <c r="A29" s="306">
        <v>29</v>
      </c>
      <c r="B29" s="307" t="s">
        <v>246</v>
      </c>
      <c r="C29" s="308"/>
      <c r="D29" s="113">
        <v>3.8560909443224389</v>
      </c>
      <c r="E29" s="115">
        <v>597</v>
      </c>
      <c r="F29" s="114">
        <v>552</v>
      </c>
      <c r="G29" s="114">
        <v>712</v>
      </c>
      <c r="H29" s="114">
        <v>622</v>
      </c>
      <c r="I29" s="140">
        <v>547</v>
      </c>
      <c r="J29" s="115">
        <v>50</v>
      </c>
      <c r="K29" s="116">
        <v>9.1407678244972583</v>
      </c>
    </row>
    <row r="30" spans="1:11" ht="14.1" customHeight="1" x14ac:dyDescent="0.2">
      <c r="A30" s="306" t="s">
        <v>247</v>
      </c>
      <c r="B30" s="307" t="s">
        <v>248</v>
      </c>
      <c r="C30" s="308"/>
      <c r="D30" s="113">
        <v>0.82676656762692158</v>
      </c>
      <c r="E30" s="115">
        <v>128</v>
      </c>
      <c r="F30" s="114">
        <v>118</v>
      </c>
      <c r="G30" s="114">
        <v>214</v>
      </c>
      <c r="H30" s="114" t="s">
        <v>514</v>
      </c>
      <c r="I30" s="140">
        <v>127</v>
      </c>
      <c r="J30" s="115">
        <v>1</v>
      </c>
      <c r="K30" s="116">
        <v>0.78740157480314965</v>
      </c>
    </row>
    <row r="31" spans="1:11" ht="14.1" customHeight="1" x14ac:dyDescent="0.2">
      <c r="A31" s="306" t="s">
        <v>249</v>
      </c>
      <c r="B31" s="307" t="s">
        <v>250</v>
      </c>
      <c r="C31" s="308"/>
      <c r="D31" s="113">
        <v>2.9647332385996643</v>
      </c>
      <c r="E31" s="115">
        <v>459</v>
      </c>
      <c r="F31" s="114">
        <v>428</v>
      </c>
      <c r="G31" s="114">
        <v>488</v>
      </c>
      <c r="H31" s="114">
        <v>466</v>
      </c>
      <c r="I31" s="140">
        <v>417</v>
      </c>
      <c r="J31" s="115">
        <v>42</v>
      </c>
      <c r="K31" s="116">
        <v>10.071942446043165</v>
      </c>
    </row>
    <row r="32" spans="1:11" ht="14.1" customHeight="1" x14ac:dyDescent="0.2">
      <c r="A32" s="306">
        <v>31</v>
      </c>
      <c r="B32" s="307" t="s">
        <v>251</v>
      </c>
      <c r="C32" s="308"/>
      <c r="D32" s="113">
        <v>0.64591138095853251</v>
      </c>
      <c r="E32" s="115">
        <v>100</v>
      </c>
      <c r="F32" s="114">
        <v>101</v>
      </c>
      <c r="G32" s="114">
        <v>106</v>
      </c>
      <c r="H32" s="114">
        <v>105</v>
      </c>
      <c r="I32" s="140">
        <v>98</v>
      </c>
      <c r="J32" s="115">
        <v>2</v>
      </c>
      <c r="K32" s="116">
        <v>2.0408163265306123</v>
      </c>
    </row>
    <row r="33" spans="1:11" ht="14.1" customHeight="1" x14ac:dyDescent="0.2">
      <c r="A33" s="306">
        <v>32</v>
      </c>
      <c r="B33" s="307" t="s">
        <v>252</v>
      </c>
      <c r="C33" s="308"/>
      <c r="D33" s="113">
        <v>3.4491667743185634</v>
      </c>
      <c r="E33" s="115">
        <v>534</v>
      </c>
      <c r="F33" s="114">
        <v>304</v>
      </c>
      <c r="G33" s="114">
        <v>649</v>
      </c>
      <c r="H33" s="114">
        <v>544</v>
      </c>
      <c r="I33" s="140">
        <v>527</v>
      </c>
      <c r="J33" s="115">
        <v>7</v>
      </c>
      <c r="K33" s="116">
        <v>1.3282732447817838</v>
      </c>
    </row>
    <row r="34" spans="1:11" ht="14.1" customHeight="1" x14ac:dyDescent="0.2">
      <c r="A34" s="306">
        <v>33</v>
      </c>
      <c r="B34" s="307" t="s">
        <v>253</v>
      </c>
      <c r="C34" s="308"/>
      <c r="D34" s="113">
        <v>1.4468414933471128</v>
      </c>
      <c r="E34" s="115">
        <v>224</v>
      </c>
      <c r="F34" s="114">
        <v>96</v>
      </c>
      <c r="G34" s="114">
        <v>287</v>
      </c>
      <c r="H34" s="114">
        <v>199</v>
      </c>
      <c r="I34" s="140">
        <v>205</v>
      </c>
      <c r="J34" s="115">
        <v>19</v>
      </c>
      <c r="K34" s="116">
        <v>9.2682926829268286</v>
      </c>
    </row>
    <row r="35" spans="1:11" ht="14.1" customHeight="1" x14ac:dyDescent="0.2">
      <c r="A35" s="306">
        <v>34</v>
      </c>
      <c r="B35" s="307" t="s">
        <v>254</v>
      </c>
      <c r="C35" s="308"/>
      <c r="D35" s="113">
        <v>2.5771864100245447</v>
      </c>
      <c r="E35" s="115">
        <v>399</v>
      </c>
      <c r="F35" s="114">
        <v>295</v>
      </c>
      <c r="G35" s="114">
        <v>406</v>
      </c>
      <c r="H35" s="114">
        <v>266</v>
      </c>
      <c r="I35" s="140">
        <v>377</v>
      </c>
      <c r="J35" s="115">
        <v>22</v>
      </c>
      <c r="K35" s="116">
        <v>5.8355437665782492</v>
      </c>
    </row>
    <row r="36" spans="1:11" ht="14.1" customHeight="1" x14ac:dyDescent="0.2">
      <c r="A36" s="306">
        <v>41</v>
      </c>
      <c r="B36" s="307" t="s">
        <v>255</v>
      </c>
      <c r="C36" s="308"/>
      <c r="D36" s="113">
        <v>0.27774189381216896</v>
      </c>
      <c r="E36" s="115">
        <v>43</v>
      </c>
      <c r="F36" s="114">
        <v>46</v>
      </c>
      <c r="G36" s="114">
        <v>60</v>
      </c>
      <c r="H36" s="114">
        <v>41</v>
      </c>
      <c r="I36" s="140">
        <v>38</v>
      </c>
      <c r="J36" s="115">
        <v>5</v>
      </c>
      <c r="K36" s="116">
        <v>13.157894736842104</v>
      </c>
    </row>
    <row r="37" spans="1:11" ht="14.1" customHeight="1" x14ac:dyDescent="0.2">
      <c r="A37" s="306">
        <v>42</v>
      </c>
      <c r="B37" s="307" t="s">
        <v>256</v>
      </c>
      <c r="C37" s="308"/>
      <c r="D37" s="113">
        <v>0.21315075571631573</v>
      </c>
      <c r="E37" s="115">
        <v>33</v>
      </c>
      <c r="F37" s="114">
        <v>19</v>
      </c>
      <c r="G37" s="114">
        <v>32</v>
      </c>
      <c r="H37" s="114">
        <v>24</v>
      </c>
      <c r="I37" s="140">
        <v>31</v>
      </c>
      <c r="J37" s="115">
        <v>2</v>
      </c>
      <c r="K37" s="116">
        <v>6.4516129032258061</v>
      </c>
    </row>
    <row r="38" spans="1:11" ht="14.1" customHeight="1" x14ac:dyDescent="0.2">
      <c r="A38" s="306">
        <v>43</v>
      </c>
      <c r="B38" s="307" t="s">
        <v>257</v>
      </c>
      <c r="C38" s="308"/>
      <c r="D38" s="113">
        <v>1.2659863066787236</v>
      </c>
      <c r="E38" s="115">
        <v>196</v>
      </c>
      <c r="F38" s="114">
        <v>113</v>
      </c>
      <c r="G38" s="114">
        <v>246</v>
      </c>
      <c r="H38" s="114">
        <v>146</v>
      </c>
      <c r="I38" s="140">
        <v>167</v>
      </c>
      <c r="J38" s="115">
        <v>29</v>
      </c>
      <c r="K38" s="116">
        <v>17.365269461077844</v>
      </c>
    </row>
    <row r="39" spans="1:11" ht="14.1" customHeight="1" x14ac:dyDescent="0.2">
      <c r="A39" s="306">
        <v>51</v>
      </c>
      <c r="B39" s="307" t="s">
        <v>258</v>
      </c>
      <c r="C39" s="308"/>
      <c r="D39" s="113">
        <v>10.483141712956982</v>
      </c>
      <c r="E39" s="115">
        <v>1623</v>
      </c>
      <c r="F39" s="114">
        <v>2202</v>
      </c>
      <c r="G39" s="114">
        <v>2192</v>
      </c>
      <c r="H39" s="114">
        <v>2086</v>
      </c>
      <c r="I39" s="140">
        <v>1538</v>
      </c>
      <c r="J39" s="115">
        <v>85</v>
      </c>
      <c r="K39" s="116">
        <v>5.5266579973992194</v>
      </c>
    </row>
    <row r="40" spans="1:11" ht="14.1" customHeight="1" x14ac:dyDescent="0.2">
      <c r="A40" s="306" t="s">
        <v>259</v>
      </c>
      <c r="B40" s="307" t="s">
        <v>260</v>
      </c>
      <c r="C40" s="308"/>
      <c r="D40" s="113">
        <v>9.624079576282135</v>
      </c>
      <c r="E40" s="115">
        <v>1490</v>
      </c>
      <c r="F40" s="114">
        <v>2049</v>
      </c>
      <c r="G40" s="114">
        <v>2030</v>
      </c>
      <c r="H40" s="114">
        <v>1988</v>
      </c>
      <c r="I40" s="140">
        <v>1429</v>
      </c>
      <c r="J40" s="115">
        <v>61</v>
      </c>
      <c r="K40" s="116">
        <v>4.2687193841847444</v>
      </c>
    </row>
    <row r="41" spans="1:11" ht="14.1" customHeight="1" x14ac:dyDescent="0.2">
      <c r="A41" s="306"/>
      <c r="B41" s="307" t="s">
        <v>261</v>
      </c>
      <c r="C41" s="308"/>
      <c r="D41" s="113">
        <v>7.0210567110192486</v>
      </c>
      <c r="E41" s="115">
        <v>1087</v>
      </c>
      <c r="F41" s="114">
        <v>1576</v>
      </c>
      <c r="G41" s="114">
        <v>1489</v>
      </c>
      <c r="H41" s="114">
        <v>1661</v>
      </c>
      <c r="I41" s="140">
        <v>1109</v>
      </c>
      <c r="J41" s="115">
        <v>-22</v>
      </c>
      <c r="K41" s="116">
        <v>-1.9837691614066726</v>
      </c>
    </row>
    <row r="42" spans="1:11" ht="14.1" customHeight="1" x14ac:dyDescent="0.2">
      <c r="A42" s="306">
        <v>52</v>
      </c>
      <c r="B42" s="307" t="s">
        <v>262</v>
      </c>
      <c r="C42" s="308"/>
      <c r="D42" s="113">
        <v>7.4086035395943677</v>
      </c>
      <c r="E42" s="115">
        <v>1147</v>
      </c>
      <c r="F42" s="114">
        <v>1044</v>
      </c>
      <c r="G42" s="114">
        <v>1034</v>
      </c>
      <c r="H42" s="114">
        <v>993</v>
      </c>
      <c r="I42" s="140">
        <v>1082</v>
      </c>
      <c r="J42" s="115">
        <v>65</v>
      </c>
      <c r="K42" s="116">
        <v>6.0073937153419594</v>
      </c>
    </row>
    <row r="43" spans="1:11" ht="14.1" customHeight="1" x14ac:dyDescent="0.2">
      <c r="A43" s="306" t="s">
        <v>263</v>
      </c>
      <c r="B43" s="307" t="s">
        <v>264</v>
      </c>
      <c r="C43" s="308"/>
      <c r="D43" s="113">
        <v>6.4720320372044959</v>
      </c>
      <c r="E43" s="115">
        <v>1002</v>
      </c>
      <c r="F43" s="114">
        <v>924</v>
      </c>
      <c r="G43" s="114">
        <v>914</v>
      </c>
      <c r="H43" s="114">
        <v>833</v>
      </c>
      <c r="I43" s="140">
        <v>965</v>
      </c>
      <c r="J43" s="115">
        <v>37</v>
      </c>
      <c r="K43" s="116">
        <v>3.8341968911917097</v>
      </c>
    </row>
    <row r="44" spans="1:11" ht="14.1" customHeight="1" x14ac:dyDescent="0.2">
      <c r="A44" s="306">
        <v>53</v>
      </c>
      <c r="B44" s="307" t="s">
        <v>265</v>
      </c>
      <c r="C44" s="308"/>
      <c r="D44" s="113">
        <v>1.1561813719157732</v>
      </c>
      <c r="E44" s="115">
        <v>179</v>
      </c>
      <c r="F44" s="114">
        <v>162</v>
      </c>
      <c r="G44" s="114">
        <v>176</v>
      </c>
      <c r="H44" s="114">
        <v>224</v>
      </c>
      <c r="I44" s="140">
        <v>150</v>
      </c>
      <c r="J44" s="115">
        <v>29</v>
      </c>
      <c r="K44" s="116">
        <v>19.333333333333332</v>
      </c>
    </row>
    <row r="45" spans="1:11" ht="14.1" customHeight="1" x14ac:dyDescent="0.2">
      <c r="A45" s="306" t="s">
        <v>266</v>
      </c>
      <c r="B45" s="307" t="s">
        <v>267</v>
      </c>
      <c r="C45" s="308"/>
      <c r="D45" s="113">
        <v>1.1174266890582611</v>
      </c>
      <c r="E45" s="115">
        <v>173</v>
      </c>
      <c r="F45" s="114">
        <v>147</v>
      </c>
      <c r="G45" s="114">
        <v>167</v>
      </c>
      <c r="H45" s="114">
        <v>218</v>
      </c>
      <c r="I45" s="140">
        <v>145</v>
      </c>
      <c r="J45" s="115">
        <v>28</v>
      </c>
      <c r="K45" s="116">
        <v>19.310344827586206</v>
      </c>
    </row>
    <row r="46" spans="1:11" ht="14.1" customHeight="1" x14ac:dyDescent="0.2">
      <c r="A46" s="306">
        <v>54</v>
      </c>
      <c r="B46" s="307" t="s">
        <v>268</v>
      </c>
      <c r="C46" s="308"/>
      <c r="D46" s="113">
        <v>4.3986565043276062</v>
      </c>
      <c r="E46" s="115">
        <v>681</v>
      </c>
      <c r="F46" s="114">
        <v>551</v>
      </c>
      <c r="G46" s="114">
        <v>734</v>
      </c>
      <c r="H46" s="114">
        <v>653</v>
      </c>
      <c r="I46" s="140">
        <v>699</v>
      </c>
      <c r="J46" s="115">
        <v>-18</v>
      </c>
      <c r="K46" s="116">
        <v>-2.5751072961373391</v>
      </c>
    </row>
    <row r="47" spans="1:11" ht="14.1" customHeight="1" x14ac:dyDescent="0.2">
      <c r="A47" s="306">
        <v>61</v>
      </c>
      <c r="B47" s="307" t="s">
        <v>269</v>
      </c>
      <c r="C47" s="308"/>
      <c r="D47" s="113">
        <v>1.8214700943030617</v>
      </c>
      <c r="E47" s="115">
        <v>282</v>
      </c>
      <c r="F47" s="114">
        <v>266</v>
      </c>
      <c r="G47" s="114">
        <v>347</v>
      </c>
      <c r="H47" s="114">
        <v>228</v>
      </c>
      <c r="I47" s="140">
        <v>269</v>
      </c>
      <c r="J47" s="115">
        <v>13</v>
      </c>
      <c r="K47" s="116">
        <v>4.8327137546468402</v>
      </c>
    </row>
    <row r="48" spans="1:11" ht="14.1" customHeight="1" x14ac:dyDescent="0.2">
      <c r="A48" s="306">
        <v>62</v>
      </c>
      <c r="B48" s="307" t="s">
        <v>270</v>
      </c>
      <c r="C48" s="308"/>
      <c r="D48" s="113">
        <v>6.6722645653016404</v>
      </c>
      <c r="E48" s="115">
        <v>1033</v>
      </c>
      <c r="F48" s="114">
        <v>1047</v>
      </c>
      <c r="G48" s="114">
        <v>1593</v>
      </c>
      <c r="H48" s="114">
        <v>1031</v>
      </c>
      <c r="I48" s="140">
        <v>1081</v>
      </c>
      <c r="J48" s="115">
        <v>-48</v>
      </c>
      <c r="K48" s="116">
        <v>-4.4403330249768729</v>
      </c>
    </row>
    <row r="49" spans="1:11" ht="14.1" customHeight="1" x14ac:dyDescent="0.2">
      <c r="A49" s="306">
        <v>63</v>
      </c>
      <c r="B49" s="307" t="s">
        <v>271</v>
      </c>
      <c r="C49" s="308"/>
      <c r="D49" s="113">
        <v>4.2242604314688021</v>
      </c>
      <c r="E49" s="115">
        <v>654</v>
      </c>
      <c r="F49" s="114">
        <v>613</v>
      </c>
      <c r="G49" s="114">
        <v>775</v>
      </c>
      <c r="H49" s="114">
        <v>748</v>
      </c>
      <c r="I49" s="140">
        <v>590</v>
      </c>
      <c r="J49" s="115">
        <v>64</v>
      </c>
      <c r="K49" s="116">
        <v>10.847457627118644</v>
      </c>
    </row>
    <row r="50" spans="1:11" ht="14.1" customHeight="1" x14ac:dyDescent="0.2">
      <c r="A50" s="306" t="s">
        <v>272</v>
      </c>
      <c r="B50" s="307" t="s">
        <v>273</v>
      </c>
      <c r="C50" s="308"/>
      <c r="D50" s="113">
        <v>0.63299315333936179</v>
      </c>
      <c r="E50" s="115">
        <v>98</v>
      </c>
      <c r="F50" s="114">
        <v>88</v>
      </c>
      <c r="G50" s="114">
        <v>128</v>
      </c>
      <c r="H50" s="114">
        <v>106</v>
      </c>
      <c r="I50" s="140">
        <v>84</v>
      </c>
      <c r="J50" s="115">
        <v>14</v>
      </c>
      <c r="K50" s="116">
        <v>16.666666666666668</v>
      </c>
    </row>
    <row r="51" spans="1:11" ht="14.1" customHeight="1" x14ac:dyDescent="0.2">
      <c r="A51" s="306" t="s">
        <v>274</v>
      </c>
      <c r="B51" s="307" t="s">
        <v>275</v>
      </c>
      <c r="C51" s="308"/>
      <c r="D51" s="113">
        <v>3.139129311458468</v>
      </c>
      <c r="E51" s="115">
        <v>486</v>
      </c>
      <c r="F51" s="114">
        <v>491</v>
      </c>
      <c r="G51" s="114">
        <v>489</v>
      </c>
      <c r="H51" s="114">
        <v>538</v>
      </c>
      <c r="I51" s="140">
        <v>447</v>
      </c>
      <c r="J51" s="115">
        <v>39</v>
      </c>
      <c r="K51" s="116">
        <v>8.724832214765101</v>
      </c>
    </row>
    <row r="52" spans="1:11" ht="14.1" customHeight="1" x14ac:dyDescent="0.2">
      <c r="A52" s="306">
        <v>71</v>
      </c>
      <c r="B52" s="307" t="s">
        <v>276</v>
      </c>
      <c r="C52" s="308"/>
      <c r="D52" s="113">
        <v>8.2224518796021187</v>
      </c>
      <c r="E52" s="115">
        <v>1273</v>
      </c>
      <c r="F52" s="114">
        <v>1048</v>
      </c>
      <c r="G52" s="114">
        <v>1488</v>
      </c>
      <c r="H52" s="114">
        <v>1125</v>
      </c>
      <c r="I52" s="140">
        <v>1399</v>
      </c>
      <c r="J52" s="115">
        <v>-126</v>
      </c>
      <c r="K52" s="116">
        <v>-9.0064331665475343</v>
      </c>
    </row>
    <row r="53" spans="1:11" ht="14.1" customHeight="1" x14ac:dyDescent="0.2">
      <c r="A53" s="306" t="s">
        <v>277</v>
      </c>
      <c r="B53" s="307" t="s">
        <v>278</v>
      </c>
      <c r="C53" s="308"/>
      <c r="D53" s="113">
        <v>2.8420100762175431</v>
      </c>
      <c r="E53" s="115">
        <v>440</v>
      </c>
      <c r="F53" s="114">
        <v>375</v>
      </c>
      <c r="G53" s="114">
        <v>539</v>
      </c>
      <c r="H53" s="114">
        <v>381</v>
      </c>
      <c r="I53" s="140">
        <v>496</v>
      </c>
      <c r="J53" s="115">
        <v>-56</v>
      </c>
      <c r="K53" s="116">
        <v>-11.290322580645162</v>
      </c>
    </row>
    <row r="54" spans="1:11" ht="14.1" customHeight="1" x14ac:dyDescent="0.2">
      <c r="A54" s="306" t="s">
        <v>279</v>
      </c>
      <c r="B54" s="307" t="s">
        <v>280</v>
      </c>
      <c r="C54" s="308"/>
      <c r="D54" s="113">
        <v>4.6376437152822634</v>
      </c>
      <c r="E54" s="115">
        <v>718</v>
      </c>
      <c r="F54" s="114">
        <v>565</v>
      </c>
      <c r="G54" s="114">
        <v>834</v>
      </c>
      <c r="H54" s="114">
        <v>655</v>
      </c>
      <c r="I54" s="140">
        <v>777</v>
      </c>
      <c r="J54" s="115">
        <v>-59</v>
      </c>
      <c r="K54" s="116">
        <v>-7.5933075933075935</v>
      </c>
    </row>
    <row r="55" spans="1:11" ht="14.1" customHeight="1" x14ac:dyDescent="0.2">
      <c r="A55" s="306">
        <v>72</v>
      </c>
      <c r="B55" s="307" t="s">
        <v>281</v>
      </c>
      <c r="C55" s="308"/>
      <c r="D55" s="113">
        <v>2.047539077638548</v>
      </c>
      <c r="E55" s="115">
        <v>317</v>
      </c>
      <c r="F55" s="114">
        <v>287</v>
      </c>
      <c r="G55" s="114">
        <v>462</v>
      </c>
      <c r="H55" s="114">
        <v>260</v>
      </c>
      <c r="I55" s="140">
        <v>345</v>
      </c>
      <c r="J55" s="115">
        <v>-28</v>
      </c>
      <c r="K55" s="116">
        <v>-8.1159420289855078</v>
      </c>
    </row>
    <row r="56" spans="1:11" ht="14.1" customHeight="1" x14ac:dyDescent="0.2">
      <c r="A56" s="306" t="s">
        <v>282</v>
      </c>
      <c r="B56" s="307" t="s">
        <v>283</v>
      </c>
      <c r="C56" s="308"/>
      <c r="D56" s="113">
        <v>0.9494897300090428</v>
      </c>
      <c r="E56" s="115">
        <v>147</v>
      </c>
      <c r="F56" s="114">
        <v>87</v>
      </c>
      <c r="G56" s="114">
        <v>229</v>
      </c>
      <c r="H56" s="114">
        <v>103</v>
      </c>
      <c r="I56" s="140">
        <v>130</v>
      </c>
      <c r="J56" s="115">
        <v>17</v>
      </c>
      <c r="K56" s="116">
        <v>13.076923076923077</v>
      </c>
    </row>
    <row r="57" spans="1:11" ht="14.1" customHeight="1" x14ac:dyDescent="0.2">
      <c r="A57" s="306" t="s">
        <v>284</v>
      </c>
      <c r="B57" s="307" t="s">
        <v>285</v>
      </c>
      <c r="C57" s="308"/>
      <c r="D57" s="113">
        <v>0.75571631572148301</v>
      </c>
      <c r="E57" s="115">
        <v>117</v>
      </c>
      <c r="F57" s="114">
        <v>146</v>
      </c>
      <c r="G57" s="114">
        <v>137</v>
      </c>
      <c r="H57" s="114">
        <v>98</v>
      </c>
      <c r="I57" s="140">
        <v>144</v>
      </c>
      <c r="J57" s="115">
        <v>-27</v>
      </c>
      <c r="K57" s="116">
        <v>-18.75</v>
      </c>
    </row>
    <row r="58" spans="1:11" ht="14.1" customHeight="1" x14ac:dyDescent="0.2">
      <c r="A58" s="306">
        <v>73</v>
      </c>
      <c r="B58" s="307" t="s">
        <v>286</v>
      </c>
      <c r="C58" s="308"/>
      <c r="D58" s="113">
        <v>1.7633380700167938</v>
      </c>
      <c r="E58" s="115">
        <v>273</v>
      </c>
      <c r="F58" s="114">
        <v>184</v>
      </c>
      <c r="G58" s="114">
        <v>509</v>
      </c>
      <c r="H58" s="114">
        <v>324</v>
      </c>
      <c r="I58" s="140">
        <v>339</v>
      </c>
      <c r="J58" s="115">
        <v>-66</v>
      </c>
      <c r="K58" s="116">
        <v>-19.469026548672566</v>
      </c>
    </row>
    <row r="59" spans="1:11" ht="14.1" customHeight="1" x14ac:dyDescent="0.2">
      <c r="A59" s="306" t="s">
        <v>287</v>
      </c>
      <c r="B59" s="307" t="s">
        <v>288</v>
      </c>
      <c r="C59" s="308"/>
      <c r="D59" s="113">
        <v>1.4533006071566981</v>
      </c>
      <c r="E59" s="115">
        <v>225</v>
      </c>
      <c r="F59" s="114">
        <v>138</v>
      </c>
      <c r="G59" s="114">
        <v>395</v>
      </c>
      <c r="H59" s="114">
        <v>260</v>
      </c>
      <c r="I59" s="140">
        <v>245</v>
      </c>
      <c r="J59" s="115">
        <v>-20</v>
      </c>
      <c r="K59" s="116">
        <v>-8.1632653061224492</v>
      </c>
    </row>
    <row r="60" spans="1:11" ht="14.1" customHeight="1" x14ac:dyDescent="0.2">
      <c r="A60" s="306">
        <v>81</v>
      </c>
      <c r="B60" s="307" t="s">
        <v>289</v>
      </c>
      <c r="C60" s="308"/>
      <c r="D60" s="113">
        <v>8.0286784653145595</v>
      </c>
      <c r="E60" s="115">
        <v>1243</v>
      </c>
      <c r="F60" s="114">
        <v>1371</v>
      </c>
      <c r="G60" s="114">
        <v>1646</v>
      </c>
      <c r="H60" s="114">
        <v>1113</v>
      </c>
      <c r="I60" s="140">
        <v>1220</v>
      </c>
      <c r="J60" s="115">
        <v>23</v>
      </c>
      <c r="K60" s="116">
        <v>1.8852459016393444</v>
      </c>
    </row>
    <row r="61" spans="1:11" ht="14.1" customHeight="1" x14ac:dyDescent="0.2">
      <c r="A61" s="306" t="s">
        <v>290</v>
      </c>
      <c r="B61" s="307" t="s">
        <v>291</v>
      </c>
      <c r="C61" s="308"/>
      <c r="D61" s="113">
        <v>2.4544632476424235</v>
      </c>
      <c r="E61" s="115">
        <v>380</v>
      </c>
      <c r="F61" s="114">
        <v>278</v>
      </c>
      <c r="G61" s="114">
        <v>481</v>
      </c>
      <c r="H61" s="114">
        <v>277</v>
      </c>
      <c r="I61" s="140">
        <v>370</v>
      </c>
      <c r="J61" s="115">
        <v>10</v>
      </c>
      <c r="K61" s="116">
        <v>2.7027027027027026</v>
      </c>
    </row>
    <row r="62" spans="1:11" ht="14.1" customHeight="1" x14ac:dyDescent="0.2">
      <c r="A62" s="306" t="s">
        <v>292</v>
      </c>
      <c r="B62" s="307" t="s">
        <v>293</v>
      </c>
      <c r="C62" s="308"/>
      <c r="D62" s="113">
        <v>2.68053223097791</v>
      </c>
      <c r="E62" s="115">
        <v>415</v>
      </c>
      <c r="F62" s="114">
        <v>759</v>
      </c>
      <c r="G62" s="114">
        <v>700</v>
      </c>
      <c r="H62" s="114">
        <v>503</v>
      </c>
      <c r="I62" s="140">
        <v>390</v>
      </c>
      <c r="J62" s="115">
        <v>25</v>
      </c>
      <c r="K62" s="116">
        <v>6.4102564102564106</v>
      </c>
    </row>
    <row r="63" spans="1:11" ht="14.1" customHeight="1" x14ac:dyDescent="0.2">
      <c r="A63" s="306"/>
      <c r="B63" s="307" t="s">
        <v>294</v>
      </c>
      <c r="C63" s="308"/>
      <c r="D63" s="113">
        <v>2.1767213538302546</v>
      </c>
      <c r="E63" s="115">
        <v>337</v>
      </c>
      <c r="F63" s="114">
        <v>667</v>
      </c>
      <c r="G63" s="114">
        <v>572</v>
      </c>
      <c r="H63" s="114">
        <v>444</v>
      </c>
      <c r="I63" s="140">
        <v>329</v>
      </c>
      <c r="J63" s="115">
        <v>8</v>
      </c>
      <c r="K63" s="116">
        <v>2.43161094224924</v>
      </c>
    </row>
    <row r="64" spans="1:11" ht="14.1" customHeight="1" x14ac:dyDescent="0.2">
      <c r="A64" s="306" t="s">
        <v>295</v>
      </c>
      <c r="B64" s="307" t="s">
        <v>296</v>
      </c>
      <c r="C64" s="308"/>
      <c r="D64" s="113">
        <v>1.4080868104896009</v>
      </c>
      <c r="E64" s="115">
        <v>218</v>
      </c>
      <c r="F64" s="114">
        <v>125</v>
      </c>
      <c r="G64" s="114">
        <v>222</v>
      </c>
      <c r="H64" s="114">
        <v>150</v>
      </c>
      <c r="I64" s="140">
        <v>207</v>
      </c>
      <c r="J64" s="115">
        <v>11</v>
      </c>
      <c r="K64" s="116">
        <v>5.3140096618357484</v>
      </c>
    </row>
    <row r="65" spans="1:11" ht="14.1" customHeight="1" x14ac:dyDescent="0.2">
      <c r="A65" s="306" t="s">
        <v>297</v>
      </c>
      <c r="B65" s="307" t="s">
        <v>298</v>
      </c>
      <c r="C65" s="308"/>
      <c r="D65" s="113">
        <v>0.67174783619687384</v>
      </c>
      <c r="E65" s="115">
        <v>104</v>
      </c>
      <c r="F65" s="114">
        <v>108</v>
      </c>
      <c r="G65" s="114">
        <v>85</v>
      </c>
      <c r="H65" s="114">
        <v>84</v>
      </c>
      <c r="I65" s="140">
        <v>106</v>
      </c>
      <c r="J65" s="115">
        <v>-2</v>
      </c>
      <c r="K65" s="116">
        <v>-1.8867924528301887</v>
      </c>
    </row>
    <row r="66" spans="1:11" ht="14.1" customHeight="1" x14ac:dyDescent="0.2">
      <c r="A66" s="306">
        <v>82</v>
      </c>
      <c r="B66" s="307" t="s">
        <v>299</v>
      </c>
      <c r="C66" s="308"/>
      <c r="D66" s="113">
        <v>4.3146880248029973</v>
      </c>
      <c r="E66" s="115">
        <v>668</v>
      </c>
      <c r="F66" s="114">
        <v>821</v>
      </c>
      <c r="G66" s="114">
        <v>1032</v>
      </c>
      <c r="H66" s="114">
        <v>731</v>
      </c>
      <c r="I66" s="140">
        <v>671</v>
      </c>
      <c r="J66" s="115">
        <v>-3</v>
      </c>
      <c r="K66" s="116">
        <v>-0.44709388971684055</v>
      </c>
    </row>
    <row r="67" spans="1:11" ht="14.1" customHeight="1" x14ac:dyDescent="0.2">
      <c r="A67" s="306" t="s">
        <v>300</v>
      </c>
      <c r="B67" s="307" t="s">
        <v>301</v>
      </c>
      <c r="C67" s="308"/>
      <c r="D67" s="113">
        <v>2.958274124790079</v>
      </c>
      <c r="E67" s="115">
        <v>458</v>
      </c>
      <c r="F67" s="114">
        <v>687</v>
      </c>
      <c r="G67" s="114">
        <v>750</v>
      </c>
      <c r="H67" s="114">
        <v>587</v>
      </c>
      <c r="I67" s="140">
        <v>483</v>
      </c>
      <c r="J67" s="115">
        <v>-25</v>
      </c>
      <c r="K67" s="116">
        <v>-5.1759834368530022</v>
      </c>
    </row>
    <row r="68" spans="1:11" ht="14.1" customHeight="1" x14ac:dyDescent="0.2">
      <c r="A68" s="306" t="s">
        <v>302</v>
      </c>
      <c r="B68" s="307" t="s">
        <v>303</v>
      </c>
      <c r="C68" s="308"/>
      <c r="D68" s="113">
        <v>0.74925720191189771</v>
      </c>
      <c r="E68" s="115">
        <v>116</v>
      </c>
      <c r="F68" s="114">
        <v>92</v>
      </c>
      <c r="G68" s="114">
        <v>162</v>
      </c>
      <c r="H68" s="114">
        <v>97</v>
      </c>
      <c r="I68" s="140">
        <v>106</v>
      </c>
      <c r="J68" s="115">
        <v>10</v>
      </c>
      <c r="K68" s="116">
        <v>9.433962264150944</v>
      </c>
    </row>
    <row r="69" spans="1:11" ht="14.1" customHeight="1" x14ac:dyDescent="0.2">
      <c r="A69" s="306">
        <v>83</v>
      </c>
      <c r="B69" s="307" t="s">
        <v>304</v>
      </c>
      <c r="C69" s="308"/>
      <c r="D69" s="113">
        <v>4.9799767471902854</v>
      </c>
      <c r="E69" s="115">
        <v>771</v>
      </c>
      <c r="F69" s="114">
        <v>825</v>
      </c>
      <c r="G69" s="114">
        <v>1859</v>
      </c>
      <c r="H69" s="114">
        <v>627</v>
      </c>
      <c r="I69" s="140">
        <v>1024</v>
      </c>
      <c r="J69" s="115">
        <v>-253</v>
      </c>
      <c r="K69" s="116">
        <v>-24.70703125</v>
      </c>
    </row>
    <row r="70" spans="1:11" ht="14.1" customHeight="1" x14ac:dyDescent="0.2">
      <c r="A70" s="306" t="s">
        <v>305</v>
      </c>
      <c r="B70" s="307" t="s">
        <v>306</v>
      </c>
      <c r="C70" s="308"/>
      <c r="D70" s="113">
        <v>3.739826895749903</v>
      </c>
      <c r="E70" s="115">
        <v>579</v>
      </c>
      <c r="F70" s="114">
        <v>673</v>
      </c>
      <c r="G70" s="114">
        <v>1643</v>
      </c>
      <c r="H70" s="114">
        <v>449</v>
      </c>
      <c r="I70" s="140">
        <v>819</v>
      </c>
      <c r="J70" s="115">
        <v>-240</v>
      </c>
      <c r="K70" s="116">
        <v>-29.304029304029303</v>
      </c>
    </row>
    <row r="71" spans="1:11" ht="14.1" customHeight="1" x14ac:dyDescent="0.2">
      <c r="A71" s="306"/>
      <c r="B71" s="307" t="s">
        <v>307</v>
      </c>
      <c r="C71" s="308"/>
      <c r="D71" s="113">
        <v>1.3951685828704301</v>
      </c>
      <c r="E71" s="115">
        <v>216</v>
      </c>
      <c r="F71" s="114">
        <v>222</v>
      </c>
      <c r="G71" s="114">
        <v>653</v>
      </c>
      <c r="H71" s="114">
        <v>144</v>
      </c>
      <c r="I71" s="140">
        <v>312</v>
      </c>
      <c r="J71" s="115">
        <v>-96</v>
      </c>
      <c r="K71" s="116">
        <v>-30.76923076923077</v>
      </c>
    </row>
    <row r="72" spans="1:11" ht="14.1" customHeight="1" x14ac:dyDescent="0.2">
      <c r="A72" s="306">
        <v>84</v>
      </c>
      <c r="B72" s="307" t="s">
        <v>308</v>
      </c>
      <c r="C72" s="308"/>
      <c r="D72" s="113">
        <v>3.0939155147913708</v>
      </c>
      <c r="E72" s="115">
        <v>479</v>
      </c>
      <c r="F72" s="114">
        <v>665</v>
      </c>
      <c r="G72" s="114">
        <v>775</v>
      </c>
      <c r="H72" s="114">
        <v>532</v>
      </c>
      <c r="I72" s="140">
        <v>686</v>
      </c>
      <c r="J72" s="115">
        <v>-207</v>
      </c>
      <c r="K72" s="116">
        <v>-30.174927113702623</v>
      </c>
    </row>
    <row r="73" spans="1:11" ht="14.1" customHeight="1" x14ac:dyDescent="0.2">
      <c r="A73" s="306" t="s">
        <v>309</v>
      </c>
      <c r="B73" s="307" t="s">
        <v>310</v>
      </c>
      <c r="C73" s="308"/>
      <c r="D73" s="113">
        <v>0.99470352667614004</v>
      </c>
      <c r="E73" s="115">
        <v>154</v>
      </c>
      <c r="F73" s="114">
        <v>116</v>
      </c>
      <c r="G73" s="114">
        <v>318</v>
      </c>
      <c r="H73" s="114">
        <v>73</v>
      </c>
      <c r="I73" s="140">
        <v>185</v>
      </c>
      <c r="J73" s="115">
        <v>-31</v>
      </c>
      <c r="K73" s="116">
        <v>-16.756756756756758</v>
      </c>
    </row>
    <row r="74" spans="1:11" ht="14.1" customHeight="1" x14ac:dyDescent="0.2">
      <c r="A74" s="306" t="s">
        <v>311</v>
      </c>
      <c r="B74" s="307" t="s">
        <v>312</v>
      </c>
      <c r="C74" s="308"/>
      <c r="D74" s="113">
        <v>0.21960986952590106</v>
      </c>
      <c r="E74" s="115">
        <v>34</v>
      </c>
      <c r="F74" s="114">
        <v>42</v>
      </c>
      <c r="G74" s="114">
        <v>47</v>
      </c>
      <c r="H74" s="114">
        <v>19</v>
      </c>
      <c r="I74" s="140">
        <v>38</v>
      </c>
      <c r="J74" s="115">
        <v>-4</v>
      </c>
      <c r="K74" s="116">
        <v>-10.526315789473685</v>
      </c>
    </row>
    <row r="75" spans="1:11" ht="14.1" customHeight="1" x14ac:dyDescent="0.2">
      <c r="A75" s="306" t="s">
        <v>313</v>
      </c>
      <c r="B75" s="307" t="s">
        <v>314</v>
      </c>
      <c r="C75" s="308"/>
      <c r="D75" s="113">
        <v>1.4339232657279422</v>
      </c>
      <c r="E75" s="115">
        <v>222</v>
      </c>
      <c r="F75" s="114">
        <v>443</v>
      </c>
      <c r="G75" s="114">
        <v>302</v>
      </c>
      <c r="H75" s="114">
        <v>382</v>
      </c>
      <c r="I75" s="140">
        <v>399</v>
      </c>
      <c r="J75" s="115">
        <v>-177</v>
      </c>
      <c r="K75" s="116">
        <v>-44.360902255639097</v>
      </c>
    </row>
    <row r="76" spans="1:11" ht="14.1" customHeight="1" x14ac:dyDescent="0.2">
      <c r="A76" s="306">
        <v>91</v>
      </c>
      <c r="B76" s="307" t="s">
        <v>315</v>
      </c>
      <c r="C76" s="308"/>
      <c r="D76" s="113">
        <v>0.24544632476424236</v>
      </c>
      <c r="E76" s="115">
        <v>38</v>
      </c>
      <c r="F76" s="114">
        <v>26</v>
      </c>
      <c r="G76" s="114">
        <v>42</v>
      </c>
      <c r="H76" s="114">
        <v>43</v>
      </c>
      <c r="I76" s="140">
        <v>126</v>
      </c>
      <c r="J76" s="115">
        <v>-88</v>
      </c>
      <c r="K76" s="116">
        <v>-69.841269841269835</v>
      </c>
    </row>
    <row r="77" spans="1:11" ht="14.1" customHeight="1" x14ac:dyDescent="0.2">
      <c r="A77" s="306">
        <v>92</v>
      </c>
      <c r="B77" s="307" t="s">
        <v>316</v>
      </c>
      <c r="C77" s="308"/>
      <c r="D77" s="113">
        <v>1.2207725100116265</v>
      </c>
      <c r="E77" s="115">
        <v>189</v>
      </c>
      <c r="F77" s="114">
        <v>128</v>
      </c>
      <c r="G77" s="114">
        <v>177</v>
      </c>
      <c r="H77" s="114">
        <v>111</v>
      </c>
      <c r="I77" s="140">
        <v>189</v>
      </c>
      <c r="J77" s="115">
        <v>0</v>
      </c>
      <c r="K77" s="116">
        <v>0</v>
      </c>
    </row>
    <row r="78" spans="1:11" ht="14.1" customHeight="1" x14ac:dyDescent="0.2">
      <c r="A78" s="306">
        <v>93</v>
      </c>
      <c r="B78" s="307" t="s">
        <v>317</v>
      </c>
      <c r="C78" s="308"/>
      <c r="D78" s="113" t="s">
        <v>514</v>
      </c>
      <c r="E78" s="115" t="s">
        <v>514</v>
      </c>
      <c r="F78" s="114">
        <v>10</v>
      </c>
      <c r="G78" s="114" t="s">
        <v>514</v>
      </c>
      <c r="H78" s="114" t="s">
        <v>514</v>
      </c>
      <c r="I78" s="140">
        <v>11</v>
      </c>
      <c r="J78" s="115" t="s">
        <v>514</v>
      </c>
      <c r="K78" s="116" t="s">
        <v>514</v>
      </c>
    </row>
    <row r="79" spans="1:11" ht="14.1" customHeight="1" x14ac:dyDescent="0.2">
      <c r="A79" s="306">
        <v>94</v>
      </c>
      <c r="B79" s="307" t="s">
        <v>318</v>
      </c>
      <c r="C79" s="308"/>
      <c r="D79" s="113">
        <v>0.58777935667226455</v>
      </c>
      <c r="E79" s="115">
        <v>91</v>
      </c>
      <c r="F79" s="114">
        <v>80</v>
      </c>
      <c r="G79" s="114">
        <v>165</v>
      </c>
      <c r="H79" s="114">
        <v>93</v>
      </c>
      <c r="I79" s="140">
        <v>134</v>
      </c>
      <c r="J79" s="115">
        <v>-43</v>
      </c>
      <c r="K79" s="116">
        <v>-32.089552238805972</v>
      </c>
    </row>
    <row r="80" spans="1:11" ht="14.1" customHeight="1" x14ac:dyDescent="0.2">
      <c r="A80" s="306" t="s">
        <v>319</v>
      </c>
      <c r="B80" s="307" t="s">
        <v>320</v>
      </c>
      <c r="C80" s="308"/>
      <c r="D80" s="113" t="s">
        <v>514</v>
      </c>
      <c r="E80" s="115" t="s">
        <v>514</v>
      </c>
      <c r="F80" s="114">
        <v>0</v>
      </c>
      <c r="G80" s="114" t="s">
        <v>514</v>
      </c>
      <c r="H80" s="114" t="s">
        <v>514</v>
      </c>
      <c r="I80" s="140">
        <v>0</v>
      </c>
      <c r="J80" s="115" t="s">
        <v>514</v>
      </c>
      <c r="K80" s="116" t="s">
        <v>514</v>
      </c>
    </row>
    <row r="81" spans="1:11" ht="14.1" customHeight="1" x14ac:dyDescent="0.2">
      <c r="A81" s="310" t="s">
        <v>321</v>
      </c>
      <c r="B81" s="311" t="s">
        <v>334</v>
      </c>
      <c r="C81" s="312"/>
      <c r="D81" s="125">
        <v>0.33587391809843692</v>
      </c>
      <c r="E81" s="143">
        <v>52</v>
      </c>
      <c r="F81" s="144">
        <v>31</v>
      </c>
      <c r="G81" s="144">
        <v>165</v>
      </c>
      <c r="H81" s="144">
        <v>23</v>
      </c>
      <c r="I81" s="145">
        <v>32</v>
      </c>
      <c r="J81" s="143">
        <v>20</v>
      </c>
      <c r="K81" s="146">
        <v>62.5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17174</v>
      </c>
      <c r="E11" s="114">
        <v>18348</v>
      </c>
      <c r="F11" s="114">
        <v>17509</v>
      </c>
      <c r="G11" s="114">
        <v>15114</v>
      </c>
      <c r="H11" s="140">
        <v>16935</v>
      </c>
      <c r="I11" s="115">
        <v>239</v>
      </c>
      <c r="J11" s="116">
        <v>1.4112784174785946</v>
      </c>
    </row>
    <row r="12" spans="1:15" s="110" customFormat="1" ht="24.95" customHeight="1" x14ac:dyDescent="0.2">
      <c r="A12" s="193" t="s">
        <v>132</v>
      </c>
      <c r="B12" s="194" t="s">
        <v>133</v>
      </c>
      <c r="C12" s="113">
        <v>0.55316175614300689</v>
      </c>
      <c r="D12" s="115">
        <v>95</v>
      </c>
      <c r="E12" s="114">
        <v>119</v>
      </c>
      <c r="F12" s="114">
        <v>177</v>
      </c>
      <c r="G12" s="114">
        <v>125</v>
      </c>
      <c r="H12" s="140">
        <v>114</v>
      </c>
      <c r="I12" s="115">
        <v>-19</v>
      </c>
      <c r="J12" s="116">
        <v>-16.666666666666668</v>
      </c>
    </row>
    <row r="13" spans="1:15" s="110" customFormat="1" ht="24.95" customHeight="1" x14ac:dyDescent="0.2">
      <c r="A13" s="193" t="s">
        <v>134</v>
      </c>
      <c r="B13" s="199" t="s">
        <v>214</v>
      </c>
      <c r="C13" s="113">
        <v>2.4106207057179456</v>
      </c>
      <c r="D13" s="115">
        <v>414</v>
      </c>
      <c r="E13" s="114">
        <v>377</v>
      </c>
      <c r="F13" s="114">
        <v>262</v>
      </c>
      <c r="G13" s="114">
        <v>177</v>
      </c>
      <c r="H13" s="140">
        <v>284</v>
      </c>
      <c r="I13" s="115">
        <v>130</v>
      </c>
      <c r="J13" s="116">
        <v>45.774647887323944</v>
      </c>
    </row>
    <row r="14" spans="1:15" s="287" customFormat="1" ht="24.95" customHeight="1" x14ac:dyDescent="0.2">
      <c r="A14" s="193" t="s">
        <v>215</v>
      </c>
      <c r="B14" s="199" t="s">
        <v>137</v>
      </c>
      <c r="C14" s="113">
        <v>10.073366717130547</v>
      </c>
      <c r="D14" s="115">
        <v>1730</v>
      </c>
      <c r="E14" s="114">
        <v>4541</v>
      </c>
      <c r="F14" s="114">
        <v>1722</v>
      </c>
      <c r="G14" s="114">
        <v>1668</v>
      </c>
      <c r="H14" s="140">
        <v>1891</v>
      </c>
      <c r="I14" s="115">
        <v>-161</v>
      </c>
      <c r="J14" s="116">
        <v>-8.5140137493389734</v>
      </c>
      <c r="K14" s="110"/>
      <c r="L14" s="110"/>
      <c r="M14" s="110"/>
      <c r="N14" s="110"/>
      <c r="O14" s="110"/>
    </row>
    <row r="15" spans="1:15" s="110" customFormat="1" ht="24.95" customHeight="1" x14ac:dyDescent="0.2">
      <c r="A15" s="193" t="s">
        <v>216</v>
      </c>
      <c r="B15" s="199" t="s">
        <v>217</v>
      </c>
      <c r="C15" s="113">
        <v>1.2984744381041109</v>
      </c>
      <c r="D15" s="115">
        <v>223</v>
      </c>
      <c r="E15" s="114">
        <v>248</v>
      </c>
      <c r="F15" s="114">
        <v>241</v>
      </c>
      <c r="G15" s="114">
        <v>225</v>
      </c>
      <c r="H15" s="140">
        <v>260</v>
      </c>
      <c r="I15" s="115">
        <v>-37</v>
      </c>
      <c r="J15" s="116">
        <v>-14.23076923076923</v>
      </c>
    </row>
    <row r="16" spans="1:15" s="287" customFormat="1" ht="24.95" customHeight="1" x14ac:dyDescent="0.2">
      <c r="A16" s="193" t="s">
        <v>218</v>
      </c>
      <c r="B16" s="199" t="s">
        <v>141</v>
      </c>
      <c r="C16" s="113">
        <v>7.2027483405147317</v>
      </c>
      <c r="D16" s="115">
        <v>1237</v>
      </c>
      <c r="E16" s="114">
        <v>4114</v>
      </c>
      <c r="F16" s="114">
        <v>1181</v>
      </c>
      <c r="G16" s="114">
        <v>1239</v>
      </c>
      <c r="H16" s="140">
        <v>1358</v>
      </c>
      <c r="I16" s="115">
        <v>-121</v>
      </c>
      <c r="J16" s="116">
        <v>-8.9101620029455084</v>
      </c>
      <c r="K16" s="110"/>
      <c r="L16" s="110"/>
      <c r="M16" s="110"/>
      <c r="N16" s="110"/>
      <c r="O16" s="110"/>
    </row>
    <row r="17" spans="1:15" s="110" customFormat="1" ht="24.95" customHeight="1" x14ac:dyDescent="0.2">
      <c r="A17" s="193" t="s">
        <v>142</v>
      </c>
      <c r="B17" s="199" t="s">
        <v>220</v>
      </c>
      <c r="C17" s="113">
        <v>1.5721439385117038</v>
      </c>
      <c r="D17" s="115">
        <v>270</v>
      </c>
      <c r="E17" s="114">
        <v>179</v>
      </c>
      <c r="F17" s="114">
        <v>300</v>
      </c>
      <c r="G17" s="114">
        <v>204</v>
      </c>
      <c r="H17" s="140">
        <v>273</v>
      </c>
      <c r="I17" s="115">
        <v>-3</v>
      </c>
      <c r="J17" s="116">
        <v>-1.098901098901099</v>
      </c>
    </row>
    <row r="18" spans="1:15" s="287" customFormat="1" ht="24.95" customHeight="1" x14ac:dyDescent="0.2">
      <c r="A18" s="201" t="s">
        <v>144</v>
      </c>
      <c r="B18" s="202" t="s">
        <v>145</v>
      </c>
      <c r="C18" s="113">
        <v>4.9901013159427041</v>
      </c>
      <c r="D18" s="115">
        <v>857</v>
      </c>
      <c r="E18" s="114">
        <v>915</v>
      </c>
      <c r="F18" s="114">
        <v>968</v>
      </c>
      <c r="G18" s="114">
        <v>731</v>
      </c>
      <c r="H18" s="140">
        <v>877</v>
      </c>
      <c r="I18" s="115">
        <v>-20</v>
      </c>
      <c r="J18" s="116">
        <v>-2.2805017103762828</v>
      </c>
      <c r="K18" s="110"/>
      <c r="L18" s="110"/>
      <c r="M18" s="110"/>
      <c r="N18" s="110"/>
      <c r="O18" s="110"/>
    </row>
    <row r="19" spans="1:15" s="110" customFormat="1" ht="24.95" customHeight="1" x14ac:dyDescent="0.2">
      <c r="A19" s="193" t="s">
        <v>146</v>
      </c>
      <c r="B19" s="199" t="s">
        <v>147</v>
      </c>
      <c r="C19" s="113">
        <v>13.363223477349482</v>
      </c>
      <c r="D19" s="115">
        <v>2295</v>
      </c>
      <c r="E19" s="114">
        <v>1823</v>
      </c>
      <c r="F19" s="114">
        <v>1958</v>
      </c>
      <c r="G19" s="114">
        <v>1869</v>
      </c>
      <c r="H19" s="140">
        <v>2203</v>
      </c>
      <c r="I19" s="115">
        <v>92</v>
      </c>
      <c r="J19" s="116">
        <v>4.1761234679981847</v>
      </c>
    </row>
    <row r="20" spans="1:15" s="287" customFormat="1" ht="24.95" customHeight="1" x14ac:dyDescent="0.2">
      <c r="A20" s="193" t="s">
        <v>148</v>
      </c>
      <c r="B20" s="199" t="s">
        <v>149</v>
      </c>
      <c r="C20" s="113">
        <v>8.6700826831256546</v>
      </c>
      <c r="D20" s="115">
        <v>1489</v>
      </c>
      <c r="E20" s="114">
        <v>1173</v>
      </c>
      <c r="F20" s="114">
        <v>1449</v>
      </c>
      <c r="G20" s="114">
        <v>1617</v>
      </c>
      <c r="H20" s="140">
        <v>1575</v>
      </c>
      <c r="I20" s="115">
        <v>-86</v>
      </c>
      <c r="J20" s="116">
        <v>-5.4603174603174605</v>
      </c>
      <c r="K20" s="110"/>
      <c r="L20" s="110"/>
      <c r="M20" s="110"/>
      <c r="N20" s="110"/>
      <c r="O20" s="110"/>
    </row>
    <row r="21" spans="1:15" s="110" customFormat="1" ht="24.95" customHeight="1" x14ac:dyDescent="0.2">
      <c r="A21" s="201" t="s">
        <v>150</v>
      </c>
      <c r="B21" s="202" t="s">
        <v>151</v>
      </c>
      <c r="C21" s="113">
        <v>6.5040177011761964</v>
      </c>
      <c r="D21" s="115">
        <v>1117</v>
      </c>
      <c r="E21" s="114">
        <v>1085</v>
      </c>
      <c r="F21" s="114">
        <v>998</v>
      </c>
      <c r="G21" s="114">
        <v>890</v>
      </c>
      <c r="H21" s="140">
        <v>853</v>
      </c>
      <c r="I21" s="115">
        <v>264</v>
      </c>
      <c r="J21" s="116">
        <v>30.949589683470105</v>
      </c>
    </row>
    <row r="22" spans="1:15" s="110" customFormat="1" ht="24.95" customHeight="1" x14ac:dyDescent="0.2">
      <c r="A22" s="201" t="s">
        <v>152</v>
      </c>
      <c r="B22" s="199" t="s">
        <v>153</v>
      </c>
      <c r="C22" s="113">
        <v>1.4673343426109235</v>
      </c>
      <c r="D22" s="115">
        <v>252</v>
      </c>
      <c r="E22" s="114">
        <v>165</v>
      </c>
      <c r="F22" s="114">
        <v>224</v>
      </c>
      <c r="G22" s="114">
        <v>212</v>
      </c>
      <c r="H22" s="140">
        <v>256</v>
      </c>
      <c r="I22" s="115">
        <v>-4</v>
      </c>
      <c r="J22" s="116">
        <v>-1.5625</v>
      </c>
    </row>
    <row r="23" spans="1:15" s="110" customFormat="1" ht="24.95" customHeight="1" x14ac:dyDescent="0.2">
      <c r="A23" s="193" t="s">
        <v>154</v>
      </c>
      <c r="B23" s="199" t="s">
        <v>155</v>
      </c>
      <c r="C23" s="113">
        <v>1.4673343426109235</v>
      </c>
      <c r="D23" s="115">
        <v>252</v>
      </c>
      <c r="E23" s="114">
        <v>146</v>
      </c>
      <c r="F23" s="114">
        <v>200</v>
      </c>
      <c r="G23" s="114">
        <v>171</v>
      </c>
      <c r="H23" s="140">
        <v>258</v>
      </c>
      <c r="I23" s="115">
        <v>-6</v>
      </c>
      <c r="J23" s="116">
        <v>-2.3255813953488373</v>
      </c>
    </row>
    <row r="24" spans="1:15" s="110" customFormat="1" ht="24.95" customHeight="1" x14ac:dyDescent="0.2">
      <c r="A24" s="193" t="s">
        <v>156</v>
      </c>
      <c r="B24" s="199" t="s">
        <v>221</v>
      </c>
      <c r="C24" s="113">
        <v>4.9784558052870622</v>
      </c>
      <c r="D24" s="115">
        <v>855</v>
      </c>
      <c r="E24" s="114">
        <v>691</v>
      </c>
      <c r="F24" s="114">
        <v>816</v>
      </c>
      <c r="G24" s="114">
        <v>873</v>
      </c>
      <c r="H24" s="140">
        <v>881</v>
      </c>
      <c r="I24" s="115">
        <v>-26</v>
      </c>
      <c r="J24" s="116">
        <v>-2.9511918274687856</v>
      </c>
    </row>
    <row r="25" spans="1:15" s="110" customFormat="1" ht="24.95" customHeight="1" x14ac:dyDescent="0.2">
      <c r="A25" s="193" t="s">
        <v>222</v>
      </c>
      <c r="B25" s="204" t="s">
        <v>159</v>
      </c>
      <c r="C25" s="113">
        <v>6.3642715733084891</v>
      </c>
      <c r="D25" s="115">
        <v>1093</v>
      </c>
      <c r="E25" s="114">
        <v>1181</v>
      </c>
      <c r="F25" s="114">
        <v>1084</v>
      </c>
      <c r="G25" s="114">
        <v>980</v>
      </c>
      <c r="H25" s="140">
        <v>1234</v>
      </c>
      <c r="I25" s="115">
        <v>-141</v>
      </c>
      <c r="J25" s="116">
        <v>-11.426256077795786</v>
      </c>
    </row>
    <row r="26" spans="1:15" s="110" customFormat="1" ht="24.95" customHeight="1" x14ac:dyDescent="0.2">
      <c r="A26" s="201">
        <v>782.78300000000002</v>
      </c>
      <c r="B26" s="203" t="s">
        <v>160</v>
      </c>
      <c r="C26" s="113">
        <v>10.638173983929196</v>
      </c>
      <c r="D26" s="115">
        <v>1827</v>
      </c>
      <c r="E26" s="114">
        <v>2019</v>
      </c>
      <c r="F26" s="114">
        <v>1972</v>
      </c>
      <c r="G26" s="114">
        <v>1633</v>
      </c>
      <c r="H26" s="140">
        <v>1524</v>
      </c>
      <c r="I26" s="115">
        <v>303</v>
      </c>
      <c r="J26" s="116">
        <v>19.881889763779526</v>
      </c>
    </row>
    <row r="27" spans="1:15" s="110" customFormat="1" ht="24.95" customHeight="1" x14ac:dyDescent="0.2">
      <c r="A27" s="193" t="s">
        <v>161</v>
      </c>
      <c r="B27" s="199" t="s">
        <v>162</v>
      </c>
      <c r="C27" s="113">
        <v>3.1093513450564809</v>
      </c>
      <c r="D27" s="115">
        <v>534</v>
      </c>
      <c r="E27" s="114">
        <v>363</v>
      </c>
      <c r="F27" s="114">
        <v>548</v>
      </c>
      <c r="G27" s="114">
        <v>446</v>
      </c>
      <c r="H27" s="140">
        <v>504</v>
      </c>
      <c r="I27" s="115">
        <v>30</v>
      </c>
      <c r="J27" s="116">
        <v>5.9523809523809526</v>
      </c>
    </row>
    <row r="28" spans="1:15" s="110" customFormat="1" ht="24.95" customHeight="1" x14ac:dyDescent="0.2">
      <c r="A28" s="193" t="s">
        <v>163</v>
      </c>
      <c r="B28" s="199" t="s">
        <v>164</v>
      </c>
      <c r="C28" s="113">
        <v>5.1531384651216952</v>
      </c>
      <c r="D28" s="115">
        <v>885</v>
      </c>
      <c r="E28" s="114">
        <v>680</v>
      </c>
      <c r="F28" s="114">
        <v>1077</v>
      </c>
      <c r="G28" s="114">
        <v>896</v>
      </c>
      <c r="H28" s="140">
        <v>890</v>
      </c>
      <c r="I28" s="115">
        <v>-5</v>
      </c>
      <c r="J28" s="116">
        <v>-0.5617977528089888</v>
      </c>
    </row>
    <row r="29" spans="1:15" s="110" customFormat="1" ht="24.95" customHeight="1" x14ac:dyDescent="0.2">
      <c r="A29" s="193">
        <v>86</v>
      </c>
      <c r="B29" s="199" t="s">
        <v>165</v>
      </c>
      <c r="C29" s="113">
        <v>6.7835099569116108</v>
      </c>
      <c r="D29" s="115">
        <v>1165</v>
      </c>
      <c r="E29" s="114">
        <v>1044</v>
      </c>
      <c r="F29" s="114">
        <v>1203</v>
      </c>
      <c r="G29" s="114">
        <v>957</v>
      </c>
      <c r="H29" s="140">
        <v>1114</v>
      </c>
      <c r="I29" s="115">
        <v>51</v>
      </c>
      <c r="J29" s="116">
        <v>4.5780969479353679</v>
      </c>
    </row>
    <row r="30" spans="1:15" s="110" customFormat="1" ht="24.95" customHeight="1" x14ac:dyDescent="0.2">
      <c r="A30" s="193">
        <v>87.88</v>
      </c>
      <c r="B30" s="204" t="s">
        <v>166</v>
      </c>
      <c r="C30" s="113">
        <v>9.0893210667287754</v>
      </c>
      <c r="D30" s="115">
        <v>1561</v>
      </c>
      <c r="E30" s="114">
        <v>1415</v>
      </c>
      <c r="F30" s="114">
        <v>2070</v>
      </c>
      <c r="G30" s="114">
        <v>1286</v>
      </c>
      <c r="H30" s="140">
        <v>1790</v>
      </c>
      <c r="I30" s="115">
        <v>-229</v>
      </c>
      <c r="J30" s="116">
        <v>-12.793296089385475</v>
      </c>
    </row>
    <row r="31" spans="1:15" s="110" customFormat="1" ht="24.95" customHeight="1" x14ac:dyDescent="0.2">
      <c r="A31" s="193" t="s">
        <v>167</v>
      </c>
      <c r="B31" s="199" t="s">
        <v>168</v>
      </c>
      <c r="C31" s="113">
        <v>4.3845347618493067</v>
      </c>
      <c r="D31" s="115">
        <v>753</v>
      </c>
      <c r="E31" s="114">
        <v>611</v>
      </c>
      <c r="F31" s="114">
        <v>781</v>
      </c>
      <c r="G31" s="114">
        <v>583</v>
      </c>
      <c r="H31" s="140">
        <v>687</v>
      </c>
      <c r="I31" s="115">
        <v>66</v>
      </c>
      <c r="J31" s="116">
        <v>9.606986899563319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0.55316175614300689</v>
      </c>
      <c r="D34" s="115">
        <v>95</v>
      </c>
      <c r="E34" s="114">
        <v>119</v>
      </c>
      <c r="F34" s="114">
        <v>177</v>
      </c>
      <c r="G34" s="114">
        <v>125</v>
      </c>
      <c r="H34" s="140">
        <v>114</v>
      </c>
      <c r="I34" s="115">
        <v>-19</v>
      </c>
      <c r="J34" s="116">
        <v>-16.666666666666668</v>
      </c>
    </row>
    <row r="35" spans="1:10" s="110" customFormat="1" ht="24.95" customHeight="1" x14ac:dyDescent="0.2">
      <c r="A35" s="292" t="s">
        <v>171</v>
      </c>
      <c r="B35" s="293" t="s">
        <v>172</v>
      </c>
      <c r="C35" s="113">
        <v>17.474088738791195</v>
      </c>
      <c r="D35" s="115">
        <v>3001</v>
      </c>
      <c r="E35" s="114">
        <v>5833</v>
      </c>
      <c r="F35" s="114">
        <v>2952</v>
      </c>
      <c r="G35" s="114">
        <v>2576</v>
      </c>
      <c r="H35" s="140">
        <v>3052</v>
      </c>
      <c r="I35" s="115">
        <v>-51</v>
      </c>
      <c r="J35" s="116">
        <v>-1.6710353866317169</v>
      </c>
    </row>
    <row r="36" spans="1:10" s="110" customFormat="1" ht="24.95" customHeight="1" x14ac:dyDescent="0.2">
      <c r="A36" s="294" t="s">
        <v>173</v>
      </c>
      <c r="B36" s="295" t="s">
        <v>174</v>
      </c>
      <c r="C36" s="125">
        <v>81.972749505065792</v>
      </c>
      <c r="D36" s="143">
        <v>14078</v>
      </c>
      <c r="E36" s="144">
        <v>12396</v>
      </c>
      <c r="F36" s="144">
        <v>14380</v>
      </c>
      <c r="G36" s="144">
        <v>12413</v>
      </c>
      <c r="H36" s="145">
        <v>13769</v>
      </c>
      <c r="I36" s="143">
        <v>309</v>
      </c>
      <c r="J36" s="146">
        <v>2.2441716900283244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17174</v>
      </c>
      <c r="F11" s="264">
        <v>18348</v>
      </c>
      <c r="G11" s="264">
        <v>17509</v>
      </c>
      <c r="H11" s="264">
        <v>15114</v>
      </c>
      <c r="I11" s="265">
        <v>16935</v>
      </c>
      <c r="J11" s="263">
        <v>239</v>
      </c>
      <c r="K11" s="266">
        <v>1.4112784174785946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25.4687318038896</v>
      </c>
      <c r="E13" s="115">
        <v>4374</v>
      </c>
      <c r="F13" s="114">
        <v>5842</v>
      </c>
      <c r="G13" s="114">
        <v>5356</v>
      </c>
      <c r="H13" s="114">
        <v>4110</v>
      </c>
      <c r="I13" s="140">
        <v>4147</v>
      </c>
      <c r="J13" s="115">
        <v>227</v>
      </c>
      <c r="K13" s="116">
        <v>5.473836508319267</v>
      </c>
    </row>
    <row r="14" spans="1:17" ht="15.95" customHeight="1" x14ac:dyDescent="0.2">
      <c r="A14" s="306" t="s">
        <v>230</v>
      </c>
      <c r="B14" s="307"/>
      <c r="C14" s="308"/>
      <c r="D14" s="113">
        <v>55.549085827413535</v>
      </c>
      <c r="E14" s="115">
        <v>9540</v>
      </c>
      <c r="F14" s="114">
        <v>9624</v>
      </c>
      <c r="G14" s="114">
        <v>8814</v>
      </c>
      <c r="H14" s="114">
        <v>8395</v>
      </c>
      <c r="I14" s="140">
        <v>9463</v>
      </c>
      <c r="J14" s="115">
        <v>77</v>
      </c>
      <c r="K14" s="116">
        <v>0.8136954454190003</v>
      </c>
    </row>
    <row r="15" spans="1:17" ht="15.95" customHeight="1" x14ac:dyDescent="0.2">
      <c r="A15" s="306" t="s">
        <v>231</v>
      </c>
      <c r="B15" s="307"/>
      <c r="C15" s="308"/>
      <c r="D15" s="113">
        <v>7.6685687667404219</v>
      </c>
      <c r="E15" s="115">
        <v>1317</v>
      </c>
      <c r="F15" s="114">
        <v>1352</v>
      </c>
      <c r="G15" s="114">
        <v>1022</v>
      </c>
      <c r="H15" s="114">
        <v>1029</v>
      </c>
      <c r="I15" s="140">
        <v>1235</v>
      </c>
      <c r="J15" s="115">
        <v>82</v>
      </c>
      <c r="K15" s="116">
        <v>6.6396761133603235</v>
      </c>
    </row>
    <row r="16" spans="1:17" ht="15.95" customHeight="1" x14ac:dyDescent="0.2">
      <c r="A16" s="306" t="s">
        <v>232</v>
      </c>
      <c r="B16" s="307"/>
      <c r="C16" s="308"/>
      <c r="D16" s="113">
        <v>10.929311750320252</v>
      </c>
      <c r="E16" s="115">
        <v>1877</v>
      </c>
      <c r="F16" s="114">
        <v>1498</v>
      </c>
      <c r="G16" s="114">
        <v>2233</v>
      </c>
      <c r="H16" s="114">
        <v>1516</v>
      </c>
      <c r="I16" s="140">
        <v>2038</v>
      </c>
      <c r="J16" s="115">
        <v>-161</v>
      </c>
      <c r="K16" s="116">
        <v>-7.8999018645731107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0.50657971352043785</v>
      </c>
      <c r="E18" s="115">
        <v>87</v>
      </c>
      <c r="F18" s="114">
        <v>167</v>
      </c>
      <c r="G18" s="114">
        <v>194</v>
      </c>
      <c r="H18" s="114">
        <v>136</v>
      </c>
      <c r="I18" s="140">
        <v>87</v>
      </c>
      <c r="J18" s="115">
        <v>0</v>
      </c>
      <c r="K18" s="116">
        <v>0</v>
      </c>
    </row>
    <row r="19" spans="1:11" ht="14.1" customHeight="1" x14ac:dyDescent="0.2">
      <c r="A19" s="306" t="s">
        <v>235</v>
      </c>
      <c r="B19" s="307" t="s">
        <v>236</v>
      </c>
      <c r="C19" s="308"/>
      <c r="D19" s="113">
        <v>0.25620123442412951</v>
      </c>
      <c r="E19" s="115">
        <v>44</v>
      </c>
      <c r="F19" s="114">
        <v>138</v>
      </c>
      <c r="G19" s="114">
        <v>144</v>
      </c>
      <c r="H19" s="114">
        <v>97</v>
      </c>
      <c r="I19" s="140">
        <v>52</v>
      </c>
      <c r="J19" s="115">
        <v>-8</v>
      </c>
      <c r="K19" s="116">
        <v>-15.384615384615385</v>
      </c>
    </row>
    <row r="20" spans="1:11" ht="14.1" customHeight="1" x14ac:dyDescent="0.2">
      <c r="A20" s="306">
        <v>12</v>
      </c>
      <c r="B20" s="307" t="s">
        <v>237</v>
      </c>
      <c r="C20" s="308"/>
      <c r="D20" s="113">
        <v>1.0015139163852336</v>
      </c>
      <c r="E20" s="115">
        <v>172</v>
      </c>
      <c r="F20" s="114">
        <v>310</v>
      </c>
      <c r="G20" s="114">
        <v>143</v>
      </c>
      <c r="H20" s="114">
        <v>110</v>
      </c>
      <c r="I20" s="140">
        <v>177</v>
      </c>
      <c r="J20" s="115">
        <v>-5</v>
      </c>
      <c r="K20" s="116">
        <v>-2.8248587570621471</v>
      </c>
    </row>
    <row r="21" spans="1:11" ht="14.1" customHeight="1" x14ac:dyDescent="0.2">
      <c r="A21" s="306">
        <v>21</v>
      </c>
      <c r="B21" s="307" t="s">
        <v>238</v>
      </c>
      <c r="C21" s="308"/>
      <c r="D21" s="113">
        <v>0.51240246884825902</v>
      </c>
      <c r="E21" s="115">
        <v>88</v>
      </c>
      <c r="F21" s="114">
        <v>76</v>
      </c>
      <c r="G21" s="114">
        <v>136</v>
      </c>
      <c r="H21" s="114">
        <v>56</v>
      </c>
      <c r="I21" s="140">
        <v>96</v>
      </c>
      <c r="J21" s="115">
        <v>-8</v>
      </c>
      <c r="K21" s="116">
        <v>-8.3333333333333339</v>
      </c>
    </row>
    <row r="22" spans="1:11" ht="14.1" customHeight="1" x14ac:dyDescent="0.2">
      <c r="A22" s="306">
        <v>22</v>
      </c>
      <c r="B22" s="307" t="s">
        <v>239</v>
      </c>
      <c r="C22" s="308"/>
      <c r="D22" s="113">
        <v>1.9215092581809712</v>
      </c>
      <c r="E22" s="115">
        <v>330</v>
      </c>
      <c r="F22" s="114">
        <v>331</v>
      </c>
      <c r="G22" s="114">
        <v>271</v>
      </c>
      <c r="H22" s="114">
        <v>318</v>
      </c>
      <c r="I22" s="140">
        <v>250</v>
      </c>
      <c r="J22" s="115">
        <v>80</v>
      </c>
      <c r="K22" s="116">
        <v>32</v>
      </c>
    </row>
    <row r="23" spans="1:11" ht="14.1" customHeight="1" x14ac:dyDescent="0.2">
      <c r="A23" s="306">
        <v>23</v>
      </c>
      <c r="B23" s="307" t="s">
        <v>240</v>
      </c>
      <c r="C23" s="308"/>
      <c r="D23" s="113">
        <v>0.59392104343775476</v>
      </c>
      <c r="E23" s="115">
        <v>102</v>
      </c>
      <c r="F23" s="114">
        <v>127</v>
      </c>
      <c r="G23" s="114">
        <v>97</v>
      </c>
      <c r="H23" s="114">
        <v>119</v>
      </c>
      <c r="I23" s="140">
        <v>129</v>
      </c>
      <c r="J23" s="115">
        <v>-27</v>
      </c>
      <c r="K23" s="116">
        <v>-20.930232558139537</v>
      </c>
    </row>
    <row r="24" spans="1:11" ht="14.1" customHeight="1" x14ac:dyDescent="0.2">
      <c r="A24" s="306">
        <v>24</v>
      </c>
      <c r="B24" s="307" t="s">
        <v>241</v>
      </c>
      <c r="C24" s="308"/>
      <c r="D24" s="113">
        <v>3.1268196110399442</v>
      </c>
      <c r="E24" s="115">
        <v>537</v>
      </c>
      <c r="F24" s="114">
        <v>1153</v>
      </c>
      <c r="G24" s="114">
        <v>557</v>
      </c>
      <c r="H24" s="114">
        <v>451</v>
      </c>
      <c r="I24" s="140">
        <v>615</v>
      </c>
      <c r="J24" s="115">
        <v>-78</v>
      </c>
      <c r="K24" s="116">
        <v>-12.682926829268293</v>
      </c>
    </row>
    <row r="25" spans="1:11" ht="14.1" customHeight="1" x14ac:dyDescent="0.2">
      <c r="A25" s="306">
        <v>25</v>
      </c>
      <c r="B25" s="307" t="s">
        <v>242</v>
      </c>
      <c r="C25" s="308"/>
      <c r="D25" s="113">
        <v>4.3612437405380229</v>
      </c>
      <c r="E25" s="115">
        <v>749</v>
      </c>
      <c r="F25" s="114">
        <v>2067</v>
      </c>
      <c r="G25" s="114">
        <v>660</v>
      </c>
      <c r="H25" s="114">
        <v>716</v>
      </c>
      <c r="I25" s="140">
        <v>807</v>
      </c>
      <c r="J25" s="115">
        <v>-58</v>
      </c>
      <c r="K25" s="116">
        <v>-7.1871127633209415</v>
      </c>
    </row>
    <row r="26" spans="1:11" ht="14.1" customHeight="1" x14ac:dyDescent="0.2">
      <c r="A26" s="306">
        <v>26</v>
      </c>
      <c r="B26" s="307" t="s">
        <v>243</v>
      </c>
      <c r="C26" s="308"/>
      <c r="D26" s="113">
        <v>2.2184697798998485</v>
      </c>
      <c r="E26" s="115">
        <v>381</v>
      </c>
      <c r="F26" s="114">
        <v>295</v>
      </c>
      <c r="G26" s="114">
        <v>343</v>
      </c>
      <c r="H26" s="114">
        <v>356</v>
      </c>
      <c r="I26" s="140">
        <v>380</v>
      </c>
      <c r="J26" s="115">
        <v>1</v>
      </c>
      <c r="K26" s="116">
        <v>0.26315789473684209</v>
      </c>
    </row>
    <row r="27" spans="1:11" ht="14.1" customHeight="1" x14ac:dyDescent="0.2">
      <c r="A27" s="306">
        <v>27</v>
      </c>
      <c r="B27" s="307" t="s">
        <v>244</v>
      </c>
      <c r="C27" s="308"/>
      <c r="D27" s="113">
        <v>1.211133108186794</v>
      </c>
      <c r="E27" s="115">
        <v>208</v>
      </c>
      <c r="F27" s="114">
        <v>591</v>
      </c>
      <c r="G27" s="114">
        <v>174</v>
      </c>
      <c r="H27" s="114">
        <v>231</v>
      </c>
      <c r="I27" s="140">
        <v>223</v>
      </c>
      <c r="J27" s="115">
        <v>-15</v>
      </c>
      <c r="K27" s="116">
        <v>-6.7264573991031389</v>
      </c>
    </row>
    <row r="28" spans="1:11" ht="14.1" customHeight="1" x14ac:dyDescent="0.2">
      <c r="A28" s="306">
        <v>28</v>
      </c>
      <c r="B28" s="307" t="s">
        <v>245</v>
      </c>
      <c r="C28" s="308"/>
      <c r="D28" s="113">
        <v>0.23873296844066613</v>
      </c>
      <c r="E28" s="115">
        <v>41</v>
      </c>
      <c r="F28" s="114">
        <v>24</v>
      </c>
      <c r="G28" s="114">
        <v>31</v>
      </c>
      <c r="H28" s="114">
        <v>25</v>
      </c>
      <c r="I28" s="140">
        <v>22</v>
      </c>
      <c r="J28" s="115">
        <v>19</v>
      </c>
      <c r="K28" s="116">
        <v>86.36363636363636</v>
      </c>
    </row>
    <row r="29" spans="1:11" ht="14.1" customHeight="1" x14ac:dyDescent="0.2">
      <c r="A29" s="306">
        <v>29</v>
      </c>
      <c r="B29" s="307" t="s">
        <v>246</v>
      </c>
      <c r="C29" s="308"/>
      <c r="D29" s="113">
        <v>3.9769418889018282</v>
      </c>
      <c r="E29" s="115">
        <v>683</v>
      </c>
      <c r="F29" s="114">
        <v>605</v>
      </c>
      <c r="G29" s="114">
        <v>635</v>
      </c>
      <c r="H29" s="114">
        <v>528</v>
      </c>
      <c r="I29" s="140">
        <v>582</v>
      </c>
      <c r="J29" s="115">
        <v>101</v>
      </c>
      <c r="K29" s="116">
        <v>17.353951890034363</v>
      </c>
    </row>
    <row r="30" spans="1:11" ht="14.1" customHeight="1" x14ac:dyDescent="0.2">
      <c r="A30" s="306" t="s">
        <v>247</v>
      </c>
      <c r="B30" s="307" t="s">
        <v>248</v>
      </c>
      <c r="C30" s="308"/>
      <c r="D30" s="113" t="s">
        <v>514</v>
      </c>
      <c r="E30" s="115" t="s">
        <v>514</v>
      </c>
      <c r="F30" s="114" t="s">
        <v>514</v>
      </c>
      <c r="G30" s="114">
        <v>172</v>
      </c>
      <c r="H30" s="114" t="s">
        <v>514</v>
      </c>
      <c r="I30" s="140" t="s">
        <v>514</v>
      </c>
      <c r="J30" s="115" t="s">
        <v>514</v>
      </c>
      <c r="K30" s="116" t="s">
        <v>514</v>
      </c>
    </row>
    <row r="31" spans="1:11" ht="14.1" customHeight="1" x14ac:dyDescent="0.2">
      <c r="A31" s="306" t="s">
        <v>249</v>
      </c>
      <c r="B31" s="307" t="s">
        <v>250</v>
      </c>
      <c r="C31" s="308"/>
      <c r="D31" s="113">
        <v>3.2025154303016188</v>
      </c>
      <c r="E31" s="115">
        <v>550</v>
      </c>
      <c r="F31" s="114">
        <v>460</v>
      </c>
      <c r="G31" s="114">
        <v>454</v>
      </c>
      <c r="H31" s="114">
        <v>407</v>
      </c>
      <c r="I31" s="140">
        <v>443</v>
      </c>
      <c r="J31" s="115">
        <v>107</v>
      </c>
      <c r="K31" s="116">
        <v>24.153498871331827</v>
      </c>
    </row>
    <row r="32" spans="1:11" ht="14.1" customHeight="1" x14ac:dyDescent="0.2">
      <c r="A32" s="306">
        <v>31</v>
      </c>
      <c r="B32" s="307" t="s">
        <v>251</v>
      </c>
      <c r="C32" s="308"/>
      <c r="D32" s="113">
        <v>0.64050308606032369</v>
      </c>
      <c r="E32" s="115">
        <v>110</v>
      </c>
      <c r="F32" s="114">
        <v>88</v>
      </c>
      <c r="G32" s="114">
        <v>79</v>
      </c>
      <c r="H32" s="114">
        <v>93</v>
      </c>
      <c r="I32" s="140">
        <v>112</v>
      </c>
      <c r="J32" s="115">
        <v>-2</v>
      </c>
      <c r="K32" s="116">
        <v>-1.7857142857142858</v>
      </c>
    </row>
    <row r="33" spans="1:11" ht="14.1" customHeight="1" x14ac:dyDescent="0.2">
      <c r="A33" s="306">
        <v>32</v>
      </c>
      <c r="B33" s="307" t="s">
        <v>252</v>
      </c>
      <c r="C33" s="308"/>
      <c r="D33" s="113">
        <v>2.5678350995691162</v>
      </c>
      <c r="E33" s="115">
        <v>441</v>
      </c>
      <c r="F33" s="114">
        <v>561</v>
      </c>
      <c r="G33" s="114">
        <v>567</v>
      </c>
      <c r="H33" s="114">
        <v>396</v>
      </c>
      <c r="I33" s="140">
        <v>360</v>
      </c>
      <c r="J33" s="115">
        <v>81</v>
      </c>
      <c r="K33" s="116">
        <v>22.5</v>
      </c>
    </row>
    <row r="34" spans="1:11" ht="14.1" customHeight="1" x14ac:dyDescent="0.2">
      <c r="A34" s="306">
        <v>33</v>
      </c>
      <c r="B34" s="307" t="s">
        <v>253</v>
      </c>
      <c r="C34" s="308"/>
      <c r="D34" s="113">
        <v>1.1005007569581926</v>
      </c>
      <c r="E34" s="115">
        <v>189</v>
      </c>
      <c r="F34" s="114">
        <v>221</v>
      </c>
      <c r="G34" s="114">
        <v>212</v>
      </c>
      <c r="H34" s="114">
        <v>139</v>
      </c>
      <c r="I34" s="140">
        <v>217</v>
      </c>
      <c r="J34" s="115">
        <v>-28</v>
      </c>
      <c r="K34" s="116">
        <v>-12.903225806451612</v>
      </c>
    </row>
    <row r="35" spans="1:11" ht="14.1" customHeight="1" x14ac:dyDescent="0.2">
      <c r="A35" s="306">
        <v>34</v>
      </c>
      <c r="B35" s="307" t="s">
        <v>254</v>
      </c>
      <c r="C35" s="308"/>
      <c r="D35" s="113">
        <v>2.3116338651449868</v>
      </c>
      <c r="E35" s="115">
        <v>397</v>
      </c>
      <c r="F35" s="114">
        <v>329</v>
      </c>
      <c r="G35" s="114">
        <v>282</v>
      </c>
      <c r="H35" s="114">
        <v>269</v>
      </c>
      <c r="I35" s="140">
        <v>408</v>
      </c>
      <c r="J35" s="115">
        <v>-11</v>
      </c>
      <c r="K35" s="116">
        <v>-2.6960784313725492</v>
      </c>
    </row>
    <row r="36" spans="1:11" ht="14.1" customHeight="1" x14ac:dyDescent="0.2">
      <c r="A36" s="306">
        <v>41</v>
      </c>
      <c r="B36" s="307" t="s">
        <v>255</v>
      </c>
      <c r="C36" s="308"/>
      <c r="D36" s="113">
        <v>0.26202398975195063</v>
      </c>
      <c r="E36" s="115">
        <v>45</v>
      </c>
      <c r="F36" s="114">
        <v>59</v>
      </c>
      <c r="G36" s="114">
        <v>31</v>
      </c>
      <c r="H36" s="114">
        <v>46</v>
      </c>
      <c r="I36" s="140">
        <v>41</v>
      </c>
      <c r="J36" s="115">
        <v>4</v>
      </c>
      <c r="K36" s="116">
        <v>9.7560975609756095</v>
      </c>
    </row>
    <row r="37" spans="1:11" ht="14.1" customHeight="1" x14ac:dyDescent="0.2">
      <c r="A37" s="306">
        <v>42</v>
      </c>
      <c r="B37" s="307" t="s">
        <v>256</v>
      </c>
      <c r="C37" s="308"/>
      <c r="D37" s="113">
        <v>0.186328170490276</v>
      </c>
      <c r="E37" s="115">
        <v>32</v>
      </c>
      <c r="F37" s="114">
        <v>20</v>
      </c>
      <c r="G37" s="114">
        <v>32</v>
      </c>
      <c r="H37" s="114">
        <v>25</v>
      </c>
      <c r="I37" s="140">
        <v>30</v>
      </c>
      <c r="J37" s="115">
        <v>2</v>
      </c>
      <c r="K37" s="116">
        <v>6.666666666666667</v>
      </c>
    </row>
    <row r="38" spans="1:11" ht="14.1" customHeight="1" x14ac:dyDescent="0.2">
      <c r="A38" s="306">
        <v>43</v>
      </c>
      <c r="B38" s="307" t="s">
        <v>257</v>
      </c>
      <c r="C38" s="308"/>
      <c r="D38" s="113">
        <v>1.0946780016303714</v>
      </c>
      <c r="E38" s="115">
        <v>188</v>
      </c>
      <c r="F38" s="114">
        <v>97</v>
      </c>
      <c r="G38" s="114">
        <v>136</v>
      </c>
      <c r="H38" s="114">
        <v>133</v>
      </c>
      <c r="I38" s="140">
        <v>175</v>
      </c>
      <c r="J38" s="115">
        <v>13</v>
      </c>
      <c r="K38" s="116">
        <v>7.4285714285714288</v>
      </c>
    </row>
    <row r="39" spans="1:11" ht="14.1" customHeight="1" x14ac:dyDescent="0.2">
      <c r="A39" s="306">
        <v>51</v>
      </c>
      <c r="B39" s="307" t="s">
        <v>258</v>
      </c>
      <c r="C39" s="308"/>
      <c r="D39" s="113">
        <v>10.725515313846513</v>
      </c>
      <c r="E39" s="115">
        <v>1842</v>
      </c>
      <c r="F39" s="114">
        <v>2186</v>
      </c>
      <c r="G39" s="114">
        <v>1972</v>
      </c>
      <c r="H39" s="114">
        <v>1928</v>
      </c>
      <c r="I39" s="140">
        <v>1759</v>
      </c>
      <c r="J39" s="115">
        <v>83</v>
      </c>
      <c r="K39" s="116">
        <v>4.7185901080159178</v>
      </c>
    </row>
    <row r="40" spans="1:11" ht="14.1" customHeight="1" x14ac:dyDescent="0.2">
      <c r="A40" s="306" t="s">
        <v>259</v>
      </c>
      <c r="B40" s="307" t="s">
        <v>260</v>
      </c>
      <c r="C40" s="308"/>
      <c r="D40" s="113">
        <v>9.9161523232793751</v>
      </c>
      <c r="E40" s="115">
        <v>1703</v>
      </c>
      <c r="F40" s="114">
        <v>2020</v>
      </c>
      <c r="G40" s="114">
        <v>1860</v>
      </c>
      <c r="H40" s="114">
        <v>1812</v>
      </c>
      <c r="I40" s="140">
        <v>1641</v>
      </c>
      <c r="J40" s="115">
        <v>62</v>
      </c>
      <c r="K40" s="116">
        <v>3.7781840341255331</v>
      </c>
    </row>
    <row r="41" spans="1:11" ht="14.1" customHeight="1" x14ac:dyDescent="0.2">
      <c r="A41" s="306"/>
      <c r="B41" s="307" t="s">
        <v>261</v>
      </c>
      <c r="C41" s="308"/>
      <c r="D41" s="113">
        <v>7.6103412134622106</v>
      </c>
      <c r="E41" s="115">
        <v>1307</v>
      </c>
      <c r="F41" s="114">
        <v>1712</v>
      </c>
      <c r="G41" s="114">
        <v>1361</v>
      </c>
      <c r="H41" s="114">
        <v>1417</v>
      </c>
      <c r="I41" s="140">
        <v>1270</v>
      </c>
      <c r="J41" s="115">
        <v>37</v>
      </c>
      <c r="K41" s="116">
        <v>2.9133858267716537</v>
      </c>
    </row>
    <row r="42" spans="1:11" ht="14.1" customHeight="1" x14ac:dyDescent="0.2">
      <c r="A42" s="306">
        <v>52</v>
      </c>
      <c r="B42" s="307" t="s">
        <v>262</v>
      </c>
      <c r="C42" s="308"/>
      <c r="D42" s="113">
        <v>7.0164201700244559</v>
      </c>
      <c r="E42" s="115">
        <v>1205</v>
      </c>
      <c r="F42" s="114">
        <v>992</v>
      </c>
      <c r="G42" s="114">
        <v>923</v>
      </c>
      <c r="H42" s="114">
        <v>900</v>
      </c>
      <c r="I42" s="140">
        <v>1066</v>
      </c>
      <c r="J42" s="115">
        <v>139</v>
      </c>
      <c r="K42" s="116">
        <v>13.039399624765478</v>
      </c>
    </row>
    <row r="43" spans="1:11" ht="14.1" customHeight="1" x14ac:dyDescent="0.2">
      <c r="A43" s="306" t="s">
        <v>263</v>
      </c>
      <c r="B43" s="307" t="s">
        <v>264</v>
      </c>
      <c r="C43" s="308"/>
      <c r="D43" s="113">
        <v>6.294398509374636</v>
      </c>
      <c r="E43" s="115">
        <v>1081</v>
      </c>
      <c r="F43" s="114">
        <v>872</v>
      </c>
      <c r="G43" s="114">
        <v>821</v>
      </c>
      <c r="H43" s="114">
        <v>778</v>
      </c>
      <c r="I43" s="140">
        <v>952</v>
      </c>
      <c r="J43" s="115">
        <v>129</v>
      </c>
      <c r="K43" s="116">
        <v>13.550420168067227</v>
      </c>
    </row>
    <row r="44" spans="1:11" ht="14.1" customHeight="1" x14ac:dyDescent="0.2">
      <c r="A44" s="306">
        <v>53</v>
      </c>
      <c r="B44" s="307" t="s">
        <v>265</v>
      </c>
      <c r="C44" s="308"/>
      <c r="D44" s="113">
        <v>0.91417258646791666</v>
      </c>
      <c r="E44" s="115">
        <v>157</v>
      </c>
      <c r="F44" s="114">
        <v>193</v>
      </c>
      <c r="G44" s="114">
        <v>168</v>
      </c>
      <c r="H44" s="114">
        <v>158</v>
      </c>
      <c r="I44" s="140">
        <v>182</v>
      </c>
      <c r="J44" s="115">
        <v>-25</v>
      </c>
      <c r="K44" s="116">
        <v>-13.736263736263735</v>
      </c>
    </row>
    <row r="45" spans="1:11" ht="14.1" customHeight="1" x14ac:dyDescent="0.2">
      <c r="A45" s="306" t="s">
        <v>266</v>
      </c>
      <c r="B45" s="307" t="s">
        <v>267</v>
      </c>
      <c r="C45" s="308"/>
      <c r="D45" s="113">
        <v>0.88505880982881102</v>
      </c>
      <c r="E45" s="115">
        <v>152</v>
      </c>
      <c r="F45" s="114">
        <v>189</v>
      </c>
      <c r="G45" s="114">
        <v>167</v>
      </c>
      <c r="H45" s="114">
        <v>154</v>
      </c>
      <c r="I45" s="140">
        <v>172</v>
      </c>
      <c r="J45" s="115">
        <v>-20</v>
      </c>
      <c r="K45" s="116">
        <v>-11.627906976744185</v>
      </c>
    </row>
    <row r="46" spans="1:11" ht="14.1" customHeight="1" x14ac:dyDescent="0.2">
      <c r="A46" s="306">
        <v>54</v>
      </c>
      <c r="B46" s="307" t="s">
        <v>268</v>
      </c>
      <c r="C46" s="308"/>
      <c r="D46" s="113">
        <v>3.7440316757889835</v>
      </c>
      <c r="E46" s="115">
        <v>643</v>
      </c>
      <c r="F46" s="114">
        <v>675</v>
      </c>
      <c r="G46" s="114">
        <v>665</v>
      </c>
      <c r="H46" s="114">
        <v>615</v>
      </c>
      <c r="I46" s="140">
        <v>778</v>
      </c>
      <c r="J46" s="115">
        <v>-135</v>
      </c>
      <c r="K46" s="116">
        <v>-17.352185089974292</v>
      </c>
    </row>
    <row r="47" spans="1:11" ht="14.1" customHeight="1" x14ac:dyDescent="0.2">
      <c r="A47" s="306">
        <v>61</v>
      </c>
      <c r="B47" s="307" t="s">
        <v>269</v>
      </c>
      <c r="C47" s="308"/>
      <c r="D47" s="113">
        <v>1.9331547688366135</v>
      </c>
      <c r="E47" s="115">
        <v>332</v>
      </c>
      <c r="F47" s="114">
        <v>239</v>
      </c>
      <c r="G47" s="114">
        <v>243</v>
      </c>
      <c r="H47" s="114">
        <v>237</v>
      </c>
      <c r="I47" s="140">
        <v>296</v>
      </c>
      <c r="J47" s="115">
        <v>36</v>
      </c>
      <c r="K47" s="116">
        <v>12.162162162162161</v>
      </c>
    </row>
    <row r="48" spans="1:11" ht="14.1" customHeight="1" x14ac:dyDescent="0.2">
      <c r="A48" s="306">
        <v>62</v>
      </c>
      <c r="B48" s="307" t="s">
        <v>270</v>
      </c>
      <c r="C48" s="308"/>
      <c r="D48" s="113">
        <v>7.1328752765808785</v>
      </c>
      <c r="E48" s="115">
        <v>1225</v>
      </c>
      <c r="F48" s="114">
        <v>1106</v>
      </c>
      <c r="G48" s="114">
        <v>1274</v>
      </c>
      <c r="H48" s="114">
        <v>1126</v>
      </c>
      <c r="I48" s="140">
        <v>1223</v>
      </c>
      <c r="J48" s="115">
        <v>2</v>
      </c>
      <c r="K48" s="116">
        <v>0.16353229762878169</v>
      </c>
    </row>
    <row r="49" spans="1:11" ht="14.1" customHeight="1" x14ac:dyDescent="0.2">
      <c r="A49" s="306">
        <v>63</v>
      </c>
      <c r="B49" s="307" t="s">
        <v>271</v>
      </c>
      <c r="C49" s="308"/>
      <c r="D49" s="113">
        <v>3.9012460696401536</v>
      </c>
      <c r="E49" s="115">
        <v>670</v>
      </c>
      <c r="F49" s="114">
        <v>700</v>
      </c>
      <c r="G49" s="114">
        <v>802</v>
      </c>
      <c r="H49" s="114">
        <v>571</v>
      </c>
      <c r="I49" s="140">
        <v>516</v>
      </c>
      <c r="J49" s="115">
        <v>154</v>
      </c>
      <c r="K49" s="116">
        <v>29.844961240310077</v>
      </c>
    </row>
    <row r="50" spans="1:11" ht="14.1" customHeight="1" x14ac:dyDescent="0.2">
      <c r="A50" s="306" t="s">
        <v>272</v>
      </c>
      <c r="B50" s="307" t="s">
        <v>273</v>
      </c>
      <c r="C50" s="308"/>
      <c r="D50" s="113">
        <v>0.54151624548736466</v>
      </c>
      <c r="E50" s="115">
        <v>93</v>
      </c>
      <c r="F50" s="114">
        <v>114</v>
      </c>
      <c r="G50" s="114">
        <v>101</v>
      </c>
      <c r="H50" s="114">
        <v>90</v>
      </c>
      <c r="I50" s="140">
        <v>81</v>
      </c>
      <c r="J50" s="115">
        <v>12</v>
      </c>
      <c r="K50" s="116">
        <v>14.814814814814815</v>
      </c>
    </row>
    <row r="51" spans="1:11" ht="14.1" customHeight="1" x14ac:dyDescent="0.2">
      <c r="A51" s="306" t="s">
        <v>274</v>
      </c>
      <c r="B51" s="307" t="s">
        <v>275</v>
      </c>
      <c r="C51" s="308"/>
      <c r="D51" s="113">
        <v>3.0802375684173753</v>
      </c>
      <c r="E51" s="115">
        <v>529</v>
      </c>
      <c r="F51" s="114">
        <v>527</v>
      </c>
      <c r="G51" s="114">
        <v>513</v>
      </c>
      <c r="H51" s="114">
        <v>438</v>
      </c>
      <c r="I51" s="140">
        <v>394</v>
      </c>
      <c r="J51" s="115">
        <v>135</v>
      </c>
      <c r="K51" s="116">
        <v>34.263959390862944</v>
      </c>
    </row>
    <row r="52" spans="1:11" ht="14.1" customHeight="1" x14ac:dyDescent="0.2">
      <c r="A52" s="306">
        <v>71</v>
      </c>
      <c r="B52" s="307" t="s">
        <v>276</v>
      </c>
      <c r="C52" s="308"/>
      <c r="D52" s="113">
        <v>8.1460347036217531</v>
      </c>
      <c r="E52" s="115">
        <v>1399</v>
      </c>
      <c r="F52" s="114">
        <v>1121</v>
      </c>
      <c r="G52" s="114">
        <v>1293</v>
      </c>
      <c r="H52" s="114">
        <v>1259</v>
      </c>
      <c r="I52" s="140">
        <v>1385</v>
      </c>
      <c r="J52" s="115">
        <v>14</v>
      </c>
      <c r="K52" s="116">
        <v>1.0108303249097472</v>
      </c>
    </row>
    <row r="53" spans="1:11" ht="14.1" customHeight="1" x14ac:dyDescent="0.2">
      <c r="A53" s="306" t="s">
        <v>277</v>
      </c>
      <c r="B53" s="307" t="s">
        <v>278</v>
      </c>
      <c r="C53" s="308"/>
      <c r="D53" s="113">
        <v>2.8240363339932455</v>
      </c>
      <c r="E53" s="115">
        <v>485</v>
      </c>
      <c r="F53" s="114">
        <v>381</v>
      </c>
      <c r="G53" s="114">
        <v>454</v>
      </c>
      <c r="H53" s="114">
        <v>391</v>
      </c>
      <c r="I53" s="140">
        <v>461</v>
      </c>
      <c r="J53" s="115">
        <v>24</v>
      </c>
      <c r="K53" s="116">
        <v>5.2060737527114966</v>
      </c>
    </row>
    <row r="54" spans="1:11" ht="14.1" customHeight="1" x14ac:dyDescent="0.2">
      <c r="A54" s="306" t="s">
        <v>279</v>
      </c>
      <c r="B54" s="307" t="s">
        <v>280</v>
      </c>
      <c r="C54" s="308"/>
      <c r="D54" s="113">
        <v>4.6523815069290793</v>
      </c>
      <c r="E54" s="115">
        <v>799</v>
      </c>
      <c r="F54" s="114">
        <v>635</v>
      </c>
      <c r="G54" s="114">
        <v>735</v>
      </c>
      <c r="H54" s="114">
        <v>777</v>
      </c>
      <c r="I54" s="140">
        <v>785</v>
      </c>
      <c r="J54" s="115">
        <v>14</v>
      </c>
      <c r="K54" s="116">
        <v>1.7834394904458599</v>
      </c>
    </row>
    <row r="55" spans="1:11" ht="14.1" customHeight="1" x14ac:dyDescent="0.2">
      <c r="A55" s="306">
        <v>72</v>
      </c>
      <c r="B55" s="307" t="s">
        <v>281</v>
      </c>
      <c r="C55" s="308"/>
      <c r="D55" s="113">
        <v>2.2883428438337021</v>
      </c>
      <c r="E55" s="115">
        <v>393</v>
      </c>
      <c r="F55" s="114">
        <v>310</v>
      </c>
      <c r="G55" s="114">
        <v>309</v>
      </c>
      <c r="H55" s="114">
        <v>340</v>
      </c>
      <c r="I55" s="140">
        <v>427</v>
      </c>
      <c r="J55" s="115">
        <v>-34</v>
      </c>
      <c r="K55" s="116">
        <v>-7.9625292740046838</v>
      </c>
    </row>
    <row r="56" spans="1:11" ht="14.1" customHeight="1" x14ac:dyDescent="0.2">
      <c r="A56" s="306" t="s">
        <v>282</v>
      </c>
      <c r="B56" s="307" t="s">
        <v>283</v>
      </c>
      <c r="C56" s="308"/>
      <c r="D56" s="113">
        <v>1.1645510655642251</v>
      </c>
      <c r="E56" s="115">
        <v>200</v>
      </c>
      <c r="F56" s="114">
        <v>115</v>
      </c>
      <c r="G56" s="114">
        <v>136</v>
      </c>
      <c r="H56" s="114">
        <v>158</v>
      </c>
      <c r="I56" s="140">
        <v>217</v>
      </c>
      <c r="J56" s="115">
        <v>-17</v>
      </c>
      <c r="K56" s="116">
        <v>-7.8341013824884795</v>
      </c>
    </row>
    <row r="57" spans="1:11" ht="14.1" customHeight="1" x14ac:dyDescent="0.2">
      <c r="A57" s="306" t="s">
        <v>284</v>
      </c>
      <c r="B57" s="307" t="s">
        <v>285</v>
      </c>
      <c r="C57" s="308"/>
      <c r="D57" s="113">
        <v>0.71619890532199837</v>
      </c>
      <c r="E57" s="115">
        <v>123</v>
      </c>
      <c r="F57" s="114">
        <v>142</v>
      </c>
      <c r="G57" s="114">
        <v>110</v>
      </c>
      <c r="H57" s="114">
        <v>99</v>
      </c>
      <c r="I57" s="140">
        <v>135</v>
      </c>
      <c r="J57" s="115">
        <v>-12</v>
      </c>
      <c r="K57" s="116">
        <v>-8.8888888888888893</v>
      </c>
    </row>
    <row r="58" spans="1:11" ht="14.1" customHeight="1" x14ac:dyDescent="0.2">
      <c r="A58" s="306">
        <v>73</v>
      </c>
      <c r="B58" s="307" t="s">
        <v>286</v>
      </c>
      <c r="C58" s="308"/>
      <c r="D58" s="113">
        <v>2.1194829393268897</v>
      </c>
      <c r="E58" s="115">
        <v>364</v>
      </c>
      <c r="F58" s="114">
        <v>230</v>
      </c>
      <c r="G58" s="114">
        <v>281</v>
      </c>
      <c r="H58" s="114">
        <v>355</v>
      </c>
      <c r="I58" s="140">
        <v>358</v>
      </c>
      <c r="J58" s="115">
        <v>6</v>
      </c>
      <c r="K58" s="116">
        <v>1.6759776536312849</v>
      </c>
    </row>
    <row r="59" spans="1:11" ht="14.1" customHeight="1" x14ac:dyDescent="0.2">
      <c r="A59" s="306" t="s">
        <v>287</v>
      </c>
      <c r="B59" s="307" t="s">
        <v>288</v>
      </c>
      <c r="C59" s="308"/>
      <c r="D59" s="113">
        <v>1.5604984278560614</v>
      </c>
      <c r="E59" s="115">
        <v>268</v>
      </c>
      <c r="F59" s="114">
        <v>144</v>
      </c>
      <c r="G59" s="114">
        <v>214</v>
      </c>
      <c r="H59" s="114">
        <v>269</v>
      </c>
      <c r="I59" s="140">
        <v>247</v>
      </c>
      <c r="J59" s="115">
        <v>21</v>
      </c>
      <c r="K59" s="116">
        <v>8.5020242914979764</v>
      </c>
    </row>
    <row r="60" spans="1:11" ht="14.1" customHeight="1" x14ac:dyDescent="0.2">
      <c r="A60" s="306">
        <v>81</v>
      </c>
      <c r="B60" s="307" t="s">
        <v>289</v>
      </c>
      <c r="C60" s="308"/>
      <c r="D60" s="113">
        <v>7.7733783626412016</v>
      </c>
      <c r="E60" s="115">
        <v>1335</v>
      </c>
      <c r="F60" s="114">
        <v>1171</v>
      </c>
      <c r="G60" s="114">
        <v>1392</v>
      </c>
      <c r="H60" s="114">
        <v>1091</v>
      </c>
      <c r="I60" s="140">
        <v>1260</v>
      </c>
      <c r="J60" s="115">
        <v>75</v>
      </c>
      <c r="K60" s="116">
        <v>5.9523809523809526</v>
      </c>
    </row>
    <row r="61" spans="1:11" ht="14.1" customHeight="1" x14ac:dyDescent="0.2">
      <c r="A61" s="306" t="s">
        <v>290</v>
      </c>
      <c r="B61" s="307" t="s">
        <v>291</v>
      </c>
      <c r="C61" s="308"/>
      <c r="D61" s="113">
        <v>2.4047979503901247</v>
      </c>
      <c r="E61" s="115">
        <v>413</v>
      </c>
      <c r="F61" s="114">
        <v>282</v>
      </c>
      <c r="G61" s="114">
        <v>350</v>
      </c>
      <c r="H61" s="114">
        <v>292</v>
      </c>
      <c r="I61" s="140">
        <v>413</v>
      </c>
      <c r="J61" s="115">
        <v>0</v>
      </c>
      <c r="K61" s="116">
        <v>0</v>
      </c>
    </row>
    <row r="62" spans="1:11" ht="14.1" customHeight="1" x14ac:dyDescent="0.2">
      <c r="A62" s="306" t="s">
        <v>292</v>
      </c>
      <c r="B62" s="307" t="s">
        <v>293</v>
      </c>
      <c r="C62" s="308"/>
      <c r="D62" s="113">
        <v>2.701758472109002</v>
      </c>
      <c r="E62" s="115">
        <v>464</v>
      </c>
      <c r="F62" s="114">
        <v>561</v>
      </c>
      <c r="G62" s="114">
        <v>678</v>
      </c>
      <c r="H62" s="114">
        <v>460</v>
      </c>
      <c r="I62" s="140">
        <v>433</v>
      </c>
      <c r="J62" s="115">
        <v>31</v>
      </c>
      <c r="K62" s="116">
        <v>7.159353348729792</v>
      </c>
    </row>
    <row r="63" spans="1:11" ht="14.1" customHeight="1" x14ac:dyDescent="0.2">
      <c r="A63" s="306"/>
      <c r="B63" s="307" t="s">
        <v>294</v>
      </c>
      <c r="C63" s="308"/>
      <c r="D63" s="113">
        <v>2.3058111098171654</v>
      </c>
      <c r="E63" s="115">
        <v>396</v>
      </c>
      <c r="F63" s="114">
        <v>475</v>
      </c>
      <c r="G63" s="114">
        <v>572</v>
      </c>
      <c r="H63" s="114">
        <v>406</v>
      </c>
      <c r="I63" s="140">
        <v>372</v>
      </c>
      <c r="J63" s="115">
        <v>24</v>
      </c>
      <c r="K63" s="116">
        <v>6.4516129032258061</v>
      </c>
    </row>
    <row r="64" spans="1:11" ht="14.1" customHeight="1" x14ac:dyDescent="0.2">
      <c r="A64" s="306" t="s">
        <v>295</v>
      </c>
      <c r="B64" s="307" t="s">
        <v>296</v>
      </c>
      <c r="C64" s="308"/>
      <c r="D64" s="113">
        <v>1.1354372889251194</v>
      </c>
      <c r="E64" s="115">
        <v>195</v>
      </c>
      <c r="F64" s="114">
        <v>129</v>
      </c>
      <c r="G64" s="114">
        <v>173</v>
      </c>
      <c r="H64" s="114">
        <v>160</v>
      </c>
      <c r="I64" s="140">
        <v>177</v>
      </c>
      <c r="J64" s="115">
        <v>18</v>
      </c>
      <c r="K64" s="116">
        <v>10.169491525423728</v>
      </c>
    </row>
    <row r="65" spans="1:11" ht="14.1" customHeight="1" x14ac:dyDescent="0.2">
      <c r="A65" s="306" t="s">
        <v>297</v>
      </c>
      <c r="B65" s="307" t="s">
        <v>298</v>
      </c>
      <c r="C65" s="308"/>
      <c r="D65" s="113">
        <v>0.64050308606032369</v>
      </c>
      <c r="E65" s="115">
        <v>110</v>
      </c>
      <c r="F65" s="114">
        <v>97</v>
      </c>
      <c r="G65" s="114">
        <v>82</v>
      </c>
      <c r="H65" s="114">
        <v>78</v>
      </c>
      <c r="I65" s="140">
        <v>80</v>
      </c>
      <c r="J65" s="115">
        <v>30</v>
      </c>
      <c r="K65" s="116">
        <v>37.5</v>
      </c>
    </row>
    <row r="66" spans="1:11" ht="14.1" customHeight="1" x14ac:dyDescent="0.2">
      <c r="A66" s="306">
        <v>82</v>
      </c>
      <c r="B66" s="307" t="s">
        <v>299</v>
      </c>
      <c r="C66" s="308"/>
      <c r="D66" s="113">
        <v>4.9726330499592404</v>
      </c>
      <c r="E66" s="115">
        <v>854</v>
      </c>
      <c r="F66" s="114">
        <v>811</v>
      </c>
      <c r="G66" s="114">
        <v>861</v>
      </c>
      <c r="H66" s="114">
        <v>730</v>
      </c>
      <c r="I66" s="140">
        <v>742</v>
      </c>
      <c r="J66" s="115">
        <v>112</v>
      </c>
      <c r="K66" s="116">
        <v>15.09433962264151</v>
      </c>
    </row>
    <row r="67" spans="1:11" ht="14.1" customHeight="1" x14ac:dyDescent="0.2">
      <c r="A67" s="306" t="s">
        <v>300</v>
      </c>
      <c r="B67" s="307" t="s">
        <v>301</v>
      </c>
      <c r="C67" s="308"/>
      <c r="D67" s="113">
        <v>3.4645394200535695</v>
      </c>
      <c r="E67" s="115">
        <v>595</v>
      </c>
      <c r="F67" s="114">
        <v>663</v>
      </c>
      <c r="G67" s="114">
        <v>661</v>
      </c>
      <c r="H67" s="114">
        <v>537</v>
      </c>
      <c r="I67" s="140">
        <v>530</v>
      </c>
      <c r="J67" s="115">
        <v>65</v>
      </c>
      <c r="K67" s="116">
        <v>12.264150943396226</v>
      </c>
    </row>
    <row r="68" spans="1:11" ht="14.1" customHeight="1" x14ac:dyDescent="0.2">
      <c r="A68" s="306" t="s">
        <v>302</v>
      </c>
      <c r="B68" s="307" t="s">
        <v>303</v>
      </c>
      <c r="C68" s="308"/>
      <c r="D68" s="113">
        <v>0.88505880982881102</v>
      </c>
      <c r="E68" s="115">
        <v>152</v>
      </c>
      <c r="F68" s="114">
        <v>99</v>
      </c>
      <c r="G68" s="114">
        <v>117</v>
      </c>
      <c r="H68" s="114">
        <v>127</v>
      </c>
      <c r="I68" s="140">
        <v>119</v>
      </c>
      <c r="J68" s="115">
        <v>33</v>
      </c>
      <c r="K68" s="116">
        <v>27.731092436974791</v>
      </c>
    </row>
    <row r="69" spans="1:11" ht="14.1" customHeight="1" x14ac:dyDescent="0.2">
      <c r="A69" s="306">
        <v>83</v>
      </c>
      <c r="B69" s="307" t="s">
        <v>304</v>
      </c>
      <c r="C69" s="308"/>
      <c r="D69" s="113">
        <v>5.2987073483172233</v>
      </c>
      <c r="E69" s="115">
        <v>910</v>
      </c>
      <c r="F69" s="114">
        <v>680</v>
      </c>
      <c r="G69" s="114">
        <v>1635</v>
      </c>
      <c r="H69" s="114">
        <v>639</v>
      </c>
      <c r="I69" s="140">
        <v>1078</v>
      </c>
      <c r="J69" s="115">
        <v>-168</v>
      </c>
      <c r="K69" s="116">
        <v>-15.584415584415584</v>
      </c>
    </row>
    <row r="70" spans="1:11" ht="14.1" customHeight="1" x14ac:dyDescent="0.2">
      <c r="A70" s="306" t="s">
        <v>305</v>
      </c>
      <c r="B70" s="307" t="s">
        <v>306</v>
      </c>
      <c r="C70" s="308"/>
      <c r="D70" s="113">
        <v>4.1050425061138931</v>
      </c>
      <c r="E70" s="115">
        <v>705</v>
      </c>
      <c r="F70" s="114">
        <v>555</v>
      </c>
      <c r="G70" s="114">
        <v>1442</v>
      </c>
      <c r="H70" s="114">
        <v>491</v>
      </c>
      <c r="I70" s="140">
        <v>888</v>
      </c>
      <c r="J70" s="115">
        <v>-183</v>
      </c>
      <c r="K70" s="116">
        <v>-20.608108108108109</v>
      </c>
    </row>
    <row r="71" spans="1:11" ht="14.1" customHeight="1" x14ac:dyDescent="0.2">
      <c r="A71" s="306"/>
      <c r="B71" s="307" t="s">
        <v>307</v>
      </c>
      <c r="C71" s="308"/>
      <c r="D71" s="113">
        <v>1.3334109700710377</v>
      </c>
      <c r="E71" s="115">
        <v>229</v>
      </c>
      <c r="F71" s="114">
        <v>211</v>
      </c>
      <c r="G71" s="114">
        <v>500</v>
      </c>
      <c r="H71" s="114">
        <v>173</v>
      </c>
      <c r="I71" s="140">
        <v>316</v>
      </c>
      <c r="J71" s="115">
        <v>-87</v>
      </c>
      <c r="K71" s="116">
        <v>-27.531645569620252</v>
      </c>
    </row>
    <row r="72" spans="1:11" ht="14.1" customHeight="1" x14ac:dyDescent="0.2">
      <c r="A72" s="306">
        <v>84</v>
      </c>
      <c r="B72" s="307" t="s">
        <v>308</v>
      </c>
      <c r="C72" s="308"/>
      <c r="D72" s="113">
        <v>3.9652963782461863</v>
      </c>
      <c r="E72" s="115">
        <v>681</v>
      </c>
      <c r="F72" s="114">
        <v>526</v>
      </c>
      <c r="G72" s="114">
        <v>637</v>
      </c>
      <c r="H72" s="114">
        <v>634</v>
      </c>
      <c r="I72" s="140">
        <v>659</v>
      </c>
      <c r="J72" s="115">
        <v>22</v>
      </c>
      <c r="K72" s="116">
        <v>3.3383915022761759</v>
      </c>
    </row>
    <row r="73" spans="1:11" ht="14.1" customHeight="1" x14ac:dyDescent="0.2">
      <c r="A73" s="306" t="s">
        <v>309</v>
      </c>
      <c r="B73" s="307" t="s">
        <v>310</v>
      </c>
      <c r="C73" s="308"/>
      <c r="D73" s="113">
        <v>1.0655642249912658</v>
      </c>
      <c r="E73" s="115">
        <v>183</v>
      </c>
      <c r="F73" s="114">
        <v>67</v>
      </c>
      <c r="G73" s="114">
        <v>155</v>
      </c>
      <c r="H73" s="114">
        <v>219</v>
      </c>
      <c r="I73" s="140">
        <v>176</v>
      </c>
      <c r="J73" s="115">
        <v>7</v>
      </c>
      <c r="K73" s="116">
        <v>3.9772727272727271</v>
      </c>
    </row>
    <row r="74" spans="1:11" ht="14.1" customHeight="1" x14ac:dyDescent="0.2">
      <c r="A74" s="306" t="s">
        <v>311</v>
      </c>
      <c r="B74" s="307" t="s">
        <v>312</v>
      </c>
      <c r="C74" s="308"/>
      <c r="D74" s="113">
        <v>0.32025154303016184</v>
      </c>
      <c r="E74" s="115">
        <v>55</v>
      </c>
      <c r="F74" s="114">
        <v>37</v>
      </c>
      <c r="G74" s="114">
        <v>46</v>
      </c>
      <c r="H74" s="114">
        <v>23</v>
      </c>
      <c r="I74" s="140">
        <v>33</v>
      </c>
      <c r="J74" s="115">
        <v>22</v>
      </c>
      <c r="K74" s="116">
        <v>66.666666666666671</v>
      </c>
    </row>
    <row r="75" spans="1:11" ht="14.1" customHeight="1" x14ac:dyDescent="0.2">
      <c r="A75" s="306" t="s">
        <v>313</v>
      </c>
      <c r="B75" s="307" t="s">
        <v>314</v>
      </c>
      <c r="C75" s="308"/>
      <c r="D75" s="113">
        <v>2.0088505880982881</v>
      </c>
      <c r="E75" s="115">
        <v>345</v>
      </c>
      <c r="F75" s="114">
        <v>380</v>
      </c>
      <c r="G75" s="114">
        <v>348</v>
      </c>
      <c r="H75" s="114">
        <v>334</v>
      </c>
      <c r="I75" s="140">
        <v>381</v>
      </c>
      <c r="J75" s="115">
        <v>-36</v>
      </c>
      <c r="K75" s="116">
        <v>-9.4488188976377945</v>
      </c>
    </row>
    <row r="76" spans="1:11" ht="14.1" customHeight="1" x14ac:dyDescent="0.2">
      <c r="A76" s="306">
        <v>91</v>
      </c>
      <c r="B76" s="307" t="s">
        <v>315</v>
      </c>
      <c r="C76" s="308"/>
      <c r="D76" s="113">
        <v>0.26202398975195063</v>
      </c>
      <c r="E76" s="115">
        <v>45</v>
      </c>
      <c r="F76" s="114">
        <v>39</v>
      </c>
      <c r="G76" s="114">
        <v>94</v>
      </c>
      <c r="H76" s="114">
        <v>37</v>
      </c>
      <c r="I76" s="140">
        <v>95</v>
      </c>
      <c r="J76" s="115">
        <v>-50</v>
      </c>
      <c r="K76" s="116">
        <v>-52.631578947368418</v>
      </c>
    </row>
    <row r="77" spans="1:11" ht="14.1" customHeight="1" x14ac:dyDescent="0.2">
      <c r="A77" s="306">
        <v>92</v>
      </c>
      <c r="B77" s="307" t="s">
        <v>316</v>
      </c>
      <c r="C77" s="308"/>
      <c r="D77" s="113">
        <v>0.80936299056713634</v>
      </c>
      <c r="E77" s="115">
        <v>139</v>
      </c>
      <c r="F77" s="114">
        <v>128</v>
      </c>
      <c r="G77" s="114">
        <v>160</v>
      </c>
      <c r="H77" s="114">
        <v>143</v>
      </c>
      <c r="I77" s="140">
        <v>195</v>
      </c>
      <c r="J77" s="115">
        <v>-56</v>
      </c>
      <c r="K77" s="116">
        <v>-28.717948717948719</v>
      </c>
    </row>
    <row r="78" spans="1:11" ht="14.1" customHeight="1" x14ac:dyDescent="0.2">
      <c r="A78" s="306">
        <v>93</v>
      </c>
      <c r="B78" s="307" t="s">
        <v>317</v>
      </c>
      <c r="C78" s="308"/>
      <c r="D78" s="113">
        <v>0.13974612786770699</v>
      </c>
      <c r="E78" s="115">
        <v>24</v>
      </c>
      <c r="F78" s="114" t="s">
        <v>514</v>
      </c>
      <c r="G78" s="114" t="s">
        <v>514</v>
      </c>
      <c r="H78" s="114">
        <v>19</v>
      </c>
      <c r="I78" s="140" t="s">
        <v>514</v>
      </c>
      <c r="J78" s="115" t="s">
        <v>514</v>
      </c>
      <c r="K78" s="116" t="s">
        <v>514</v>
      </c>
    </row>
    <row r="79" spans="1:11" ht="14.1" customHeight="1" x14ac:dyDescent="0.2">
      <c r="A79" s="306">
        <v>94</v>
      </c>
      <c r="B79" s="307" t="s">
        <v>318</v>
      </c>
      <c r="C79" s="308"/>
      <c r="D79" s="113">
        <v>0.64050308606032369</v>
      </c>
      <c r="E79" s="115">
        <v>110</v>
      </c>
      <c r="F79" s="114">
        <v>75</v>
      </c>
      <c r="G79" s="114">
        <v>111</v>
      </c>
      <c r="H79" s="114">
        <v>121</v>
      </c>
      <c r="I79" s="140">
        <v>139</v>
      </c>
      <c r="J79" s="115">
        <v>-29</v>
      </c>
      <c r="K79" s="116">
        <v>-20.863309352517987</v>
      </c>
    </row>
    <row r="80" spans="1:11" ht="14.1" customHeight="1" x14ac:dyDescent="0.2">
      <c r="A80" s="306" t="s">
        <v>319</v>
      </c>
      <c r="B80" s="307" t="s">
        <v>320</v>
      </c>
      <c r="C80" s="308"/>
      <c r="D80" s="113">
        <v>0</v>
      </c>
      <c r="E80" s="115">
        <v>0</v>
      </c>
      <c r="F80" s="114" t="s">
        <v>514</v>
      </c>
      <c r="G80" s="114" t="s">
        <v>514</v>
      </c>
      <c r="H80" s="114">
        <v>0</v>
      </c>
      <c r="I80" s="140" t="s">
        <v>514</v>
      </c>
      <c r="J80" s="115" t="s">
        <v>514</v>
      </c>
      <c r="K80" s="116" t="s">
        <v>514</v>
      </c>
    </row>
    <row r="81" spans="1:11" ht="14.1" customHeight="1" x14ac:dyDescent="0.2">
      <c r="A81" s="310" t="s">
        <v>321</v>
      </c>
      <c r="B81" s="311" t="s">
        <v>334</v>
      </c>
      <c r="C81" s="312"/>
      <c r="D81" s="125">
        <v>0.38430185163619424</v>
      </c>
      <c r="E81" s="143">
        <v>66</v>
      </c>
      <c r="F81" s="144">
        <v>32</v>
      </c>
      <c r="G81" s="144">
        <v>84</v>
      </c>
      <c r="H81" s="144">
        <v>64</v>
      </c>
      <c r="I81" s="145">
        <v>52</v>
      </c>
      <c r="J81" s="143">
        <v>14</v>
      </c>
      <c r="K81" s="146">
        <v>26.923076923076923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186504</v>
      </c>
      <c r="C10" s="114">
        <v>103158</v>
      </c>
      <c r="D10" s="114">
        <v>83346</v>
      </c>
      <c r="E10" s="114">
        <v>136386</v>
      </c>
      <c r="F10" s="114">
        <v>47353</v>
      </c>
      <c r="G10" s="114">
        <v>21295</v>
      </c>
      <c r="H10" s="114">
        <v>49310</v>
      </c>
      <c r="I10" s="115">
        <v>45464</v>
      </c>
      <c r="J10" s="114">
        <v>34155</v>
      </c>
      <c r="K10" s="114">
        <v>11309</v>
      </c>
      <c r="L10" s="422">
        <v>13982</v>
      </c>
      <c r="M10" s="423">
        <v>14955</v>
      </c>
    </row>
    <row r="11" spans="1:13" ht="11.1" customHeight="1" x14ac:dyDescent="0.2">
      <c r="A11" s="421" t="s">
        <v>388</v>
      </c>
      <c r="B11" s="115">
        <v>188522</v>
      </c>
      <c r="C11" s="114">
        <v>104991</v>
      </c>
      <c r="D11" s="114">
        <v>83531</v>
      </c>
      <c r="E11" s="114">
        <v>137989</v>
      </c>
      <c r="F11" s="114">
        <v>47832</v>
      </c>
      <c r="G11" s="114">
        <v>20615</v>
      </c>
      <c r="H11" s="114">
        <v>50531</v>
      </c>
      <c r="I11" s="115">
        <v>46686</v>
      </c>
      <c r="J11" s="114">
        <v>34819</v>
      </c>
      <c r="K11" s="114">
        <v>11867</v>
      </c>
      <c r="L11" s="422">
        <v>14124</v>
      </c>
      <c r="M11" s="423">
        <v>12211</v>
      </c>
    </row>
    <row r="12" spans="1:13" ht="11.1" customHeight="1" x14ac:dyDescent="0.2">
      <c r="A12" s="421" t="s">
        <v>389</v>
      </c>
      <c r="B12" s="115">
        <v>192675</v>
      </c>
      <c r="C12" s="114">
        <v>107595</v>
      </c>
      <c r="D12" s="114">
        <v>85080</v>
      </c>
      <c r="E12" s="114">
        <v>141471</v>
      </c>
      <c r="F12" s="114">
        <v>48385</v>
      </c>
      <c r="G12" s="114">
        <v>23189</v>
      </c>
      <c r="H12" s="114">
        <v>51347</v>
      </c>
      <c r="I12" s="115">
        <v>45927</v>
      </c>
      <c r="J12" s="114">
        <v>33757</v>
      </c>
      <c r="K12" s="114">
        <v>12170</v>
      </c>
      <c r="L12" s="422">
        <v>17968</v>
      </c>
      <c r="M12" s="423">
        <v>14244</v>
      </c>
    </row>
    <row r="13" spans="1:13" s="110" customFormat="1" ht="11.1" customHeight="1" x14ac:dyDescent="0.2">
      <c r="A13" s="421" t="s">
        <v>390</v>
      </c>
      <c r="B13" s="115">
        <v>192166</v>
      </c>
      <c r="C13" s="114">
        <v>106703</v>
      </c>
      <c r="D13" s="114">
        <v>85463</v>
      </c>
      <c r="E13" s="114">
        <v>140258</v>
      </c>
      <c r="F13" s="114">
        <v>49082</v>
      </c>
      <c r="G13" s="114">
        <v>22658</v>
      </c>
      <c r="H13" s="114">
        <v>51762</v>
      </c>
      <c r="I13" s="115">
        <v>46532</v>
      </c>
      <c r="J13" s="114">
        <v>34332</v>
      </c>
      <c r="K13" s="114">
        <v>12200</v>
      </c>
      <c r="L13" s="422">
        <v>11742</v>
      </c>
      <c r="M13" s="423">
        <v>12746</v>
      </c>
    </row>
    <row r="14" spans="1:13" ht="15" customHeight="1" x14ac:dyDescent="0.2">
      <c r="A14" s="421" t="s">
        <v>391</v>
      </c>
      <c r="B14" s="115">
        <v>191712</v>
      </c>
      <c r="C14" s="114">
        <v>106322</v>
      </c>
      <c r="D14" s="114">
        <v>85390</v>
      </c>
      <c r="E14" s="114">
        <v>136696</v>
      </c>
      <c r="F14" s="114">
        <v>52569</v>
      </c>
      <c r="G14" s="114">
        <v>21742</v>
      </c>
      <c r="H14" s="114">
        <v>52482</v>
      </c>
      <c r="I14" s="115">
        <v>45871</v>
      </c>
      <c r="J14" s="114">
        <v>33754</v>
      </c>
      <c r="K14" s="114">
        <v>12117</v>
      </c>
      <c r="L14" s="422">
        <v>14879</v>
      </c>
      <c r="M14" s="423">
        <v>15428</v>
      </c>
    </row>
    <row r="15" spans="1:13" ht="11.1" customHeight="1" x14ac:dyDescent="0.2">
      <c r="A15" s="421" t="s">
        <v>388</v>
      </c>
      <c r="B15" s="115">
        <v>192879</v>
      </c>
      <c r="C15" s="114">
        <v>107508</v>
      </c>
      <c r="D15" s="114">
        <v>85371</v>
      </c>
      <c r="E15" s="114">
        <v>136793</v>
      </c>
      <c r="F15" s="114">
        <v>53679</v>
      </c>
      <c r="G15" s="114">
        <v>20844</v>
      </c>
      <c r="H15" s="114">
        <v>53528</v>
      </c>
      <c r="I15" s="115">
        <v>46983</v>
      </c>
      <c r="J15" s="114">
        <v>34661</v>
      </c>
      <c r="K15" s="114">
        <v>12322</v>
      </c>
      <c r="L15" s="422">
        <v>13883</v>
      </c>
      <c r="M15" s="423">
        <v>12947</v>
      </c>
    </row>
    <row r="16" spans="1:13" ht="11.1" customHeight="1" x14ac:dyDescent="0.2">
      <c r="A16" s="421" t="s">
        <v>389</v>
      </c>
      <c r="B16" s="115">
        <v>197381</v>
      </c>
      <c r="C16" s="114">
        <v>110096</v>
      </c>
      <c r="D16" s="114">
        <v>87285</v>
      </c>
      <c r="E16" s="114">
        <v>140849</v>
      </c>
      <c r="F16" s="114">
        <v>54545</v>
      </c>
      <c r="G16" s="114">
        <v>23611</v>
      </c>
      <c r="H16" s="114">
        <v>54362</v>
      </c>
      <c r="I16" s="115">
        <v>46765</v>
      </c>
      <c r="J16" s="114">
        <v>33765</v>
      </c>
      <c r="K16" s="114">
        <v>13000</v>
      </c>
      <c r="L16" s="422">
        <v>18221</v>
      </c>
      <c r="M16" s="423">
        <v>14115</v>
      </c>
    </row>
    <row r="17" spans="1:13" s="110" customFormat="1" ht="11.1" customHeight="1" x14ac:dyDescent="0.2">
      <c r="A17" s="421" t="s">
        <v>390</v>
      </c>
      <c r="B17" s="115">
        <v>196528</v>
      </c>
      <c r="C17" s="114">
        <v>108887</v>
      </c>
      <c r="D17" s="114">
        <v>87641</v>
      </c>
      <c r="E17" s="114">
        <v>141315</v>
      </c>
      <c r="F17" s="114">
        <v>54975</v>
      </c>
      <c r="G17" s="114">
        <v>22848</v>
      </c>
      <c r="H17" s="114">
        <v>54918</v>
      </c>
      <c r="I17" s="115">
        <v>47235</v>
      </c>
      <c r="J17" s="114">
        <v>34260</v>
      </c>
      <c r="K17" s="114">
        <v>12975</v>
      </c>
      <c r="L17" s="422">
        <v>12021</v>
      </c>
      <c r="M17" s="423">
        <v>13596</v>
      </c>
    </row>
    <row r="18" spans="1:13" ht="15" customHeight="1" x14ac:dyDescent="0.2">
      <c r="A18" s="421" t="s">
        <v>392</v>
      </c>
      <c r="B18" s="115">
        <v>196359</v>
      </c>
      <c r="C18" s="114">
        <v>108488</v>
      </c>
      <c r="D18" s="114">
        <v>87871</v>
      </c>
      <c r="E18" s="114">
        <v>140032</v>
      </c>
      <c r="F18" s="114">
        <v>55900</v>
      </c>
      <c r="G18" s="114">
        <v>21991</v>
      </c>
      <c r="H18" s="114">
        <v>55733</v>
      </c>
      <c r="I18" s="115">
        <v>46231</v>
      </c>
      <c r="J18" s="114">
        <v>33599</v>
      </c>
      <c r="K18" s="114">
        <v>12632</v>
      </c>
      <c r="L18" s="422">
        <v>14804</v>
      </c>
      <c r="M18" s="423">
        <v>15275</v>
      </c>
    </row>
    <row r="19" spans="1:13" ht="11.1" customHeight="1" x14ac:dyDescent="0.2">
      <c r="A19" s="421" t="s">
        <v>388</v>
      </c>
      <c r="B19" s="115">
        <v>197578</v>
      </c>
      <c r="C19" s="114">
        <v>109487</v>
      </c>
      <c r="D19" s="114">
        <v>88091</v>
      </c>
      <c r="E19" s="114">
        <v>140110</v>
      </c>
      <c r="F19" s="114">
        <v>57031</v>
      </c>
      <c r="G19" s="114">
        <v>21074</v>
      </c>
      <c r="H19" s="114">
        <v>57017</v>
      </c>
      <c r="I19" s="115">
        <v>47739</v>
      </c>
      <c r="J19" s="114">
        <v>34640</v>
      </c>
      <c r="K19" s="114">
        <v>13099</v>
      </c>
      <c r="L19" s="422">
        <v>14208</v>
      </c>
      <c r="M19" s="423">
        <v>13274</v>
      </c>
    </row>
    <row r="20" spans="1:13" ht="11.1" customHeight="1" x14ac:dyDescent="0.2">
      <c r="A20" s="421" t="s">
        <v>389</v>
      </c>
      <c r="B20" s="115">
        <v>200337</v>
      </c>
      <c r="C20" s="114">
        <v>110948</v>
      </c>
      <c r="D20" s="114">
        <v>89389</v>
      </c>
      <c r="E20" s="114">
        <v>142624</v>
      </c>
      <c r="F20" s="114">
        <v>57221</v>
      </c>
      <c r="G20" s="114">
        <v>23162</v>
      </c>
      <c r="H20" s="114">
        <v>58021</v>
      </c>
      <c r="I20" s="115">
        <v>47722</v>
      </c>
      <c r="J20" s="114">
        <v>34130</v>
      </c>
      <c r="K20" s="114">
        <v>13592</v>
      </c>
      <c r="L20" s="422">
        <v>17326</v>
      </c>
      <c r="M20" s="423">
        <v>15133</v>
      </c>
    </row>
    <row r="21" spans="1:13" s="110" customFormat="1" ht="11.1" customHeight="1" x14ac:dyDescent="0.2">
      <c r="A21" s="421" t="s">
        <v>390</v>
      </c>
      <c r="B21" s="115">
        <v>198676</v>
      </c>
      <c r="C21" s="114">
        <v>109204</v>
      </c>
      <c r="D21" s="114">
        <v>89472</v>
      </c>
      <c r="E21" s="114">
        <v>141127</v>
      </c>
      <c r="F21" s="114">
        <v>57450</v>
      </c>
      <c r="G21" s="114">
        <v>22390</v>
      </c>
      <c r="H21" s="114">
        <v>58366</v>
      </c>
      <c r="I21" s="115">
        <v>48226</v>
      </c>
      <c r="J21" s="114">
        <v>34611</v>
      </c>
      <c r="K21" s="114">
        <v>13615</v>
      </c>
      <c r="L21" s="422">
        <v>11091</v>
      </c>
      <c r="M21" s="423">
        <v>13425</v>
      </c>
    </row>
    <row r="22" spans="1:13" ht="15" customHeight="1" x14ac:dyDescent="0.2">
      <c r="A22" s="421" t="s">
        <v>393</v>
      </c>
      <c r="B22" s="115">
        <v>197356</v>
      </c>
      <c r="C22" s="114">
        <v>108325</v>
      </c>
      <c r="D22" s="114">
        <v>89031</v>
      </c>
      <c r="E22" s="114">
        <v>139653</v>
      </c>
      <c r="F22" s="114">
        <v>57249</v>
      </c>
      <c r="G22" s="114">
        <v>21228</v>
      </c>
      <c r="H22" s="114">
        <v>59161</v>
      </c>
      <c r="I22" s="115">
        <v>47413</v>
      </c>
      <c r="J22" s="114">
        <v>34215</v>
      </c>
      <c r="K22" s="114">
        <v>13198</v>
      </c>
      <c r="L22" s="422">
        <v>14272</v>
      </c>
      <c r="M22" s="423">
        <v>15957</v>
      </c>
    </row>
    <row r="23" spans="1:13" ht="11.1" customHeight="1" x14ac:dyDescent="0.2">
      <c r="A23" s="421" t="s">
        <v>388</v>
      </c>
      <c r="B23" s="115">
        <v>198053</v>
      </c>
      <c r="C23" s="114">
        <v>109236</v>
      </c>
      <c r="D23" s="114">
        <v>88817</v>
      </c>
      <c r="E23" s="114">
        <v>139799</v>
      </c>
      <c r="F23" s="114">
        <v>57787</v>
      </c>
      <c r="G23" s="114">
        <v>20044</v>
      </c>
      <c r="H23" s="114">
        <v>60439</v>
      </c>
      <c r="I23" s="115">
        <v>49056</v>
      </c>
      <c r="J23" s="114">
        <v>35512</v>
      </c>
      <c r="K23" s="114">
        <v>13544</v>
      </c>
      <c r="L23" s="422">
        <v>12428</v>
      </c>
      <c r="M23" s="423">
        <v>12015</v>
      </c>
    </row>
    <row r="24" spans="1:13" ht="11.1" customHeight="1" x14ac:dyDescent="0.2">
      <c r="A24" s="421" t="s">
        <v>389</v>
      </c>
      <c r="B24" s="115">
        <v>201774</v>
      </c>
      <c r="C24" s="114">
        <v>111409</v>
      </c>
      <c r="D24" s="114">
        <v>90365</v>
      </c>
      <c r="E24" s="114">
        <v>140623</v>
      </c>
      <c r="F24" s="114">
        <v>58345</v>
      </c>
      <c r="G24" s="114">
        <v>22413</v>
      </c>
      <c r="H24" s="114">
        <v>61352</v>
      </c>
      <c r="I24" s="115">
        <v>48855</v>
      </c>
      <c r="J24" s="114">
        <v>34819</v>
      </c>
      <c r="K24" s="114">
        <v>14036</v>
      </c>
      <c r="L24" s="422">
        <v>17816</v>
      </c>
      <c r="M24" s="423">
        <v>14920</v>
      </c>
    </row>
    <row r="25" spans="1:13" s="110" customFormat="1" ht="11.1" customHeight="1" x14ac:dyDescent="0.2">
      <c r="A25" s="421" t="s">
        <v>390</v>
      </c>
      <c r="B25" s="115">
        <v>200222</v>
      </c>
      <c r="C25" s="114">
        <v>109948</v>
      </c>
      <c r="D25" s="114">
        <v>90274</v>
      </c>
      <c r="E25" s="114">
        <v>138751</v>
      </c>
      <c r="F25" s="114">
        <v>58677</v>
      </c>
      <c r="G25" s="114">
        <v>21512</v>
      </c>
      <c r="H25" s="114">
        <v>61795</v>
      </c>
      <c r="I25" s="115">
        <v>49183</v>
      </c>
      <c r="J25" s="114">
        <v>35191</v>
      </c>
      <c r="K25" s="114">
        <v>13992</v>
      </c>
      <c r="L25" s="422">
        <v>11911</v>
      </c>
      <c r="M25" s="423">
        <v>13535</v>
      </c>
    </row>
    <row r="26" spans="1:13" ht="15" customHeight="1" x14ac:dyDescent="0.2">
      <c r="A26" s="421" t="s">
        <v>394</v>
      </c>
      <c r="B26" s="115">
        <v>200910</v>
      </c>
      <c r="C26" s="114">
        <v>110976</v>
      </c>
      <c r="D26" s="114">
        <v>89934</v>
      </c>
      <c r="E26" s="114">
        <v>139401</v>
      </c>
      <c r="F26" s="114">
        <v>58745</v>
      </c>
      <c r="G26" s="114">
        <v>20697</v>
      </c>
      <c r="H26" s="114">
        <v>62690</v>
      </c>
      <c r="I26" s="115">
        <v>48117</v>
      </c>
      <c r="J26" s="114">
        <v>34427</v>
      </c>
      <c r="K26" s="114">
        <v>13690</v>
      </c>
      <c r="L26" s="422">
        <v>15916</v>
      </c>
      <c r="M26" s="423">
        <v>15446</v>
      </c>
    </row>
    <row r="27" spans="1:13" ht="11.1" customHeight="1" x14ac:dyDescent="0.2">
      <c r="A27" s="421" t="s">
        <v>388</v>
      </c>
      <c r="B27" s="115">
        <v>202008</v>
      </c>
      <c r="C27" s="114">
        <v>111823</v>
      </c>
      <c r="D27" s="114">
        <v>90185</v>
      </c>
      <c r="E27" s="114">
        <v>139635</v>
      </c>
      <c r="F27" s="114">
        <v>59623</v>
      </c>
      <c r="G27" s="114">
        <v>20112</v>
      </c>
      <c r="H27" s="114">
        <v>63805</v>
      </c>
      <c r="I27" s="115">
        <v>49567</v>
      </c>
      <c r="J27" s="114">
        <v>35556</v>
      </c>
      <c r="K27" s="114">
        <v>14011</v>
      </c>
      <c r="L27" s="422">
        <v>12911</v>
      </c>
      <c r="M27" s="423">
        <v>11998</v>
      </c>
    </row>
    <row r="28" spans="1:13" ht="11.1" customHeight="1" x14ac:dyDescent="0.2">
      <c r="A28" s="421" t="s">
        <v>389</v>
      </c>
      <c r="B28" s="115">
        <v>204368</v>
      </c>
      <c r="C28" s="114">
        <v>112958</v>
      </c>
      <c r="D28" s="114">
        <v>91410</v>
      </c>
      <c r="E28" s="114">
        <v>143781</v>
      </c>
      <c r="F28" s="114">
        <v>60131</v>
      </c>
      <c r="G28" s="114">
        <v>21977</v>
      </c>
      <c r="H28" s="114">
        <v>64326</v>
      </c>
      <c r="I28" s="115">
        <v>49107</v>
      </c>
      <c r="J28" s="114">
        <v>34792</v>
      </c>
      <c r="K28" s="114">
        <v>14315</v>
      </c>
      <c r="L28" s="422">
        <v>18523</v>
      </c>
      <c r="M28" s="423">
        <v>16363</v>
      </c>
    </row>
    <row r="29" spans="1:13" s="110" customFormat="1" ht="11.1" customHeight="1" x14ac:dyDescent="0.2">
      <c r="A29" s="421" t="s">
        <v>390</v>
      </c>
      <c r="B29" s="115">
        <v>203564</v>
      </c>
      <c r="C29" s="114">
        <v>111904</v>
      </c>
      <c r="D29" s="114">
        <v>91660</v>
      </c>
      <c r="E29" s="114">
        <v>142601</v>
      </c>
      <c r="F29" s="114">
        <v>60881</v>
      </c>
      <c r="G29" s="114">
        <v>21559</v>
      </c>
      <c r="H29" s="114">
        <v>64549</v>
      </c>
      <c r="I29" s="115">
        <v>48843</v>
      </c>
      <c r="J29" s="114">
        <v>34560</v>
      </c>
      <c r="K29" s="114">
        <v>14283</v>
      </c>
      <c r="L29" s="422">
        <v>12710</v>
      </c>
      <c r="M29" s="423">
        <v>13520</v>
      </c>
    </row>
    <row r="30" spans="1:13" ht="15" customHeight="1" x14ac:dyDescent="0.2">
      <c r="A30" s="421" t="s">
        <v>395</v>
      </c>
      <c r="B30" s="115">
        <v>203464</v>
      </c>
      <c r="C30" s="114">
        <v>111635</v>
      </c>
      <c r="D30" s="114">
        <v>91829</v>
      </c>
      <c r="E30" s="114">
        <v>141834</v>
      </c>
      <c r="F30" s="114">
        <v>61567</v>
      </c>
      <c r="G30" s="114">
        <v>20723</v>
      </c>
      <c r="H30" s="114">
        <v>65213</v>
      </c>
      <c r="I30" s="115">
        <v>46888</v>
      </c>
      <c r="J30" s="114">
        <v>33056</v>
      </c>
      <c r="K30" s="114">
        <v>13832</v>
      </c>
      <c r="L30" s="422">
        <v>14973</v>
      </c>
      <c r="M30" s="423">
        <v>15206</v>
      </c>
    </row>
    <row r="31" spans="1:13" ht="11.1" customHeight="1" x14ac:dyDescent="0.2">
      <c r="A31" s="421" t="s">
        <v>388</v>
      </c>
      <c r="B31" s="115">
        <v>204709</v>
      </c>
      <c r="C31" s="114">
        <v>112491</v>
      </c>
      <c r="D31" s="114">
        <v>92218</v>
      </c>
      <c r="E31" s="114">
        <v>142036</v>
      </c>
      <c r="F31" s="114">
        <v>62616</v>
      </c>
      <c r="G31" s="114">
        <v>20069</v>
      </c>
      <c r="H31" s="114">
        <v>66423</v>
      </c>
      <c r="I31" s="115">
        <v>47744</v>
      </c>
      <c r="J31" s="114">
        <v>33613</v>
      </c>
      <c r="K31" s="114">
        <v>14131</v>
      </c>
      <c r="L31" s="422">
        <v>13223</v>
      </c>
      <c r="M31" s="423">
        <v>12180</v>
      </c>
    </row>
    <row r="32" spans="1:13" ht="11.1" customHeight="1" x14ac:dyDescent="0.2">
      <c r="A32" s="421" t="s">
        <v>389</v>
      </c>
      <c r="B32" s="115">
        <v>208216</v>
      </c>
      <c r="C32" s="114">
        <v>114207</v>
      </c>
      <c r="D32" s="114">
        <v>94009</v>
      </c>
      <c r="E32" s="114">
        <v>144464</v>
      </c>
      <c r="F32" s="114">
        <v>63727</v>
      </c>
      <c r="G32" s="114">
        <v>22481</v>
      </c>
      <c r="H32" s="114">
        <v>67078</v>
      </c>
      <c r="I32" s="115">
        <v>48062</v>
      </c>
      <c r="J32" s="114">
        <v>33395</v>
      </c>
      <c r="K32" s="114">
        <v>14667</v>
      </c>
      <c r="L32" s="422">
        <v>19801</v>
      </c>
      <c r="M32" s="423">
        <v>17038</v>
      </c>
    </row>
    <row r="33" spans="1:13" s="110" customFormat="1" ht="11.1" customHeight="1" x14ac:dyDescent="0.2">
      <c r="A33" s="421" t="s">
        <v>390</v>
      </c>
      <c r="B33" s="115">
        <v>207279</v>
      </c>
      <c r="C33" s="114">
        <v>113204</v>
      </c>
      <c r="D33" s="114">
        <v>94075</v>
      </c>
      <c r="E33" s="114">
        <v>142945</v>
      </c>
      <c r="F33" s="114">
        <v>64314</v>
      </c>
      <c r="G33" s="114">
        <v>21967</v>
      </c>
      <c r="H33" s="114">
        <v>67354</v>
      </c>
      <c r="I33" s="115">
        <v>48688</v>
      </c>
      <c r="J33" s="114">
        <v>33975</v>
      </c>
      <c r="K33" s="114">
        <v>14713</v>
      </c>
      <c r="L33" s="422">
        <v>12209</v>
      </c>
      <c r="M33" s="423">
        <v>13077</v>
      </c>
    </row>
    <row r="34" spans="1:13" ht="15" customHeight="1" x14ac:dyDescent="0.2">
      <c r="A34" s="421" t="s">
        <v>396</v>
      </c>
      <c r="B34" s="115">
        <v>206226</v>
      </c>
      <c r="C34" s="114">
        <v>112578</v>
      </c>
      <c r="D34" s="114">
        <v>93648</v>
      </c>
      <c r="E34" s="114">
        <v>142128</v>
      </c>
      <c r="F34" s="114">
        <v>64078</v>
      </c>
      <c r="G34" s="114">
        <v>20871</v>
      </c>
      <c r="H34" s="114">
        <v>68087</v>
      </c>
      <c r="I34" s="115">
        <v>48495</v>
      </c>
      <c r="J34" s="114">
        <v>33927</v>
      </c>
      <c r="K34" s="114">
        <v>14568</v>
      </c>
      <c r="L34" s="422">
        <v>14139</v>
      </c>
      <c r="M34" s="423">
        <v>15372</v>
      </c>
    </row>
    <row r="35" spans="1:13" ht="11.1" customHeight="1" x14ac:dyDescent="0.2">
      <c r="A35" s="421" t="s">
        <v>388</v>
      </c>
      <c r="B35" s="115">
        <v>206675</v>
      </c>
      <c r="C35" s="114">
        <v>112969</v>
      </c>
      <c r="D35" s="114">
        <v>93706</v>
      </c>
      <c r="E35" s="114">
        <v>141844</v>
      </c>
      <c r="F35" s="114">
        <v>64816</v>
      </c>
      <c r="G35" s="114">
        <v>20015</v>
      </c>
      <c r="H35" s="114">
        <v>69139</v>
      </c>
      <c r="I35" s="115">
        <v>49743</v>
      </c>
      <c r="J35" s="114">
        <v>34940</v>
      </c>
      <c r="K35" s="114">
        <v>14803</v>
      </c>
      <c r="L35" s="422">
        <v>12861</v>
      </c>
      <c r="M35" s="423">
        <v>12561</v>
      </c>
    </row>
    <row r="36" spans="1:13" ht="11.1" customHeight="1" x14ac:dyDescent="0.2">
      <c r="A36" s="421" t="s">
        <v>389</v>
      </c>
      <c r="B36" s="115">
        <v>210064</v>
      </c>
      <c r="C36" s="114">
        <v>114840</v>
      </c>
      <c r="D36" s="114">
        <v>95224</v>
      </c>
      <c r="E36" s="114">
        <v>144532</v>
      </c>
      <c r="F36" s="114">
        <v>65524</v>
      </c>
      <c r="G36" s="114">
        <v>22057</v>
      </c>
      <c r="H36" s="114">
        <v>69926</v>
      </c>
      <c r="I36" s="115">
        <v>49583</v>
      </c>
      <c r="J36" s="114">
        <v>34213</v>
      </c>
      <c r="K36" s="114">
        <v>15370</v>
      </c>
      <c r="L36" s="422">
        <v>19010</v>
      </c>
      <c r="M36" s="423">
        <v>16316</v>
      </c>
    </row>
    <row r="37" spans="1:13" s="110" customFormat="1" ht="11.1" customHeight="1" x14ac:dyDescent="0.2">
      <c r="A37" s="421" t="s">
        <v>390</v>
      </c>
      <c r="B37" s="115">
        <v>209666</v>
      </c>
      <c r="C37" s="114">
        <v>114125</v>
      </c>
      <c r="D37" s="114">
        <v>95541</v>
      </c>
      <c r="E37" s="114">
        <v>143318</v>
      </c>
      <c r="F37" s="114">
        <v>66341</v>
      </c>
      <c r="G37" s="114">
        <v>21640</v>
      </c>
      <c r="H37" s="114">
        <v>70399</v>
      </c>
      <c r="I37" s="115">
        <v>49579</v>
      </c>
      <c r="J37" s="114">
        <v>34176</v>
      </c>
      <c r="K37" s="114">
        <v>15403</v>
      </c>
      <c r="L37" s="422">
        <v>13012</v>
      </c>
      <c r="M37" s="423">
        <v>13584</v>
      </c>
    </row>
    <row r="38" spans="1:13" ht="15" customHeight="1" x14ac:dyDescent="0.2">
      <c r="A38" s="424" t="s">
        <v>397</v>
      </c>
      <c r="B38" s="115">
        <v>209366</v>
      </c>
      <c r="C38" s="114">
        <v>114045</v>
      </c>
      <c r="D38" s="114">
        <v>95321</v>
      </c>
      <c r="E38" s="114">
        <v>142913</v>
      </c>
      <c r="F38" s="114">
        <v>66448</v>
      </c>
      <c r="G38" s="114">
        <v>20826</v>
      </c>
      <c r="H38" s="114">
        <v>71091</v>
      </c>
      <c r="I38" s="115">
        <v>48677</v>
      </c>
      <c r="J38" s="114">
        <v>33450</v>
      </c>
      <c r="K38" s="114">
        <v>15227</v>
      </c>
      <c r="L38" s="422">
        <v>14791</v>
      </c>
      <c r="M38" s="423">
        <v>15444</v>
      </c>
    </row>
    <row r="39" spans="1:13" ht="11.1" customHeight="1" x14ac:dyDescent="0.2">
      <c r="A39" s="421" t="s">
        <v>388</v>
      </c>
      <c r="B39" s="115">
        <v>211276</v>
      </c>
      <c r="C39" s="114">
        <v>115492</v>
      </c>
      <c r="D39" s="114">
        <v>95784</v>
      </c>
      <c r="E39" s="114">
        <v>143628</v>
      </c>
      <c r="F39" s="114">
        <v>67644</v>
      </c>
      <c r="G39" s="114">
        <v>20536</v>
      </c>
      <c r="H39" s="114">
        <v>72492</v>
      </c>
      <c r="I39" s="115">
        <v>49895</v>
      </c>
      <c r="J39" s="114">
        <v>34219</v>
      </c>
      <c r="K39" s="114">
        <v>15676</v>
      </c>
      <c r="L39" s="422">
        <v>16013</v>
      </c>
      <c r="M39" s="423">
        <v>14165</v>
      </c>
    </row>
    <row r="40" spans="1:13" ht="11.1" customHeight="1" x14ac:dyDescent="0.2">
      <c r="A40" s="424" t="s">
        <v>389</v>
      </c>
      <c r="B40" s="115">
        <v>214736</v>
      </c>
      <c r="C40" s="114">
        <v>117644</v>
      </c>
      <c r="D40" s="114">
        <v>97092</v>
      </c>
      <c r="E40" s="114">
        <v>146477</v>
      </c>
      <c r="F40" s="114">
        <v>68254</v>
      </c>
      <c r="G40" s="114">
        <v>22577</v>
      </c>
      <c r="H40" s="114">
        <v>73181</v>
      </c>
      <c r="I40" s="115">
        <v>49863</v>
      </c>
      <c r="J40" s="114">
        <v>33675</v>
      </c>
      <c r="K40" s="114">
        <v>16188</v>
      </c>
      <c r="L40" s="422">
        <v>19936</v>
      </c>
      <c r="M40" s="423">
        <v>17044</v>
      </c>
    </row>
    <row r="41" spans="1:13" s="110" customFormat="1" ht="11.1" customHeight="1" x14ac:dyDescent="0.2">
      <c r="A41" s="421" t="s">
        <v>390</v>
      </c>
      <c r="B41" s="115">
        <v>214311</v>
      </c>
      <c r="C41" s="114">
        <v>117122</v>
      </c>
      <c r="D41" s="114">
        <v>97189</v>
      </c>
      <c r="E41" s="114">
        <v>145605</v>
      </c>
      <c r="F41" s="114">
        <v>68701</v>
      </c>
      <c r="G41" s="114">
        <v>22192</v>
      </c>
      <c r="H41" s="114">
        <v>73508</v>
      </c>
      <c r="I41" s="115">
        <v>50171</v>
      </c>
      <c r="J41" s="114">
        <v>33786</v>
      </c>
      <c r="K41" s="114">
        <v>16385</v>
      </c>
      <c r="L41" s="422">
        <v>13944</v>
      </c>
      <c r="M41" s="423">
        <v>14640</v>
      </c>
    </row>
    <row r="42" spans="1:13" ht="15" customHeight="1" x14ac:dyDescent="0.2">
      <c r="A42" s="421" t="s">
        <v>398</v>
      </c>
      <c r="B42" s="115">
        <v>213699</v>
      </c>
      <c r="C42" s="114">
        <v>116822</v>
      </c>
      <c r="D42" s="114">
        <v>96877</v>
      </c>
      <c r="E42" s="114">
        <v>145112</v>
      </c>
      <c r="F42" s="114">
        <v>68585</v>
      </c>
      <c r="G42" s="114">
        <v>21254</v>
      </c>
      <c r="H42" s="114">
        <v>74090</v>
      </c>
      <c r="I42" s="115">
        <v>49544</v>
      </c>
      <c r="J42" s="114">
        <v>33238</v>
      </c>
      <c r="K42" s="114">
        <v>16306</v>
      </c>
      <c r="L42" s="422">
        <v>16391</v>
      </c>
      <c r="M42" s="423">
        <v>17126</v>
      </c>
    </row>
    <row r="43" spans="1:13" ht="11.1" customHeight="1" x14ac:dyDescent="0.2">
      <c r="A43" s="421" t="s">
        <v>388</v>
      </c>
      <c r="B43" s="115">
        <v>214259</v>
      </c>
      <c r="C43" s="114">
        <v>117699</v>
      </c>
      <c r="D43" s="114">
        <v>96560</v>
      </c>
      <c r="E43" s="114">
        <v>145181</v>
      </c>
      <c r="F43" s="114">
        <v>69077</v>
      </c>
      <c r="G43" s="114">
        <v>20609</v>
      </c>
      <c r="H43" s="114">
        <v>75104</v>
      </c>
      <c r="I43" s="115">
        <v>50270</v>
      </c>
      <c r="J43" s="114">
        <v>33782</v>
      </c>
      <c r="K43" s="114">
        <v>16488</v>
      </c>
      <c r="L43" s="422">
        <v>15536</v>
      </c>
      <c r="M43" s="423">
        <v>15161</v>
      </c>
    </row>
    <row r="44" spans="1:13" ht="11.1" customHeight="1" x14ac:dyDescent="0.2">
      <c r="A44" s="421" t="s">
        <v>389</v>
      </c>
      <c r="B44" s="115">
        <v>217479</v>
      </c>
      <c r="C44" s="114">
        <v>119236</v>
      </c>
      <c r="D44" s="114">
        <v>98243</v>
      </c>
      <c r="E44" s="114">
        <v>147444</v>
      </c>
      <c r="F44" s="114">
        <v>70035</v>
      </c>
      <c r="G44" s="114">
        <v>22983</v>
      </c>
      <c r="H44" s="114">
        <v>75508</v>
      </c>
      <c r="I44" s="115">
        <v>50151</v>
      </c>
      <c r="J44" s="114">
        <v>33002</v>
      </c>
      <c r="K44" s="114">
        <v>17149</v>
      </c>
      <c r="L44" s="422">
        <v>20148</v>
      </c>
      <c r="M44" s="423">
        <v>17108</v>
      </c>
    </row>
    <row r="45" spans="1:13" s="110" customFormat="1" ht="11.1" customHeight="1" x14ac:dyDescent="0.2">
      <c r="A45" s="421" t="s">
        <v>390</v>
      </c>
      <c r="B45" s="115">
        <v>216848</v>
      </c>
      <c r="C45" s="114">
        <v>118389</v>
      </c>
      <c r="D45" s="114">
        <v>98459</v>
      </c>
      <c r="E45" s="114">
        <v>146336</v>
      </c>
      <c r="F45" s="114">
        <v>70512</v>
      </c>
      <c r="G45" s="114">
        <v>22429</v>
      </c>
      <c r="H45" s="114">
        <v>75844</v>
      </c>
      <c r="I45" s="115">
        <v>50722</v>
      </c>
      <c r="J45" s="114">
        <v>33426</v>
      </c>
      <c r="K45" s="114">
        <v>17296</v>
      </c>
      <c r="L45" s="422">
        <v>13630</v>
      </c>
      <c r="M45" s="423">
        <v>14548</v>
      </c>
    </row>
    <row r="46" spans="1:13" ht="15" customHeight="1" x14ac:dyDescent="0.2">
      <c r="A46" s="421" t="s">
        <v>399</v>
      </c>
      <c r="B46" s="115">
        <v>216110</v>
      </c>
      <c r="C46" s="114">
        <v>117871</v>
      </c>
      <c r="D46" s="114">
        <v>98239</v>
      </c>
      <c r="E46" s="114">
        <v>145303</v>
      </c>
      <c r="F46" s="114">
        <v>70807</v>
      </c>
      <c r="G46" s="114">
        <v>21526</v>
      </c>
      <c r="H46" s="114">
        <v>76319</v>
      </c>
      <c r="I46" s="115">
        <v>49951</v>
      </c>
      <c r="J46" s="114">
        <v>32765</v>
      </c>
      <c r="K46" s="114">
        <v>17186</v>
      </c>
      <c r="L46" s="422">
        <v>16048</v>
      </c>
      <c r="M46" s="423">
        <v>16935</v>
      </c>
    </row>
    <row r="47" spans="1:13" ht="11.1" customHeight="1" x14ac:dyDescent="0.2">
      <c r="A47" s="421" t="s">
        <v>388</v>
      </c>
      <c r="B47" s="115">
        <v>216323</v>
      </c>
      <c r="C47" s="114">
        <v>118423</v>
      </c>
      <c r="D47" s="114">
        <v>97900</v>
      </c>
      <c r="E47" s="114">
        <v>144855</v>
      </c>
      <c r="F47" s="114">
        <v>71467</v>
      </c>
      <c r="G47" s="114">
        <v>20752</v>
      </c>
      <c r="H47" s="114">
        <v>77129</v>
      </c>
      <c r="I47" s="115">
        <v>50981</v>
      </c>
      <c r="J47" s="114">
        <v>33489</v>
      </c>
      <c r="K47" s="114">
        <v>17492</v>
      </c>
      <c r="L47" s="422">
        <v>15294</v>
      </c>
      <c r="M47" s="423">
        <v>15114</v>
      </c>
    </row>
    <row r="48" spans="1:13" ht="11.1" customHeight="1" x14ac:dyDescent="0.2">
      <c r="A48" s="421" t="s">
        <v>389</v>
      </c>
      <c r="B48" s="115">
        <v>220350</v>
      </c>
      <c r="C48" s="114">
        <v>120671</v>
      </c>
      <c r="D48" s="114">
        <v>99679</v>
      </c>
      <c r="E48" s="114">
        <v>147951</v>
      </c>
      <c r="F48" s="114">
        <v>72398</v>
      </c>
      <c r="G48" s="114">
        <v>23263</v>
      </c>
      <c r="H48" s="114">
        <v>77735</v>
      </c>
      <c r="I48" s="115">
        <v>50504</v>
      </c>
      <c r="J48" s="114">
        <v>32261</v>
      </c>
      <c r="K48" s="114">
        <v>18243</v>
      </c>
      <c r="L48" s="422">
        <v>21023</v>
      </c>
      <c r="M48" s="423">
        <v>17509</v>
      </c>
    </row>
    <row r="49" spans="1:17" s="110" customFormat="1" ht="11.1" customHeight="1" x14ac:dyDescent="0.2">
      <c r="A49" s="421" t="s">
        <v>390</v>
      </c>
      <c r="B49" s="115">
        <v>219219</v>
      </c>
      <c r="C49" s="114">
        <v>119615</v>
      </c>
      <c r="D49" s="114">
        <v>99604</v>
      </c>
      <c r="E49" s="114">
        <v>146513</v>
      </c>
      <c r="F49" s="114">
        <v>72706</v>
      </c>
      <c r="G49" s="114">
        <v>22884</v>
      </c>
      <c r="H49" s="114">
        <v>77673</v>
      </c>
      <c r="I49" s="115">
        <v>50732</v>
      </c>
      <c r="J49" s="114">
        <v>32535</v>
      </c>
      <c r="K49" s="114">
        <v>18197</v>
      </c>
      <c r="L49" s="422">
        <v>17021</v>
      </c>
      <c r="M49" s="423">
        <v>18348</v>
      </c>
    </row>
    <row r="50" spans="1:17" ht="15" customHeight="1" x14ac:dyDescent="0.2">
      <c r="A50" s="421" t="s">
        <v>400</v>
      </c>
      <c r="B50" s="143">
        <v>217271</v>
      </c>
      <c r="C50" s="144">
        <v>118921</v>
      </c>
      <c r="D50" s="144">
        <v>98350</v>
      </c>
      <c r="E50" s="144">
        <v>145313</v>
      </c>
      <c r="F50" s="144">
        <v>71958</v>
      </c>
      <c r="G50" s="144">
        <v>22042</v>
      </c>
      <c r="H50" s="144">
        <v>77365</v>
      </c>
      <c r="I50" s="143">
        <v>48538</v>
      </c>
      <c r="J50" s="144">
        <v>31113</v>
      </c>
      <c r="K50" s="144">
        <v>17425</v>
      </c>
      <c r="L50" s="425">
        <v>15482</v>
      </c>
      <c r="M50" s="426">
        <v>17174</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0.53722641247512837</v>
      </c>
      <c r="C6" s="479">
        <f>'Tabelle 3.3'!J11</f>
        <v>-2.8287721967528179</v>
      </c>
      <c r="D6" s="480">
        <f t="shared" ref="D6:E9" si="0">IF(OR(AND(B6&gt;=-50,B6&lt;=50),ISNUMBER(B6)=FALSE),B6,"")</f>
        <v>0.53722641247512837</v>
      </c>
      <c r="E6" s="480">
        <f t="shared" si="0"/>
        <v>-2.8287721967528179</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1.1168123612881518</v>
      </c>
      <c r="C7" s="479">
        <f>'Tabelle 3.1'!J23</f>
        <v>-2.6469525004774508</v>
      </c>
      <c r="D7" s="480">
        <f t="shared" si="0"/>
        <v>1.1168123612881518</v>
      </c>
      <c r="E7" s="480">
        <f>IF(OR(AND(C7&gt;=-50,C7&lt;=50),ISNUMBER(C7)=FALSE),C7,"")</f>
        <v>-2.6469525004774508</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0.53722641247512837</v>
      </c>
      <c r="C14" s="479">
        <f>'Tabelle 3.3'!J11</f>
        <v>-2.8287721967528179</v>
      </c>
      <c r="D14" s="480">
        <f>IF(OR(AND(B14&gt;=-50,B14&lt;=50),ISNUMBER(B14)=FALSE),B14,"")</f>
        <v>0.53722641247512837</v>
      </c>
      <c r="E14" s="480">
        <f>IF(OR(AND(C14&gt;=-50,C14&lt;=50),ISNUMBER(C14)=FALSE),C14,"")</f>
        <v>-2.8287721967528179</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4.1275797373358349</v>
      </c>
      <c r="C15" s="479">
        <f>'Tabelle 3.3'!J12</f>
        <v>6.6098081023454158</v>
      </c>
      <c r="D15" s="480">
        <f t="shared" ref="D15:E45" si="3">IF(OR(AND(B15&gt;=-50,B15&lt;=50),ISNUMBER(B15)=FALSE),B15,"")</f>
        <v>4.1275797373358349</v>
      </c>
      <c r="E15" s="480">
        <f t="shared" si="3"/>
        <v>6.6098081023454158</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2.1402839584657767</v>
      </c>
      <c r="C16" s="479">
        <f>'Tabelle 3.3'!J13</f>
        <v>4.4444444444444446</v>
      </c>
      <c r="D16" s="480">
        <f t="shared" si="3"/>
        <v>2.1402839584657767</v>
      </c>
      <c r="E16" s="480">
        <f t="shared" si="3"/>
        <v>4.4444444444444446</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-0.39866976520554531</v>
      </c>
      <c r="C17" s="479">
        <f>'Tabelle 3.3'!J14</f>
        <v>-4.6450151057401809</v>
      </c>
      <c r="D17" s="480">
        <f t="shared" si="3"/>
        <v>-0.39866976520554531</v>
      </c>
      <c r="E17" s="480">
        <f t="shared" si="3"/>
        <v>-4.6450151057401809</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2.6223303595566367</v>
      </c>
      <c r="C18" s="479">
        <f>'Tabelle 3.3'!J15</f>
        <v>-4.4651162790697674</v>
      </c>
      <c r="D18" s="480">
        <f t="shared" si="3"/>
        <v>2.6223303595566367</v>
      </c>
      <c r="E18" s="480">
        <f t="shared" si="3"/>
        <v>-4.4651162790697674</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-0.56773879142300199</v>
      </c>
      <c r="C19" s="479">
        <f>'Tabelle 3.3'!J16</f>
        <v>-4.0767386091127102</v>
      </c>
      <c r="D19" s="480">
        <f t="shared" si="3"/>
        <v>-0.56773879142300199</v>
      </c>
      <c r="E19" s="480">
        <f t="shared" si="3"/>
        <v>-4.0767386091127102</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-1.2169209967162449</v>
      </c>
      <c r="C20" s="479">
        <f>'Tabelle 3.3'!J17</f>
        <v>-7.4534161490683228</v>
      </c>
      <c r="D20" s="480">
        <f t="shared" si="3"/>
        <v>-1.2169209967162449</v>
      </c>
      <c r="E20" s="480">
        <f t="shared" si="3"/>
        <v>-7.4534161490683228</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3.2723772858517806</v>
      </c>
      <c r="C21" s="479">
        <f>'Tabelle 3.3'!J18</f>
        <v>2.4554941682013505</v>
      </c>
      <c r="D21" s="480">
        <f t="shared" si="3"/>
        <v>3.2723772858517806</v>
      </c>
      <c r="E21" s="480">
        <f t="shared" si="3"/>
        <v>2.4554941682013505</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1.1683444779190242</v>
      </c>
      <c r="C22" s="479">
        <f>'Tabelle 3.3'!J19</f>
        <v>-1.8503981159582819</v>
      </c>
      <c r="D22" s="480">
        <f t="shared" si="3"/>
        <v>1.1683444779190242</v>
      </c>
      <c r="E22" s="480">
        <f t="shared" si="3"/>
        <v>-1.8503981159582819</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0.23001725129384704</v>
      </c>
      <c r="C23" s="479">
        <f>'Tabelle 3.3'!J20</f>
        <v>-6.2870699881376035</v>
      </c>
      <c r="D23" s="480">
        <f t="shared" si="3"/>
        <v>0.23001725129384704</v>
      </c>
      <c r="E23" s="480">
        <f t="shared" si="3"/>
        <v>-6.2870699881376035</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0.48661800486618007</v>
      </c>
      <c r="C24" s="479">
        <f>'Tabelle 3.3'!J21</f>
        <v>-10.968156963653907</v>
      </c>
      <c r="D24" s="480">
        <f t="shared" si="3"/>
        <v>0.48661800486618007</v>
      </c>
      <c r="E24" s="480">
        <f t="shared" si="3"/>
        <v>-10.968156963653907</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1.1922503725782414</v>
      </c>
      <c r="C25" s="479">
        <f>'Tabelle 3.3'!J22</f>
        <v>-4.6121593291404608</v>
      </c>
      <c r="D25" s="480">
        <f t="shared" si="3"/>
        <v>1.1922503725782414</v>
      </c>
      <c r="E25" s="480">
        <f t="shared" si="3"/>
        <v>-4.6121593291404608</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-1.7355008787346222</v>
      </c>
      <c r="C26" s="479">
        <f>'Tabelle 3.3'!J23</f>
        <v>-1.9677996422182469</v>
      </c>
      <c r="D26" s="480">
        <f t="shared" si="3"/>
        <v>-1.7355008787346222</v>
      </c>
      <c r="E26" s="480">
        <f t="shared" si="3"/>
        <v>-1.9677996422182469</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-1.9943019943019944</v>
      </c>
      <c r="C27" s="479">
        <f>'Tabelle 3.3'!J24</f>
        <v>0.88699662941280821</v>
      </c>
      <c r="D27" s="480">
        <f t="shared" si="3"/>
        <v>-1.9943019943019944</v>
      </c>
      <c r="E27" s="480">
        <f t="shared" si="3"/>
        <v>0.88699662941280821</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-2.8800324510698712</v>
      </c>
      <c r="C28" s="479">
        <f>'Tabelle 3.3'!J25</f>
        <v>1.9520851818988465</v>
      </c>
      <c r="D28" s="480">
        <f t="shared" si="3"/>
        <v>-2.8800324510698712</v>
      </c>
      <c r="E28" s="480">
        <f t="shared" si="3"/>
        <v>1.9520851818988465</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-11.162696810658055</v>
      </c>
      <c r="C29" s="479">
        <f>'Tabelle 3.3'!J26</f>
        <v>-28.599605522682445</v>
      </c>
      <c r="D29" s="480">
        <f t="shared" si="3"/>
        <v>-11.162696810658055</v>
      </c>
      <c r="E29" s="480">
        <f t="shared" si="3"/>
        <v>-28.599605522682445</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0.6683202425244591</v>
      </c>
      <c r="C30" s="479">
        <f>'Tabelle 3.3'!J27</f>
        <v>-3.3898305084745761</v>
      </c>
      <c r="D30" s="480">
        <f t="shared" si="3"/>
        <v>0.6683202425244591</v>
      </c>
      <c r="E30" s="480">
        <f t="shared" si="3"/>
        <v>-3.3898305084745761</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1.3983137980670368</v>
      </c>
      <c r="C31" s="479">
        <f>'Tabelle 3.3'!J28</f>
        <v>6.041666666666667</v>
      </c>
      <c r="D31" s="480">
        <f t="shared" si="3"/>
        <v>1.3983137980670368</v>
      </c>
      <c r="E31" s="480">
        <f t="shared" si="3"/>
        <v>6.041666666666667</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2.6603897525728049</v>
      </c>
      <c r="C32" s="479">
        <f>'Tabelle 3.3'!J29</f>
        <v>-0.78023407022106628</v>
      </c>
      <c r="D32" s="480">
        <f t="shared" si="3"/>
        <v>2.6603897525728049</v>
      </c>
      <c r="E32" s="480">
        <f t="shared" si="3"/>
        <v>-0.78023407022106628</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4.3517922300922942</v>
      </c>
      <c r="C33" s="479">
        <f>'Tabelle 3.3'!J30</f>
        <v>-1.8923465096719934</v>
      </c>
      <c r="D33" s="480">
        <f t="shared" si="3"/>
        <v>4.3517922300922942</v>
      </c>
      <c r="E33" s="480">
        <f t="shared" si="3"/>
        <v>-1.8923465096719934</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1.6917790113666402</v>
      </c>
      <c r="C34" s="479">
        <f>'Tabelle 3.3'!J31</f>
        <v>-5.7330057330057329</v>
      </c>
      <c r="D34" s="480">
        <f t="shared" si="3"/>
        <v>1.6917790113666402</v>
      </c>
      <c r="E34" s="480">
        <f t="shared" si="3"/>
        <v>-5.7330057330057329</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4.1275797373358349</v>
      </c>
      <c r="C37" s="479">
        <f>'Tabelle 3.3'!J34</f>
        <v>6.6098081023454158</v>
      </c>
      <c r="D37" s="480">
        <f t="shared" si="3"/>
        <v>4.1275797373358349</v>
      </c>
      <c r="E37" s="480">
        <f t="shared" si="3"/>
        <v>6.6098081023454158</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0.32507110930516048</v>
      </c>
      <c r="C38" s="479">
        <f>'Tabelle 3.3'!J35</f>
        <v>-1.6827462418667265</v>
      </c>
      <c r="D38" s="480">
        <f t="shared" si="3"/>
        <v>0.32507110930516048</v>
      </c>
      <c r="E38" s="480">
        <f t="shared" si="3"/>
        <v>-1.6827462418667265</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0.6017596006805378</v>
      </c>
      <c r="C39" s="479">
        <f>'Tabelle 3.3'!J36</f>
        <v>-3.0405330372015547</v>
      </c>
      <c r="D39" s="480">
        <f t="shared" si="3"/>
        <v>0.6017596006805378</v>
      </c>
      <c r="E39" s="480">
        <f t="shared" si="3"/>
        <v>-3.0405330372015547</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0.6017596006805378</v>
      </c>
      <c r="C45" s="479">
        <f>'Tabelle 3.3'!J36</f>
        <v>-3.0405330372015547</v>
      </c>
      <c r="D45" s="480">
        <f t="shared" si="3"/>
        <v>0.6017596006805378</v>
      </c>
      <c r="E45" s="480">
        <f t="shared" si="3"/>
        <v>-3.0405330372015547</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200910</v>
      </c>
      <c r="C51" s="486">
        <v>34427</v>
      </c>
      <c r="D51" s="486">
        <v>13690</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202008</v>
      </c>
      <c r="C52" s="486">
        <v>35556</v>
      </c>
      <c r="D52" s="486">
        <v>14011</v>
      </c>
      <c r="E52" s="487">
        <f t="shared" ref="E52:G70" si="11">IF($A$51=37802,IF(COUNTBLANK(B$51:B$70)&gt;0,#N/A,B52/B$51*100),IF(COUNTBLANK(B$51:B$75)&gt;0,#N/A,B52/B$51*100))</f>
        <v>100.54651336419292</v>
      </c>
      <c r="F52" s="487">
        <f t="shared" si="11"/>
        <v>103.27940279431841</v>
      </c>
      <c r="G52" s="487">
        <f t="shared" si="11"/>
        <v>102.34477720964207</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204368</v>
      </c>
      <c r="C53" s="486">
        <v>34792</v>
      </c>
      <c r="D53" s="486">
        <v>14315</v>
      </c>
      <c r="E53" s="487">
        <f t="shared" si="11"/>
        <v>101.72116868249465</v>
      </c>
      <c r="F53" s="487">
        <f t="shared" si="11"/>
        <v>101.06021436663085</v>
      </c>
      <c r="G53" s="487">
        <f t="shared" si="11"/>
        <v>104.56537618699781</v>
      </c>
      <c r="H53" s="488">
        <f>IF(ISERROR(L53)=TRUE,IF(MONTH(A53)=MONTH(MAX(A$51:A$75)),A53,""),"")</f>
        <v>41883</v>
      </c>
      <c r="I53" s="487">
        <f t="shared" si="12"/>
        <v>101.72116868249465</v>
      </c>
      <c r="J53" s="487">
        <f t="shared" si="10"/>
        <v>101.06021436663085</v>
      </c>
      <c r="K53" s="487">
        <f t="shared" si="10"/>
        <v>104.56537618699781</v>
      </c>
      <c r="L53" s="487" t="e">
        <f t="shared" si="13"/>
        <v>#N/A</v>
      </c>
    </row>
    <row r="54" spans="1:14" ht="15" customHeight="1" x14ac:dyDescent="0.2">
      <c r="A54" s="489" t="s">
        <v>463</v>
      </c>
      <c r="B54" s="486">
        <v>203564</v>
      </c>
      <c r="C54" s="486">
        <v>34560</v>
      </c>
      <c r="D54" s="486">
        <v>14283</v>
      </c>
      <c r="E54" s="487">
        <f t="shared" si="11"/>
        <v>101.32098949778508</v>
      </c>
      <c r="F54" s="487">
        <f t="shared" si="11"/>
        <v>100.38632468701891</v>
      </c>
      <c r="G54" s="487">
        <f t="shared" si="11"/>
        <v>104.33162892622352</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203464</v>
      </c>
      <c r="C55" s="486">
        <v>33056</v>
      </c>
      <c r="D55" s="486">
        <v>13832</v>
      </c>
      <c r="E55" s="487">
        <f t="shared" si="11"/>
        <v>101.27121596734855</v>
      </c>
      <c r="F55" s="487">
        <f t="shared" si="11"/>
        <v>96.017660557120863</v>
      </c>
      <c r="G55" s="487">
        <f t="shared" si="11"/>
        <v>101.03725346968591</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204709</v>
      </c>
      <c r="C56" s="486">
        <v>33613</v>
      </c>
      <c r="D56" s="486">
        <v>14131</v>
      </c>
      <c r="E56" s="487">
        <f t="shared" si="11"/>
        <v>101.89089642128317</v>
      </c>
      <c r="F56" s="487">
        <f t="shared" si="11"/>
        <v>97.635576727568477</v>
      </c>
      <c r="G56" s="487">
        <f t="shared" si="11"/>
        <v>103.22132943754565</v>
      </c>
      <c r="H56" s="488" t="str">
        <f t="shared" si="14"/>
        <v/>
      </c>
      <c r="I56" s="487" t="str">
        <f t="shared" si="12"/>
        <v/>
      </c>
      <c r="J56" s="487" t="str">
        <f t="shared" si="10"/>
        <v/>
      </c>
      <c r="K56" s="487" t="str">
        <f t="shared" si="10"/>
        <v/>
      </c>
      <c r="L56" s="487" t="e">
        <f t="shared" si="13"/>
        <v>#N/A</v>
      </c>
    </row>
    <row r="57" spans="1:14" ht="15" customHeight="1" x14ac:dyDescent="0.2">
      <c r="A57" s="489">
        <v>42248</v>
      </c>
      <c r="B57" s="486">
        <v>208216</v>
      </c>
      <c r="C57" s="486">
        <v>33395</v>
      </c>
      <c r="D57" s="486">
        <v>14667</v>
      </c>
      <c r="E57" s="487">
        <f t="shared" si="11"/>
        <v>103.63645413369171</v>
      </c>
      <c r="F57" s="487">
        <f t="shared" si="11"/>
        <v>97.002352804484843</v>
      </c>
      <c r="G57" s="487">
        <f t="shared" si="11"/>
        <v>107.13659605551497</v>
      </c>
      <c r="H57" s="488">
        <f t="shared" si="14"/>
        <v>42248</v>
      </c>
      <c r="I57" s="487">
        <f t="shared" si="12"/>
        <v>103.63645413369171</v>
      </c>
      <c r="J57" s="487">
        <f t="shared" si="10"/>
        <v>97.002352804484843</v>
      </c>
      <c r="K57" s="487">
        <f t="shared" si="10"/>
        <v>107.13659605551497</v>
      </c>
      <c r="L57" s="487" t="e">
        <f t="shared" si="13"/>
        <v>#N/A</v>
      </c>
    </row>
    <row r="58" spans="1:14" ht="15" customHeight="1" x14ac:dyDescent="0.2">
      <c r="A58" s="489" t="s">
        <v>466</v>
      </c>
      <c r="B58" s="486">
        <v>207279</v>
      </c>
      <c r="C58" s="486">
        <v>33975</v>
      </c>
      <c r="D58" s="486">
        <v>14713</v>
      </c>
      <c r="E58" s="487">
        <f t="shared" si="11"/>
        <v>103.17007615350158</v>
      </c>
      <c r="F58" s="487">
        <f t="shared" si="11"/>
        <v>98.687077003514673</v>
      </c>
      <c r="G58" s="487">
        <f t="shared" si="11"/>
        <v>107.47260774287801</v>
      </c>
      <c r="H58" s="488" t="str">
        <f t="shared" si="14"/>
        <v/>
      </c>
      <c r="I58" s="487" t="str">
        <f t="shared" si="12"/>
        <v/>
      </c>
      <c r="J58" s="487" t="str">
        <f t="shared" si="10"/>
        <v/>
      </c>
      <c r="K58" s="487" t="str">
        <f t="shared" si="10"/>
        <v/>
      </c>
      <c r="L58" s="487" t="e">
        <f t="shared" si="13"/>
        <v>#N/A</v>
      </c>
    </row>
    <row r="59" spans="1:14" ht="15" customHeight="1" x14ac:dyDescent="0.2">
      <c r="A59" s="489" t="s">
        <v>467</v>
      </c>
      <c r="B59" s="486">
        <v>206226</v>
      </c>
      <c r="C59" s="486">
        <v>33927</v>
      </c>
      <c r="D59" s="486">
        <v>14568</v>
      </c>
      <c r="E59" s="487">
        <f t="shared" si="11"/>
        <v>102.64596087800508</v>
      </c>
      <c r="F59" s="487">
        <f t="shared" si="11"/>
        <v>98.547651552560495</v>
      </c>
      <c r="G59" s="487">
        <f t="shared" si="11"/>
        <v>106.41344046749452</v>
      </c>
      <c r="H59" s="488" t="str">
        <f t="shared" si="14"/>
        <v/>
      </c>
      <c r="I59" s="487" t="str">
        <f t="shared" si="12"/>
        <v/>
      </c>
      <c r="J59" s="487" t="str">
        <f t="shared" si="10"/>
        <v/>
      </c>
      <c r="K59" s="487" t="str">
        <f t="shared" si="10"/>
        <v/>
      </c>
      <c r="L59" s="487" t="e">
        <f t="shared" si="13"/>
        <v>#N/A</v>
      </c>
    </row>
    <row r="60" spans="1:14" ht="15" customHeight="1" x14ac:dyDescent="0.2">
      <c r="A60" s="489" t="s">
        <v>468</v>
      </c>
      <c r="B60" s="486">
        <v>206675</v>
      </c>
      <c r="C60" s="486">
        <v>34940</v>
      </c>
      <c r="D60" s="486">
        <v>14803</v>
      </c>
      <c r="E60" s="487">
        <f t="shared" si="11"/>
        <v>102.86944402966502</v>
      </c>
      <c r="F60" s="487">
        <f t="shared" si="11"/>
        <v>101.49010950707293</v>
      </c>
      <c r="G60" s="487">
        <f t="shared" si="11"/>
        <v>108.13002191380569</v>
      </c>
      <c r="H60" s="488" t="str">
        <f t="shared" si="14"/>
        <v/>
      </c>
      <c r="I60" s="487" t="str">
        <f t="shared" si="12"/>
        <v/>
      </c>
      <c r="J60" s="487" t="str">
        <f t="shared" si="10"/>
        <v/>
      </c>
      <c r="K60" s="487" t="str">
        <f t="shared" si="10"/>
        <v/>
      </c>
      <c r="L60" s="487" t="e">
        <f t="shared" si="13"/>
        <v>#N/A</v>
      </c>
    </row>
    <row r="61" spans="1:14" ht="15" customHeight="1" x14ac:dyDescent="0.2">
      <c r="A61" s="489">
        <v>42614</v>
      </c>
      <c r="B61" s="486">
        <v>210064</v>
      </c>
      <c r="C61" s="486">
        <v>34213</v>
      </c>
      <c r="D61" s="486">
        <v>15370</v>
      </c>
      <c r="E61" s="487">
        <f t="shared" si="11"/>
        <v>104.55626897615848</v>
      </c>
      <c r="F61" s="487">
        <f t="shared" si="11"/>
        <v>99.378394864495888</v>
      </c>
      <c r="G61" s="487">
        <f t="shared" si="11"/>
        <v>112.2717311906501</v>
      </c>
      <c r="H61" s="488">
        <f t="shared" si="14"/>
        <v>42614</v>
      </c>
      <c r="I61" s="487">
        <f t="shared" si="12"/>
        <v>104.55626897615848</v>
      </c>
      <c r="J61" s="487">
        <f t="shared" si="10"/>
        <v>99.378394864495888</v>
      </c>
      <c r="K61" s="487">
        <f t="shared" si="10"/>
        <v>112.2717311906501</v>
      </c>
      <c r="L61" s="487" t="e">
        <f t="shared" si="13"/>
        <v>#N/A</v>
      </c>
    </row>
    <row r="62" spans="1:14" ht="15" customHeight="1" x14ac:dyDescent="0.2">
      <c r="A62" s="489" t="s">
        <v>469</v>
      </c>
      <c r="B62" s="486">
        <v>209666</v>
      </c>
      <c r="C62" s="486">
        <v>34176</v>
      </c>
      <c r="D62" s="486">
        <v>15403</v>
      </c>
      <c r="E62" s="487">
        <f t="shared" si="11"/>
        <v>104.35817032502115</v>
      </c>
      <c r="F62" s="487">
        <f t="shared" si="11"/>
        <v>99.27092107938536</v>
      </c>
      <c r="G62" s="487">
        <f t="shared" si="11"/>
        <v>112.5127830533236</v>
      </c>
      <c r="H62" s="488" t="str">
        <f t="shared" si="14"/>
        <v/>
      </c>
      <c r="I62" s="487" t="str">
        <f t="shared" si="12"/>
        <v/>
      </c>
      <c r="J62" s="487" t="str">
        <f t="shared" si="10"/>
        <v/>
      </c>
      <c r="K62" s="487" t="str">
        <f t="shared" si="10"/>
        <v/>
      </c>
      <c r="L62" s="487" t="e">
        <f t="shared" si="13"/>
        <v>#N/A</v>
      </c>
    </row>
    <row r="63" spans="1:14" ht="15" customHeight="1" x14ac:dyDescent="0.2">
      <c r="A63" s="489" t="s">
        <v>470</v>
      </c>
      <c r="B63" s="486">
        <v>209366</v>
      </c>
      <c r="C63" s="486">
        <v>33450</v>
      </c>
      <c r="D63" s="486">
        <v>15227</v>
      </c>
      <c r="E63" s="487">
        <f t="shared" si="11"/>
        <v>104.2088497337116</v>
      </c>
      <c r="F63" s="487">
        <f t="shared" si="11"/>
        <v>97.162111133703206</v>
      </c>
      <c r="G63" s="487">
        <f t="shared" si="11"/>
        <v>111.227173119065</v>
      </c>
      <c r="H63" s="488" t="str">
        <f t="shared" si="14"/>
        <v/>
      </c>
      <c r="I63" s="487" t="str">
        <f t="shared" si="12"/>
        <v/>
      </c>
      <c r="J63" s="487" t="str">
        <f t="shared" si="10"/>
        <v/>
      </c>
      <c r="K63" s="487" t="str">
        <f t="shared" si="10"/>
        <v/>
      </c>
      <c r="L63" s="487" t="e">
        <f t="shared" si="13"/>
        <v>#N/A</v>
      </c>
    </row>
    <row r="64" spans="1:14" ht="15" customHeight="1" x14ac:dyDescent="0.2">
      <c r="A64" s="489" t="s">
        <v>471</v>
      </c>
      <c r="B64" s="486">
        <v>211276</v>
      </c>
      <c r="C64" s="486">
        <v>34219</v>
      </c>
      <c r="D64" s="486">
        <v>15676</v>
      </c>
      <c r="E64" s="487">
        <f t="shared" si="11"/>
        <v>105.15952416504904</v>
      </c>
      <c r="F64" s="487">
        <f t="shared" si="11"/>
        <v>99.395823045865157</v>
      </c>
      <c r="G64" s="487">
        <f t="shared" si="11"/>
        <v>114.50693937180422</v>
      </c>
      <c r="H64" s="488" t="str">
        <f t="shared" si="14"/>
        <v/>
      </c>
      <c r="I64" s="487" t="str">
        <f t="shared" si="12"/>
        <v/>
      </c>
      <c r="J64" s="487" t="str">
        <f t="shared" si="10"/>
        <v/>
      </c>
      <c r="K64" s="487" t="str">
        <f t="shared" si="10"/>
        <v/>
      </c>
      <c r="L64" s="487" t="e">
        <f t="shared" si="13"/>
        <v>#N/A</v>
      </c>
    </row>
    <row r="65" spans="1:12" ht="15" customHeight="1" x14ac:dyDescent="0.2">
      <c r="A65" s="489">
        <v>42979</v>
      </c>
      <c r="B65" s="486">
        <v>214736</v>
      </c>
      <c r="C65" s="486">
        <v>33675</v>
      </c>
      <c r="D65" s="486">
        <v>16188</v>
      </c>
      <c r="E65" s="487">
        <f t="shared" si="11"/>
        <v>106.88168831815241</v>
      </c>
      <c r="F65" s="487">
        <f t="shared" si="11"/>
        <v>97.815667935050982</v>
      </c>
      <c r="G65" s="487">
        <f t="shared" si="11"/>
        <v>118.24689554419282</v>
      </c>
      <c r="H65" s="488">
        <f t="shared" si="14"/>
        <v>42979</v>
      </c>
      <c r="I65" s="487">
        <f t="shared" si="12"/>
        <v>106.88168831815241</v>
      </c>
      <c r="J65" s="487">
        <f t="shared" si="10"/>
        <v>97.815667935050982</v>
      </c>
      <c r="K65" s="487">
        <f t="shared" si="10"/>
        <v>118.24689554419282</v>
      </c>
      <c r="L65" s="487" t="e">
        <f t="shared" si="13"/>
        <v>#N/A</v>
      </c>
    </row>
    <row r="66" spans="1:12" ht="15" customHeight="1" x14ac:dyDescent="0.2">
      <c r="A66" s="489" t="s">
        <v>472</v>
      </c>
      <c r="B66" s="486">
        <v>214311</v>
      </c>
      <c r="C66" s="486">
        <v>33786</v>
      </c>
      <c r="D66" s="486">
        <v>16385</v>
      </c>
      <c r="E66" s="487">
        <f t="shared" si="11"/>
        <v>106.67015081379722</v>
      </c>
      <c r="F66" s="487">
        <f t="shared" si="11"/>
        <v>98.138089290382553</v>
      </c>
      <c r="G66" s="487">
        <f t="shared" si="11"/>
        <v>119.68590211833454</v>
      </c>
      <c r="H66" s="488" t="str">
        <f t="shared" si="14"/>
        <v/>
      </c>
      <c r="I66" s="487" t="str">
        <f t="shared" si="12"/>
        <v/>
      </c>
      <c r="J66" s="487" t="str">
        <f t="shared" si="10"/>
        <v/>
      </c>
      <c r="K66" s="487" t="str">
        <f t="shared" si="10"/>
        <v/>
      </c>
      <c r="L66" s="487" t="e">
        <f t="shared" si="13"/>
        <v>#N/A</v>
      </c>
    </row>
    <row r="67" spans="1:12" ht="15" customHeight="1" x14ac:dyDescent="0.2">
      <c r="A67" s="489" t="s">
        <v>473</v>
      </c>
      <c r="B67" s="486">
        <v>213699</v>
      </c>
      <c r="C67" s="486">
        <v>33238</v>
      </c>
      <c r="D67" s="486">
        <v>16306</v>
      </c>
      <c r="E67" s="487">
        <f t="shared" si="11"/>
        <v>106.36553680752576</v>
      </c>
      <c r="F67" s="487">
        <f t="shared" si="11"/>
        <v>96.546315391988841</v>
      </c>
      <c r="G67" s="487">
        <f t="shared" si="11"/>
        <v>119.10883856829804</v>
      </c>
      <c r="H67" s="488" t="str">
        <f t="shared" si="14"/>
        <v/>
      </c>
      <c r="I67" s="487" t="str">
        <f t="shared" si="12"/>
        <v/>
      </c>
      <c r="J67" s="487" t="str">
        <f t="shared" si="12"/>
        <v/>
      </c>
      <c r="K67" s="487" t="str">
        <f t="shared" si="12"/>
        <v/>
      </c>
      <c r="L67" s="487" t="e">
        <f t="shared" si="13"/>
        <v>#N/A</v>
      </c>
    </row>
    <row r="68" spans="1:12" ht="15" customHeight="1" x14ac:dyDescent="0.2">
      <c r="A68" s="489" t="s">
        <v>474</v>
      </c>
      <c r="B68" s="486">
        <v>214259</v>
      </c>
      <c r="C68" s="486">
        <v>33782</v>
      </c>
      <c r="D68" s="486">
        <v>16488</v>
      </c>
      <c r="E68" s="487">
        <f t="shared" si="11"/>
        <v>106.64426857797022</v>
      </c>
      <c r="F68" s="487">
        <f t="shared" si="11"/>
        <v>98.126470502803031</v>
      </c>
      <c r="G68" s="487">
        <f t="shared" si="11"/>
        <v>120.43827611395179</v>
      </c>
      <c r="H68" s="488" t="str">
        <f t="shared" si="14"/>
        <v/>
      </c>
      <c r="I68" s="487" t="str">
        <f t="shared" si="12"/>
        <v/>
      </c>
      <c r="J68" s="487" t="str">
        <f t="shared" si="12"/>
        <v/>
      </c>
      <c r="K68" s="487" t="str">
        <f t="shared" si="12"/>
        <v/>
      </c>
      <c r="L68" s="487" t="e">
        <f t="shared" si="13"/>
        <v>#N/A</v>
      </c>
    </row>
    <row r="69" spans="1:12" ht="15" customHeight="1" x14ac:dyDescent="0.2">
      <c r="A69" s="489">
        <v>43344</v>
      </c>
      <c r="B69" s="486">
        <v>217479</v>
      </c>
      <c r="C69" s="486">
        <v>33002</v>
      </c>
      <c r="D69" s="486">
        <v>17149</v>
      </c>
      <c r="E69" s="487">
        <f t="shared" si="11"/>
        <v>108.24697625802597</v>
      </c>
      <c r="F69" s="487">
        <f t="shared" si="11"/>
        <v>95.860806924797387</v>
      </c>
      <c r="G69" s="487">
        <f t="shared" si="11"/>
        <v>125.26661796932068</v>
      </c>
      <c r="H69" s="488">
        <f t="shared" si="14"/>
        <v>43344</v>
      </c>
      <c r="I69" s="487">
        <f t="shared" si="12"/>
        <v>108.24697625802597</v>
      </c>
      <c r="J69" s="487">
        <f t="shared" si="12"/>
        <v>95.860806924797387</v>
      </c>
      <c r="K69" s="487">
        <f t="shared" si="12"/>
        <v>125.26661796932068</v>
      </c>
      <c r="L69" s="487" t="e">
        <f t="shared" si="13"/>
        <v>#N/A</v>
      </c>
    </row>
    <row r="70" spans="1:12" ht="15" customHeight="1" x14ac:dyDescent="0.2">
      <c r="A70" s="489" t="s">
        <v>475</v>
      </c>
      <c r="B70" s="486">
        <v>216848</v>
      </c>
      <c r="C70" s="486">
        <v>33426</v>
      </c>
      <c r="D70" s="486">
        <v>17296</v>
      </c>
      <c r="E70" s="487">
        <f t="shared" si="11"/>
        <v>107.93290528097157</v>
      </c>
      <c r="F70" s="487">
        <f t="shared" si="11"/>
        <v>97.092398408226103</v>
      </c>
      <c r="G70" s="487">
        <f t="shared" si="11"/>
        <v>126.34039444850256</v>
      </c>
      <c r="H70" s="488" t="str">
        <f t="shared" si="14"/>
        <v/>
      </c>
      <c r="I70" s="487" t="str">
        <f t="shared" si="12"/>
        <v/>
      </c>
      <c r="J70" s="487" t="str">
        <f t="shared" si="12"/>
        <v/>
      </c>
      <c r="K70" s="487" t="str">
        <f t="shared" si="12"/>
        <v/>
      </c>
      <c r="L70" s="487" t="e">
        <f t="shared" si="13"/>
        <v>#N/A</v>
      </c>
    </row>
    <row r="71" spans="1:12" ht="15" customHeight="1" x14ac:dyDescent="0.2">
      <c r="A71" s="489" t="s">
        <v>476</v>
      </c>
      <c r="B71" s="486">
        <v>216110</v>
      </c>
      <c r="C71" s="486">
        <v>32765</v>
      </c>
      <c r="D71" s="486">
        <v>17186</v>
      </c>
      <c r="E71" s="490">
        <f t="shared" ref="E71:G75" si="15">IF($A$51=37802,IF(COUNTBLANK(B$51:B$70)&gt;0,#N/A,IF(ISBLANK(B71)=FALSE,B71/B$51*100,#N/A)),IF(COUNTBLANK(B$51:B$75)&gt;0,#N/A,B71/B$51*100))</f>
        <v>107.56557662635011</v>
      </c>
      <c r="F71" s="490">
        <f t="shared" si="15"/>
        <v>95.172393760711074</v>
      </c>
      <c r="G71" s="490">
        <f t="shared" si="15"/>
        <v>125.53688823959095</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216323</v>
      </c>
      <c r="C72" s="486">
        <v>33489</v>
      </c>
      <c r="D72" s="486">
        <v>17492</v>
      </c>
      <c r="E72" s="490">
        <f t="shared" si="15"/>
        <v>107.67159424617989</v>
      </c>
      <c r="F72" s="490">
        <f t="shared" si="15"/>
        <v>97.275394312603481</v>
      </c>
      <c r="G72" s="490">
        <f t="shared" si="15"/>
        <v>127.77209642074507</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220350</v>
      </c>
      <c r="C73" s="486">
        <v>32261</v>
      </c>
      <c r="D73" s="486">
        <v>18243</v>
      </c>
      <c r="E73" s="490">
        <f t="shared" si="15"/>
        <v>109.67597431685829</v>
      </c>
      <c r="F73" s="490">
        <f t="shared" si="15"/>
        <v>93.708426525692047</v>
      </c>
      <c r="G73" s="490">
        <f t="shared" si="15"/>
        <v>133.25785244704164</v>
      </c>
      <c r="H73" s="491">
        <f>IF(A$51=37802,IF(ISERROR(L73)=TRUE,IF(ISBLANK(A73)=FALSE,IF(MONTH(A73)=MONTH(MAX(A$51:A$75)),A73,""),""),""),IF(ISERROR(L73)=TRUE,IF(MONTH(A73)=MONTH(MAX(A$51:A$75)),A73,""),""))</f>
        <v>43709</v>
      </c>
      <c r="I73" s="487">
        <f t="shared" si="12"/>
        <v>109.67597431685829</v>
      </c>
      <c r="J73" s="487">
        <f t="shared" si="12"/>
        <v>93.708426525692047</v>
      </c>
      <c r="K73" s="487">
        <f t="shared" si="12"/>
        <v>133.25785244704164</v>
      </c>
      <c r="L73" s="487" t="e">
        <f t="shared" si="13"/>
        <v>#N/A</v>
      </c>
    </row>
    <row r="74" spans="1:12" ht="15" customHeight="1" x14ac:dyDescent="0.2">
      <c r="A74" s="489" t="s">
        <v>478</v>
      </c>
      <c r="B74" s="486">
        <v>219219</v>
      </c>
      <c r="C74" s="486">
        <v>32535</v>
      </c>
      <c r="D74" s="486">
        <v>18197</v>
      </c>
      <c r="E74" s="490">
        <f t="shared" si="15"/>
        <v>109.11303568762132</v>
      </c>
      <c r="F74" s="490">
        <f t="shared" si="15"/>
        <v>94.504313474888889</v>
      </c>
      <c r="G74" s="490">
        <f t="shared" si="15"/>
        <v>132.92184075967859</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217271</v>
      </c>
      <c r="C75" s="492">
        <v>31113</v>
      </c>
      <c r="D75" s="492">
        <v>17425</v>
      </c>
      <c r="E75" s="490">
        <f t="shared" si="15"/>
        <v>108.14344731471803</v>
      </c>
      <c r="F75" s="490">
        <f t="shared" si="15"/>
        <v>90.373834490370925</v>
      </c>
      <c r="G75" s="490">
        <f t="shared" si="15"/>
        <v>127.28268809349889</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109.67597431685829</v>
      </c>
      <c r="J77" s="487">
        <f>IF(J75&lt;&gt;"",J75,IF(J74&lt;&gt;"",J74,IF(J73&lt;&gt;"",J73,IF(J72&lt;&gt;"",J72,IF(J71&lt;&gt;"",J71,IF(J70&lt;&gt;"",J70,""))))))</f>
        <v>93.708426525692047</v>
      </c>
      <c r="K77" s="487">
        <f>IF(K75&lt;&gt;"",K75,IF(K74&lt;&gt;"",K74,IF(K73&lt;&gt;"",K73,IF(K72&lt;&gt;"",K72,IF(K71&lt;&gt;"",K71,IF(K70&lt;&gt;"",K70,""))))))</f>
        <v>133.25785244704164</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+9,7%</v>
      </c>
      <c r="J79" s="487" t="str">
        <f>"GeB - ausschließlich: "&amp;IF(J77&gt;100,"+","")&amp;TEXT(J77-100,"0,0")&amp;"%"</f>
        <v>GeB - ausschließlich: -6,3%</v>
      </c>
      <c r="K79" s="487" t="str">
        <f>"GeB - im Nebenjob: "&amp;IF(K77&gt;100,"+","")&amp;TEXT(K77-100,"0,0")&amp;"%"</f>
        <v>GeB - im Nebenjob: +33,3%</v>
      </c>
    </row>
    <row r="81" spans="9:9" ht="15" customHeight="1" x14ac:dyDescent="0.2">
      <c r="I81" s="487" t="str">
        <f>IF(ISERROR(HLOOKUP(1,I$78:K$79,2,FALSE)),"",HLOOKUP(1,I$78:K$79,2,FALSE))</f>
        <v>GeB - im Nebenjob: +33,3%</v>
      </c>
    </row>
    <row r="82" spans="9:9" ht="15" customHeight="1" x14ac:dyDescent="0.2">
      <c r="I82" s="487" t="str">
        <f>IF(ISERROR(HLOOKUP(2,I$78:K$79,2,FALSE)),"",HLOOKUP(2,I$78:K$79,2,FALSE))</f>
        <v>SvB: +9,7%</v>
      </c>
    </row>
    <row r="83" spans="9:9" ht="15" customHeight="1" x14ac:dyDescent="0.2">
      <c r="I83" s="487" t="str">
        <f>IF(ISERROR(HLOOKUP(3,I$78:K$79,2,FALSE)),"",HLOOKUP(3,I$78:K$79,2,FALSE))</f>
        <v>GeB - ausschließlich: -6,3%</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217271</v>
      </c>
      <c r="E12" s="114">
        <v>219219</v>
      </c>
      <c r="F12" s="114">
        <v>220350</v>
      </c>
      <c r="G12" s="114">
        <v>216323</v>
      </c>
      <c r="H12" s="114">
        <v>216110</v>
      </c>
      <c r="I12" s="115">
        <v>1161</v>
      </c>
      <c r="J12" s="116">
        <v>0.53722641247512837</v>
      </c>
      <c r="N12" s="117"/>
    </row>
    <row r="13" spans="1:15" s="110" customFormat="1" ht="13.5" customHeight="1" x14ac:dyDescent="0.2">
      <c r="A13" s="118" t="s">
        <v>105</v>
      </c>
      <c r="B13" s="119" t="s">
        <v>106</v>
      </c>
      <c r="C13" s="113">
        <v>54.733949767801498</v>
      </c>
      <c r="D13" s="114">
        <v>118921</v>
      </c>
      <c r="E13" s="114">
        <v>119615</v>
      </c>
      <c r="F13" s="114">
        <v>120671</v>
      </c>
      <c r="G13" s="114">
        <v>118423</v>
      </c>
      <c r="H13" s="114">
        <v>117871</v>
      </c>
      <c r="I13" s="115">
        <v>1050</v>
      </c>
      <c r="J13" s="116">
        <v>0.89080435391232793</v>
      </c>
    </row>
    <row r="14" spans="1:15" s="110" customFormat="1" ht="13.5" customHeight="1" x14ac:dyDescent="0.2">
      <c r="A14" s="120"/>
      <c r="B14" s="119" t="s">
        <v>107</v>
      </c>
      <c r="C14" s="113">
        <v>45.266050232198502</v>
      </c>
      <c r="D14" s="114">
        <v>98350</v>
      </c>
      <c r="E14" s="114">
        <v>99604</v>
      </c>
      <c r="F14" s="114">
        <v>99679</v>
      </c>
      <c r="G14" s="114">
        <v>97900</v>
      </c>
      <c r="H14" s="114">
        <v>98239</v>
      </c>
      <c r="I14" s="115">
        <v>111</v>
      </c>
      <c r="J14" s="116">
        <v>0.11298974948849234</v>
      </c>
    </row>
    <row r="15" spans="1:15" s="110" customFormat="1" ht="13.5" customHeight="1" x14ac:dyDescent="0.2">
      <c r="A15" s="118" t="s">
        <v>105</v>
      </c>
      <c r="B15" s="121" t="s">
        <v>108</v>
      </c>
      <c r="C15" s="113">
        <v>10.144934206589927</v>
      </c>
      <c r="D15" s="114">
        <v>22042</v>
      </c>
      <c r="E15" s="114">
        <v>22884</v>
      </c>
      <c r="F15" s="114">
        <v>23263</v>
      </c>
      <c r="G15" s="114">
        <v>20752</v>
      </c>
      <c r="H15" s="114">
        <v>21526</v>
      </c>
      <c r="I15" s="115">
        <v>516</v>
      </c>
      <c r="J15" s="116">
        <v>2.3971011799684101</v>
      </c>
    </row>
    <row r="16" spans="1:15" s="110" customFormat="1" ht="13.5" customHeight="1" x14ac:dyDescent="0.2">
      <c r="A16" s="118"/>
      <c r="B16" s="121" t="s">
        <v>109</v>
      </c>
      <c r="C16" s="113">
        <v>67.441121916868795</v>
      </c>
      <c r="D16" s="114">
        <v>146530</v>
      </c>
      <c r="E16" s="114">
        <v>147720</v>
      </c>
      <c r="F16" s="114">
        <v>148744</v>
      </c>
      <c r="G16" s="114">
        <v>148033</v>
      </c>
      <c r="H16" s="114">
        <v>147814</v>
      </c>
      <c r="I16" s="115">
        <v>-1284</v>
      </c>
      <c r="J16" s="116">
        <v>-0.86865926096310231</v>
      </c>
    </row>
    <row r="17" spans="1:10" s="110" customFormat="1" ht="13.5" customHeight="1" x14ac:dyDescent="0.2">
      <c r="A17" s="118"/>
      <c r="B17" s="121" t="s">
        <v>110</v>
      </c>
      <c r="C17" s="113">
        <v>21.316696659931605</v>
      </c>
      <c r="D17" s="114">
        <v>46315</v>
      </c>
      <c r="E17" s="114">
        <v>46198</v>
      </c>
      <c r="F17" s="114">
        <v>45978</v>
      </c>
      <c r="G17" s="114">
        <v>45313</v>
      </c>
      <c r="H17" s="114">
        <v>44632</v>
      </c>
      <c r="I17" s="115">
        <v>1683</v>
      </c>
      <c r="J17" s="116">
        <v>3.7708370675748344</v>
      </c>
    </row>
    <row r="18" spans="1:10" s="110" customFormat="1" ht="13.5" customHeight="1" x14ac:dyDescent="0.2">
      <c r="A18" s="120"/>
      <c r="B18" s="121" t="s">
        <v>111</v>
      </c>
      <c r="C18" s="113">
        <v>1.0972472166096718</v>
      </c>
      <c r="D18" s="114">
        <v>2384</v>
      </c>
      <c r="E18" s="114">
        <v>2417</v>
      </c>
      <c r="F18" s="114">
        <v>2365</v>
      </c>
      <c r="G18" s="114">
        <v>2225</v>
      </c>
      <c r="H18" s="114">
        <v>2138</v>
      </c>
      <c r="I18" s="115">
        <v>246</v>
      </c>
      <c r="J18" s="116">
        <v>11.506080449017773</v>
      </c>
    </row>
    <row r="19" spans="1:10" s="110" customFormat="1" ht="13.5" customHeight="1" x14ac:dyDescent="0.2">
      <c r="A19" s="120"/>
      <c r="B19" s="121" t="s">
        <v>112</v>
      </c>
      <c r="C19" s="113">
        <v>0.3207975293527438</v>
      </c>
      <c r="D19" s="114">
        <v>697</v>
      </c>
      <c r="E19" s="114">
        <v>685</v>
      </c>
      <c r="F19" s="114">
        <v>676</v>
      </c>
      <c r="G19" s="114">
        <v>557</v>
      </c>
      <c r="H19" s="114">
        <v>535</v>
      </c>
      <c r="I19" s="115">
        <v>162</v>
      </c>
      <c r="J19" s="116">
        <v>30.280373831775702</v>
      </c>
    </row>
    <row r="20" spans="1:10" s="110" customFormat="1" ht="13.5" customHeight="1" x14ac:dyDescent="0.2">
      <c r="A20" s="118" t="s">
        <v>113</v>
      </c>
      <c r="B20" s="122" t="s">
        <v>114</v>
      </c>
      <c r="C20" s="113">
        <v>66.88099194094012</v>
      </c>
      <c r="D20" s="114">
        <v>145313</v>
      </c>
      <c r="E20" s="114">
        <v>146513</v>
      </c>
      <c r="F20" s="114">
        <v>147951</v>
      </c>
      <c r="G20" s="114">
        <v>144855</v>
      </c>
      <c r="H20" s="114">
        <v>145303</v>
      </c>
      <c r="I20" s="115">
        <v>10</v>
      </c>
      <c r="J20" s="116">
        <v>6.8821703612451223E-3</v>
      </c>
    </row>
    <row r="21" spans="1:10" s="110" customFormat="1" ht="13.5" customHeight="1" x14ac:dyDescent="0.2">
      <c r="A21" s="120"/>
      <c r="B21" s="122" t="s">
        <v>115</v>
      </c>
      <c r="C21" s="113">
        <v>33.119008059059887</v>
      </c>
      <c r="D21" s="114">
        <v>71958</v>
      </c>
      <c r="E21" s="114">
        <v>72706</v>
      </c>
      <c r="F21" s="114">
        <v>72398</v>
      </c>
      <c r="G21" s="114">
        <v>71467</v>
      </c>
      <c r="H21" s="114">
        <v>70807</v>
      </c>
      <c r="I21" s="115">
        <v>1151</v>
      </c>
      <c r="J21" s="116">
        <v>1.625545496914147</v>
      </c>
    </row>
    <row r="22" spans="1:10" s="110" customFormat="1" ht="13.5" customHeight="1" x14ac:dyDescent="0.2">
      <c r="A22" s="118" t="s">
        <v>113</v>
      </c>
      <c r="B22" s="122" t="s">
        <v>116</v>
      </c>
      <c r="C22" s="113">
        <v>90.275278339032823</v>
      </c>
      <c r="D22" s="114">
        <v>196142</v>
      </c>
      <c r="E22" s="114">
        <v>198061</v>
      </c>
      <c r="F22" s="114">
        <v>199121</v>
      </c>
      <c r="G22" s="114">
        <v>195775</v>
      </c>
      <c r="H22" s="114">
        <v>196432</v>
      </c>
      <c r="I22" s="115">
        <v>-290</v>
      </c>
      <c r="J22" s="116">
        <v>-0.14763378675572209</v>
      </c>
    </row>
    <row r="23" spans="1:10" s="110" customFormat="1" ht="13.5" customHeight="1" x14ac:dyDescent="0.2">
      <c r="A23" s="123"/>
      <c r="B23" s="124" t="s">
        <v>117</v>
      </c>
      <c r="C23" s="125">
        <v>9.6929640863253717</v>
      </c>
      <c r="D23" s="114">
        <v>21060</v>
      </c>
      <c r="E23" s="114">
        <v>21089</v>
      </c>
      <c r="F23" s="114">
        <v>21160</v>
      </c>
      <c r="G23" s="114">
        <v>20481</v>
      </c>
      <c r="H23" s="114">
        <v>19614</v>
      </c>
      <c r="I23" s="115">
        <v>1446</v>
      </c>
      <c r="J23" s="116">
        <v>7.3722851024778215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48538</v>
      </c>
      <c r="E26" s="114">
        <v>50732</v>
      </c>
      <c r="F26" s="114">
        <v>50504</v>
      </c>
      <c r="G26" s="114">
        <v>50981</v>
      </c>
      <c r="H26" s="140">
        <v>49951</v>
      </c>
      <c r="I26" s="115">
        <v>-1413</v>
      </c>
      <c r="J26" s="116">
        <v>-2.8287721967528179</v>
      </c>
    </row>
    <row r="27" spans="1:10" s="110" customFormat="1" ht="13.5" customHeight="1" x14ac:dyDescent="0.2">
      <c r="A27" s="118" t="s">
        <v>105</v>
      </c>
      <c r="B27" s="119" t="s">
        <v>106</v>
      </c>
      <c r="C27" s="113">
        <v>41.987720960896617</v>
      </c>
      <c r="D27" s="115">
        <v>20380</v>
      </c>
      <c r="E27" s="114">
        <v>21256</v>
      </c>
      <c r="F27" s="114">
        <v>21203</v>
      </c>
      <c r="G27" s="114">
        <v>21259</v>
      </c>
      <c r="H27" s="140">
        <v>20877</v>
      </c>
      <c r="I27" s="115">
        <v>-497</v>
      </c>
      <c r="J27" s="116">
        <v>-2.3806102409350003</v>
      </c>
    </row>
    <row r="28" spans="1:10" s="110" customFormat="1" ht="13.5" customHeight="1" x14ac:dyDescent="0.2">
      <c r="A28" s="120"/>
      <c r="B28" s="119" t="s">
        <v>107</v>
      </c>
      <c r="C28" s="113">
        <v>58.012279039103383</v>
      </c>
      <c r="D28" s="115">
        <v>28158</v>
      </c>
      <c r="E28" s="114">
        <v>29476</v>
      </c>
      <c r="F28" s="114">
        <v>29301</v>
      </c>
      <c r="G28" s="114">
        <v>29722</v>
      </c>
      <c r="H28" s="140">
        <v>29074</v>
      </c>
      <c r="I28" s="115">
        <v>-916</v>
      </c>
      <c r="J28" s="116">
        <v>-3.1505812753663065</v>
      </c>
    </row>
    <row r="29" spans="1:10" s="110" customFormat="1" ht="13.5" customHeight="1" x14ac:dyDescent="0.2">
      <c r="A29" s="118" t="s">
        <v>105</v>
      </c>
      <c r="B29" s="121" t="s">
        <v>108</v>
      </c>
      <c r="C29" s="113">
        <v>18.105401953108906</v>
      </c>
      <c r="D29" s="115">
        <v>8788</v>
      </c>
      <c r="E29" s="114">
        <v>9486</v>
      </c>
      <c r="F29" s="114">
        <v>9325</v>
      </c>
      <c r="G29" s="114">
        <v>9816</v>
      </c>
      <c r="H29" s="140">
        <v>9135</v>
      </c>
      <c r="I29" s="115">
        <v>-347</v>
      </c>
      <c r="J29" s="116">
        <v>-3.7985769020251778</v>
      </c>
    </row>
    <row r="30" spans="1:10" s="110" customFormat="1" ht="13.5" customHeight="1" x14ac:dyDescent="0.2">
      <c r="A30" s="118"/>
      <c r="B30" s="121" t="s">
        <v>109</v>
      </c>
      <c r="C30" s="113">
        <v>46.872553463265895</v>
      </c>
      <c r="D30" s="115">
        <v>22751</v>
      </c>
      <c r="E30" s="114">
        <v>23962</v>
      </c>
      <c r="F30" s="114">
        <v>23904</v>
      </c>
      <c r="G30" s="114">
        <v>24010</v>
      </c>
      <c r="H30" s="140">
        <v>23855</v>
      </c>
      <c r="I30" s="115">
        <v>-1104</v>
      </c>
      <c r="J30" s="116">
        <v>-4.6279605952630476</v>
      </c>
    </row>
    <row r="31" spans="1:10" s="110" customFormat="1" ht="13.5" customHeight="1" x14ac:dyDescent="0.2">
      <c r="A31" s="118"/>
      <c r="B31" s="121" t="s">
        <v>110</v>
      </c>
      <c r="C31" s="113">
        <v>18.669908113230871</v>
      </c>
      <c r="D31" s="115">
        <v>9062</v>
      </c>
      <c r="E31" s="114">
        <v>9230</v>
      </c>
      <c r="F31" s="114">
        <v>9285</v>
      </c>
      <c r="G31" s="114">
        <v>9280</v>
      </c>
      <c r="H31" s="140">
        <v>9252</v>
      </c>
      <c r="I31" s="115">
        <v>-190</v>
      </c>
      <c r="J31" s="116">
        <v>-2.0536100302637266</v>
      </c>
    </row>
    <row r="32" spans="1:10" s="110" customFormat="1" ht="13.5" customHeight="1" x14ac:dyDescent="0.2">
      <c r="A32" s="120"/>
      <c r="B32" s="121" t="s">
        <v>111</v>
      </c>
      <c r="C32" s="113">
        <v>16.352136470394331</v>
      </c>
      <c r="D32" s="115">
        <v>7937</v>
      </c>
      <c r="E32" s="114">
        <v>8054</v>
      </c>
      <c r="F32" s="114">
        <v>7990</v>
      </c>
      <c r="G32" s="114">
        <v>7874</v>
      </c>
      <c r="H32" s="140">
        <v>7708</v>
      </c>
      <c r="I32" s="115">
        <v>229</v>
      </c>
      <c r="J32" s="116">
        <v>2.9709392838609237</v>
      </c>
    </row>
    <row r="33" spans="1:10" s="110" customFormat="1" ht="13.5" customHeight="1" x14ac:dyDescent="0.2">
      <c r="A33" s="120"/>
      <c r="B33" s="121" t="s">
        <v>112</v>
      </c>
      <c r="C33" s="113">
        <v>1.5760847171288475</v>
      </c>
      <c r="D33" s="115">
        <v>765</v>
      </c>
      <c r="E33" s="114">
        <v>814</v>
      </c>
      <c r="F33" s="114">
        <v>827</v>
      </c>
      <c r="G33" s="114">
        <v>671</v>
      </c>
      <c r="H33" s="140">
        <v>647</v>
      </c>
      <c r="I33" s="115">
        <v>118</v>
      </c>
      <c r="J33" s="116">
        <v>18.238021638330757</v>
      </c>
    </row>
    <row r="34" spans="1:10" s="110" customFormat="1" ht="13.5" customHeight="1" x14ac:dyDescent="0.2">
      <c r="A34" s="118" t="s">
        <v>113</v>
      </c>
      <c r="B34" s="122" t="s">
        <v>116</v>
      </c>
      <c r="C34" s="113">
        <v>89.018913016605552</v>
      </c>
      <c r="D34" s="115">
        <v>43208</v>
      </c>
      <c r="E34" s="114">
        <v>45034</v>
      </c>
      <c r="F34" s="114">
        <v>44879</v>
      </c>
      <c r="G34" s="114">
        <v>45388</v>
      </c>
      <c r="H34" s="140">
        <v>44521</v>
      </c>
      <c r="I34" s="115">
        <v>-1313</v>
      </c>
      <c r="J34" s="116">
        <v>-2.9491700545809842</v>
      </c>
    </row>
    <row r="35" spans="1:10" s="110" customFormat="1" ht="13.5" customHeight="1" x14ac:dyDescent="0.2">
      <c r="A35" s="118"/>
      <c r="B35" s="119" t="s">
        <v>117</v>
      </c>
      <c r="C35" s="113">
        <v>10.805966459269026</v>
      </c>
      <c r="D35" s="115">
        <v>5245</v>
      </c>
      <c r="E35" s="114">
        <v>5597</v>
      </c>
      <c r="F35" s="114">
        <v>5513</v>
      </c>
      <c r="G35" s="114">
        <v>5479</v>
      </c>
      <c r="H35" s="140">
        <v>5309</v>
      </c>
      <c r="I35" s="115">
        <v>-64</v>
      </c>
      <c r="J35" s="116">
        <v>-1.2055000941796949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31113</v>
      </c>
      <c r="E37" s="114">
        <v>32535</v>
      </c>
      <c r="F37" s="114">
        <v>32261</v>
      </c>
      <c r="G37" s="114">
        <v>33489</v>
      </c>
      <c r="H37" s="140">
        <v>32765</v>
      </c>
      <c r="I37" s="115">
        <v>-1652</v>
      </c>
      <c r="J37" s="116">
        <v>-5.0419655119792459</v>
      </c>
    </row>
    <row r="38" spans="1:10" s="110" customFormat="1" ht="13.5" customHeight="1" x14ac:dyDescent="0.2">
      <c r="A38" s="118" t="s">
        <v>105</v>
      </c>
      <c r="B38" s="119" t="s">
        <v>106</v>
      </c>
      <c r="C38" s="113">
        <v>40.950727991514803</v>
      </c>
      <c r="D38" s="115">
        <v>12741</v>
      </c>
      <c r="E38" s="114">
        <v>13282</v>
      </c>
      <c r="F38" s="114">
        <v>13120</v>
      </c>
      <c r="G38" s="114">
        <v>13621</v>
      </c>
      <c r="H38" s="140">
        <v>13466</v>
      </c>
      <c r="I38" s="115">
        <v>-725</v>
      </c>
      <c r="J38" s="116">
        <v>-5.3839298975196792</v>
      </c>
    </row>
    <row r="39" spans="1:10" s="110" customFormat="1" ht="13.5" customHeight="1" x14ac:dyDescent="0.2">
      <c r="A39" s="120"/>
      <c r="B39" s="119" t="s">
        <v>107</v>
      </c>
      <c r="C39" s="113">
        <v>59.049272008485197</v>
      </c>
      <c r="D39" s="115">
        <v>18372</v>
      </c>
      <c r="E39" s="114">
        <v>19253</v>
      </c>
      <c r="F39" s="114">
        <v>19141</v>
      </c>
      <c r="G39" s="114">
        <v>19868</v>
      </c>
      <c r="H39" s="140">
        <v>19299</v>
      </c>
      <c r="I39" s="115">
        <v>-927</v>
      </c>
      <c r="J39" s="116">
        <v>-4.803357686926784</v>
      </c>
    </row>
    <row r="40" spans="1:10" s="110" customFormat="1" ht="13.5" customHeight="1" x14ac:dyDescent="0.2">
      <c r="A40" s="118" t="s">
        <v>105</v>
      </c>
      <c r="B40" s="121" t="s">
        <v>108</v>
      </c>
      <c r="C40" s="113">
        <v>21.788319994857456</v>
      </c>
      <c r="D40" s="115">
        <v>6779</v>
      </c>
      <c r="E40" s="114">
        <v>7250</v>
      </c>
      <c r="F40" s="114">
        <v>7019</v>
      </c>
      <c r="G40" s="114">
        <v>7824</v>
      </c>
      <c r="H40" s="140">
        <v>7179</v>
      </c>
      <c r="I40" s="115">
        <v>-400</v>
      </c>
      <c r="J40" s="116">
        <v>-5.5718066583089563</v>
      </c>
    </row>
    <row r="41" spans="1:10" s="110" customFormat="1" ht="13.5" customHeight="1" x14ac:dyDescent="0.2">
      <c r="A41" s="118"/>
      <c r="B41" s="121" t="s">
        <v>109</v>
      </c>
      <c r="C41" s="113">
        <v>34.400411403593353</v>
      </c>
      <c r="D41" s="115">
        <v>10703</v>
      </c>
      <c r="E41" s="114">
        <v>11424</v>
      </c>
      <c r="F41" s="114">
        <v>11370</v>
      </c>
      <c r="G41" s="114">
        <v>11807</v>
      </c>
      <c r="H41" s="140">
        <v>11858</v>
      </c>
      <c r="I41" s="115">
        <v>-1155</v>
      </c>
      <c r="J41" s="116">
        <v>-9.7402597402597397</v>
      </c>
    </row>
    <row r="42" spans="1:10" s="110" customFormat="1" ht="13.5" customHeight="1" x14ac:dyDescent="0.2">
      <c r="A42" s="118"/>
      <c r="B42" s="121" t="s">
        <v>110</v>
      </c>
      <c r="C42" s="113">
        <v>18.969562562273005</v>
      </c>
      <c r="D42" s="115">
        <v>5902</v>
      </c>
      <c r="E42" s="114">
        <v>6007</v>
      </c>
      <c r="F42" s="114">
        <v>6080</v>
      </c>
      <c r="G42" s="114">
        <v>6171</v>
      </c>
      <c r="H42" s="140">
        <v>6204</v>
      </c>
      <c r="I42" s="115">
        <v>-302</v>
      </c>
      <c r="J42" s="116">
        <v>-4.8678272082527405</v>
      </c>
    </row>
    <row r="43" spans="1:10" s="110" customFormat="1" ht="13.5" customHeight="1" x14ac:dyDescent="0.2">
      <c r="A43" s="120"/>
      <c r="B43" s="121" t="s">
        <v>111</v>
      </c>
      <c r="C43" s="113">
        <v>24.841706039276186</v>
      </c>
      <c r="D43" s="115">
        <v>7729</v>
      </c>
      <c r="E43" s="114">
        <v>7854</v>
      </c>
      <c r="F43" s="114">
        <v>7792</v>
      </c>
      <c r="G43" s="114">
        <v>7686</v>
      </c>
      <c r="H43" s="140">
        <v>7523</v>
      </c>
      <c r="I43" s="115">
        <v>206</v>
      </c>
      <c r="J43" s="116">
        <v>2.7382693074571316</v>
      </c>
    </row>
    <row r="44" spans="1:10" s="110" customFormat="1" ht="13.5" customHeight="1" x14ac:dyDescent="0.2">
      <c r="A44" s="120"/>
      <c r="B44" s="121" t="s">
        <v>112</v>
      </c>
      <c r="C44" s="113">
        <v>2.2852183974544404</v>
      </c>
      <c r="D44" s="115">
        <v>711</v>
      </c>
      <c r="E44" s="114">
        <v>763</v>
      </c>
      <c r="F44" s="114">
        <v>785</v>
      </c>
      <c r="G44" s="114">
        <v>642</v>
      </c>
      <c r="H44" s="140">
        <v>612</v>
      </c>
      <c r="I44" s="115">
        <v>99</v>
      </c>
      <c r="J44" s="116">
        <v>16.176470588235293</v>
      </c>
    </row>
    <row r="45" spans="1:10" s="110" customFormat="1" ht="13.5" customHeight="1" x14ac:dyDescent="0.2">
      <c r="A45" s="118" t="s">
        <v>113</v>
      </c>
      <c r="B45" s="122" t="s">
        <v>116</v>
      </c>
      <c r="C45" s="113">
        <v>88.493555748400993</v>
      </c>
      <c r="D45" s="115">
        <v>27533</v>
      </c>
      <c r="E45" s="114">
        <v>28677</v>
      </c>
      <c r="F45" s="114">
        <v>28439</v>
      </c>
      <c r="G45" s="114">
        <v>29590</v>
      </c>
      <c r="H45" s="140">
        <v>28901</v>
      </c>
      <c r="I45" s="115">
        <v>-1368</v>
      </c>
      <c r="J45" s="116">
        <v>-4.7334002283658005</v>
      </c>
    </row>
    <row r="46" spans="1:10" s="110" customFormat="1" ht="13.5" customHeight="1" x14ac:dyDescent="0.2">
      <c r="A46" s="118"/>
      <c r="B46" s="119" t="s">
        <v>117</v>
      </c>
      <c r="C46" s="113">
        <v>11.233246552887861</v>
      </c>
      <c r="D46" s="115">
        <v>3495</v>
      </c>
      <c r="E46" s="114">
        <v>3759</v>
      </c>
      <c r="F46" s="114">
        <v>3711</v>
      </c>
      <c r="G46" s="114">
        <v>3786</v>
      </c>
      <c r="H46" s="140">
        <v>3744</v>
      </c>
      <c r="I46" s="115">
        <v>-249</v>
      </c>
      <c r="J46" s="116">
        <v>-6.6506410256410255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17425</v>
      </c>
      <c r="E48" s="114">
        <v>18197</v>
      </c>
      <c r="F48" s="114">
        <v>18243</v>
      </c>
      <c r="G48" s="114">
        <v>17492</v>
      </c>
      <c r="H48" s="140">
        <v>17186</v>
      </c>
      <c r="I48" s="115">
        <v>239</v>
      </c>
      <c r="J48" s="116">
        <v>1.3906668218317235</v>
      </c>
    </row>
    <row r="49" spans="1:12" s="110" customFormat="1" ht="13.5" customHeight="1" x14ac:dyDescent="0.2">
      <c r="A49" s="118" t="s">
        <v>105</v>
      </c>
      <c r="B49" s="119" t="s">
        <v>106</v>
      </c>
      <c r="C49" s="113">
        <v>43.83931133428981</v>
      </c>
      <c r="D49" s="115">
        <v>7639</v>
      </c>
      <c r="E49" s="114">
        <v>7974</v>
      </c>
      <c r="F49" s="114">
        <v>8083</v>
      </c>
      <c r="G49" s="114">
        <v>7638</v>
      </c>
      <c r="H49" s="140">
        <v>7411</v>
      </c>
      <c r="I49" s="115">
        <v>228</v>
      </c>
      <c r="J49" s="116">
        <v>3.0765078936715691</v>
      </c>
    </row>
    <row r="50" spans="1:12" s="110" customFormat="1" ht="13.5" customHeight="1" x14ac:dyDescent="0.2">
      <c r="A50" s="120"/>
      <c r="B50" s="119" t="s">
        <v>107</v>
      </c>
      <c r="C50" s="113">
        <v>56.16068866571019</v>
      </c>
      <c r="D50" s="115">
        <v>9786</v>
      </c>
      <c r="E50" s="114">
        <v>10223</v>
      </c>
      <c r="F50" s="114">
        <v>10160</v>
      </c>
      <c r="G50" s="114">
        <v>9854</v>
      </c>
      <c r="H50" s="140">
        <v>9775</v>
      </c>
      <c r="I50" s="115">
        <v>11</v>
      </c>
      <c r="J50" s="116">
        <v>0.11253196930946291</v>
      </c>
    </row>
    <row r="51" spans="1:12" s="110" customFormat="1" ht="13.5" customHeight="1" x14ac:dyDescent="0.2">
      <c r="A51" s="118" t="s">
        <v>105</v>
      </c>
      <c r="B51" s="121" t="s">
        <v>108</v>
      </c>
      <c r="C51" s="113">
        <v>11.529411764705882</v>
      </c>
      <c r="D51" s="115">
        <v>2009</v>
      </c>
      <c r="E51" s="114">
        <v>2236</v>
      </c>
      <c r="F51" s="114">
        <v>2306</v>
      </c>
      <c r="G51" s="114">
        <v>1992</v>
      </c>
      <c r="H51" s="140">
        <v>1956</v>
      </c>
      <c r="I51" s="115">
        <v>53</v>
      </c>
      <c r="J51" s="116">
        <v>2.7096114519427403</v>
      </c>
    </row>
    <row r="52" spans="1:12" s="110" customFormat="1" ht="13.5" customHeight="1" x14ac:dyDescent="0.2">
      <c r="A52" s="118"/>
      <c r="B52" s="121" t="s">
        <v>109</v>
      </c>
      <c r="C52" s="113">
        <v>69.142037302725967</v>
      </c>
      <c r="D52" s="115">
        <v>12048</v>
      </c>
      <c r="E52" s="114">
        <v>12538</v>
      </c>
      <c r="F52" s="114">
        <v>12534</v>
      </c>
      <c r="G52" s="114">
        <v>12203</v>
      </c>
      <c r="H52" s="140">
        <v>11997</v>
      </c>
      <c r="I52" s="115">
        <v>51</v>
      </c>
      <c r="J52" s="116">
        <v>0.42510627656914229</v>
      </c>
    </row>
    <row r="53" spans="1:12" s="110" customFormat="1" ht="13.5" customHeight="1" x14ac:dyDescent="0.2">
      <c r="A53" s="118"/>
      <c r="B53" s="121" t="s">
        <v>110</v>
      </c>
      <c r="C53" s="113">
        <v>18.134863701578194</v>
      </c>
      <c r="D53" s="115">
        <v>3160</v>
      </c>
      <c r="E53" s="114">
        <v>3223</v>
      </c>
      <c r="F53" s="114">
        <v>3205</v>
      </c>
      <c r="G53" s="114">
        <v>3109</v>
      </c>
      <c r="H53" s="140">
        <v>3048</v>
      </c>
      <c r="I53" s="115">
        <v>112</v>
      </c>
      <c r="J53" s="116">
        <v>3.674540682414698</v>
      </c>
    </row>
    <row r="54" spans="1:12" s="110" customFormat="1" ht="13.5" customHeight="1" x14ac:dyDescent="0.2">
      <c r="A54" s="120"/>
      <c r="B54" s="121" t="s">
        <v>111</v>
      </c>
      <c r="C54" s="113">
        <v>1.1936872309899569</v>
      </c>
      <c r="D54" s="115">
        <v>208</v>
      </c>
      <c r="E54" s="114">
        <v>200</v>
      </c>
      <c r="F54" s="114">
        <v>198</v>
      </c>
      <c r="G54" s="114">
        <v>188</v>
      </c>
      <c r="H54" s="140">
        <v>185</v>
      </c>
      <c r="I54" s="115">
        <v>23</v>
      </c>
      <c r="J54" s="116">
        <v>12.432432432432432</v>
      </c>
    </row>
    <row r="55" spans="1:12" s="110" customFormat="1" ht="13.5" customHeight="1" x14ac:dyDescent="0.2">
      <c r="A55" s="120"/>
      <c r="B55" s="121" t="s">
        <v>112</v>
      </c>
      <c r="C55" s="113">
        <v>0.30989956958393111</v>
      </c>
      <c r="D55" s="115">
        <v>54</v>
      </c>
      <c r="E55" s="114">
        <v>51</v>
      </c>
      <c r="F55" s="114">
        <v>42</v>
      </c>
      <c r="G55" s="114">
        <v>29</v>
      </c>
      <c r="H55" s="140">
        <v>35</v>
      </c>
      <c r="I55" s="115">
        <v>19</v>
      </c>
      <c r="J55" s="116">
        <v>54.285714285714285</v>
      </c>
    </row>
    <row r="56" spans="1:12" s="110" customFormat="1" ht="13.5" customHeight="1" x14ac:dyDescent="0.2">
      <c r="A56" s="118" t="s">
        <v>113</v>
      </c>
      <c r="B56" s="122" t="s">
        <v>116</v>
      </c>
      <c r="C56" s="113">
        <v>89.956958393113339</v>
      </c>
      <c r="D56" s="115">
        <v>15675</v>
      </c>
      <c r="E56" s="114">
        <v>16357</v>
      </c>
      <c r="F56" s="114">
        <v>16440</v>
      </c>
      <c r="G56" s="114">
        <v>15798</v>
      </c>
      <c r="H56" s="140">
        <v>15620</v>
      </c>
      <c r="I56" s="115">
        <v>55</v>
      </c>
      <c r="J56" s="116">
        <v>0.352112676056338</v>
      </c>
    </row>
    <row r="57" spans="1:12" s="110" customFormat="1" ht="13.5" customHeight="1" x14ac:dyDescent="0.2">
      <c r="A57" s="142"/>
      <c r="B57" s="124" t="s">
        <v>117</v>
      </c>
      <c r="C57" s="125">
        <v>10.043041606886657</v>
      </c>
      <c r="D57" s="143">
        <v>1750</v>
      </c>
      <c r="E57" s="144">
        <v>1838</v>
      </c>
      <c r="F57" s="144">
        <v>1802</v>
      </c>
      <c r="G57" s="144">
        <v>1693</v>
      </c>
      <c r="H57" s="145">
        <v>1565</v>
      </c>
      <c r="I57" s="143">
        <v>185</v>
      </c>
      <c r="J57" s="146">
        <v>11.821086261980831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217271</v>
      </c>
      <c r="E12" s="236">
        <v>219219</v>
      </c>
      <c r="F12" s="114">
        <v>220350</v>
      </c>
      <c r="G12" s="114">
        <v>216323</v>
      </c>
      <c r="H12" s="140">
        <v>216110</v>
      </c>
      <c r="I12" s="115">
        <v>1161</v>
      </c>
      <c r="J12" s="116">
        <v>0.53722641247512837</v>
      </c>
    </row>
    <row r="13" spans="1:15" s="110" customFormat="1" ht="12" customHeight="1" x14ac:dyDescent="0.2">
      <c r="A13" s="118" t="s">
        <v>105</v>
      </c>
      <c r="B13" s="119" t="s">
        <v>106</v>
      </c>
      <c r="C13" s="113">
        <v>54.733949767801498</v>
      </c>
      <c r="D13" s="115">
        <v>118921</v>
      </c>
      <c r="E13" s="114">
        <v>119615</v>
      </c>
      <c r="F13" s="114">
        <v>120671</v>
      </c>
      <c r="G13" s="114">
        <v>118423</v>
      </c>
      <c r="H13" s="140">
        <v>117871</v>
      </c>
      <c r="I13" s="115">
        <v>1050</v>
      </c>
      <c r="J13" s="116">
        <v>0.89080435391232793</v>
      </c>
    </row>
    <row r="14" spans="1:15" s="110" customFormat="1" ht="12" customHeight="1" x14ac:dyDescent="0.2">
      <c r="A14" s="118"/>
      <c r="B14" s="119" t="s">
        <v>107</v>
      </c>
      <c r="C14" s="113">
        <v>45.266050232198502</v>
      </c>
      <c r="D14" s="115">
        <v>98350</v>
      </c>
      <c r="E14" s="114">
        <v>99604</v>
      </c>
      <c r="F14" s="114">
        <v>99679</v>
      </c>
      <c r="G14" s="114">
        <v>97900</v>
      </c>
      <c r="H14" s="140">
        <v>98239</v>
      </c>
      <c r="I14" s="115">
        <v>111</v>
      </c>
      <c r="J14" s="116">
        <v>0.11298974948849234</v>
      </c>
    </row>
    <row r="15" spans="1:15" s="110" customFormat="1" ht="12" customHeight="1" x14ac:dyDescent="0.2">
      <c r="A15" s="118" t="s">
        <v>105</v>
      </c>
      <c r="B15" s="121" t="s">
        <v>108</v>
      </c>
      <c r="C15" s="113">
        <v>10.144934206589927</v>
      </c>
      <c r="D15" s="115">
        <v>22042</v>
      </c>
      <c r="E15" s="114">
        <v>22884</v>
      </c>
      <c r="F15" s="114">
        <v>23263</v>
      </c>
      <c r="G15" s="114">
        <v>20752</v>
      </c>
      <c r="H15" s="140">
        <v>21526</v>
      </c>
      <c r="I15" s="115">
        <v>516</v>
      </c>
      <c r="J15" s="116">
        <v>2.3971011799684101</v>
      </c>
    </row>
    <row r="16" spans="1:15" s="110" customFormat="1" ht="12" customHeight="1" x14ac:dyDescent="0.2">
      <c r="A16" s="118"/>
      <c r="B16" s="121" t="s">
        <v>109</v>
      </c>
      <c r="C16" s="113">
        <v>67.441121916868795</v>
      </c>
      <c r="D16" s="115">
        <v>146530</v>
      </c>
      <c r="E16" s="114">
        <v>147720</v>
      </c>
      <c r="F16" s="114">
        <v>148744</v>
      </c>
      <c r="G16" s="114">
        <v>148033</v>
      </c>
      <c r="H16" s="140">
        <v>147814</v>
      </c>
      <c r="I16" s="115">
        <v>-1284</v>
      </c>
      <c r="J16" s="116">
        <v>-0.86865926096310231</v>
      </c>
    </row>
    <row r="17" spans="1:10" s="110" customFormat="1" ht="12" customHeight="1" x14ac:dyDescent="0.2">
      <c r="A17" s="118"/>
      <c r="B17" s="121" t="s">
        <v>110</v>
      </c>
      <c r="C17" s="113">
        <v>21.316696659931605</v>
      </c>
      <c r="D17" s="115">
        <v>46315</v>
      </c>
      <c r="E17" s="114">
        <v>46198</v>
      </c>
      <c r="F17" s="114">
        <v>45978</v>
      </c>
      <c r="G17" s="114">
        <v>45313</v>
      </c>
      <c r="H17" s="140">
        <v>44632</v>
      </c>
      <c r="I17" s="115">
        <v>1683</v>
      </c>
      <c r="J17" s="116">
        <v>3.7708370675748344</v>
      </c>
    </row>
    <row r="18" spans="1:10" s="110" customFormat="1" ht="12" customHeight="1" x14ac:dyDescent="0.2">
      <c r="A18" s="120"/>
      <c r="B18" s="121" t="s">
        <v>111</v>
      </c>
      <c r="C18" s="113">
        <v>1.0972472166096718</v>
      </c>
      <c r="D18" s="115">
        <v>2384</v>
      </c>
      <c r="E18" s="114">
        <v>2417</v>
      </c>
      <c r="F18" s="114">
        <v>2365</v>
      </c>
      <c r="G18" s="114">
        <v>2225</v>
      </c>
      <c r="H18" s="140">
        <v>2138</v>
      </c>
      <c r="I18" s="115">
        <v>246</v>
      </c>
      <c r="J18" s="116">
        <v>11.506080449017773</v>
      </c>
    </row>
    <row r="19" spans="1:10" s="110" customFormat="1" ht="12" customHeight="1" x14ac:dyDescent="0.2">
      <c r="A19" s="120"/>
      <c r="B19" s="121" t="s">
        <v>112</v>
      </c>
      <c r="C19" s="113">
        <v>0.3207975293527438</v>
      </c>
      <c r="D19" s="115">
        <v>697</v>
      </c>
      <c r="E19" s="114">
        <v>685</v>
      </c>
      <c r="F19" s="114">
        <v>676</v>
      </c>
      <c r="G19" s="114">
        <v>557</v>
      </c>
      <c r="H19" s="140">
        <v>535</v>
      </c>
      <c r="I19" s="115">
        <v>162</v>
      </c>
      <c r="J19" s="116">
        <v>30.280373831775702</v>
      </c>
    </row>
    <row r="20" spans="1:10" s="110" customFormat="1" ht="12" customHeight="1" x14ac:dyDescent="0.2">
      <c r="A20" s="118" t="s">
        <v>113</v>
      </c>
      <c r="B20" s="119" t="s">
        <v>181</v>
      </c>
      <c r="C20" s="113">
        <v>66.88099194094012</v>
      </c>
      <c r="D20" s="115">
        <v>145313</v>
      </c>
      <c r="E20" s="114">
        <v>146513</v>
      </c>
      <c r="F20" s="114">
        <v>147951</v>
      </c>
      <c r="G20" s="114">
        <v>144855</v>
      </c>
      <c r="H20" s="140">
        <v>145303</v>
      </c>
      <c r="I20" s="115">
        <v>10</v>
      </c>
      <c r="J20" s="116">
        <v>6.8821703612451223E-3</v>
      </c>
    </row>
    <row r="21" spans="1:10" s="110" customFormat="1" ht="12" customHeight="1" x14ac:dyDescent="0.2">
      <c r="A21" s="118"/>
      <c r="B21" s="119" t="s">
        <v>182</v>
      </c>
      <c r="C21" s="113">
        <v>33.119008059059887</v>
      </c>
      <c r="D21" s="115">
        <v>71958</v>
      </c>
      <c r="E21" s="114">
        <v>72706</v>
      </c>
      <c r="F21" s="114">
        <v>72398</v>
      </c>
      <c r="G21" s="114">
        <v>71467</v>
      </c>
      <c r="H21" s="140">
        <v>70807</v>
      </c>
      <c r="I21" s="115">
        <v>1151</v>
      </c>
      <c r="J21" s="116">
        <v>1.625545496914147</v>
      </c>
    </row>
    <row r="22" spans="1:10" s="110" customFormat="1" ht="12" customHeight="1" x14ac:dyDescent="0.2">
      <c r="A22" s="118" t="s">
        <v>113</v>
      </c>
      <c r="B22" s="119" t="s">
        <v>116</v>
      </c>
      <c r="C22" s="113">
        <v>90.275278339032823</v>
      </c>
      <c r="D22" s="115">
        <v>196142</v>
      </c>
      <c r="E22" s="114">
        <v>198061</v>
      </c>
      <c r="F22" s="114">
        <v>199121</v>
      </c>
      <c r="G22" s="114">
        <v>195775</v>
      </c>
      <c r="H22" s="140">
        <v>196432</v>
      </c>
      <c r="I22" s="115">
        <v>-290</v>
      </c>
      <c r="J22" s="116">
        <v>-0.14763378675572209</v>
      </c>
    </row>
    <row r="23" spans="1:10" s="110" customFormat="1" ht="12" customHeight="1" x14ac:dyDescent="0.2">
      <c r="A23" s="118"/>
      <c r="B23" s="119" t="s">
        <v>117</v>
      </c>
      <c r="C23" s="113">
        <v>9.6929640863253717</v>
      </c>
      <c r="D23" s="115">
        <v>21060</v>
      </c>
      <c r="E23" s="114">
        <v>21089</v>
      </c>
      <c r="F23" s="114">
        <v>21160</v>
      </c>
      <c r="G23" s="114">
        <v>20481</v>
      </c>
      <c r="H23" s="140">
        <v>19614</v>
      </c>
      <c r="I23" s="115">
        <v>1446</v>
      </c>
      <c r="J23" s="116">
        <v>7.3722851024778215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205281</v>
      </c>
      <c r="E64" s="236">
        <v>206675</v>
      </c>
      <c r="F64" s="236">
        <v>207708</v>
      </c>
      <c r="G64" s="236">
        <v>203462</v>
      </c>
      <c r="H64" s="140">
        <v>202990</v>
      </c>
      <c r="I64" s="115">
        <v>2291</v>
      </c>
      <c r="J64" s="116">
        <v>1.12862702596187</v>
      </c>
    </row>
    <row r="65" spans="1:12" s="110" customFormat="1" ht="12" customHeight="1" x14ac:dyDescent="0.2">
      <c r="A65" s="118" t="s">
        <v>105</v>
      </c>
      <c r="B65" s="119" t="s">
        <v>106</v>
      </c>
      <c r="C65" s="113">
        <v>53.895879306901271</v>
      </c>
      <c r="D65" s="235">
        <v>110638</v>
      </c>
      <c r="E65" s="236">
        <v>111403</v>
      </c>
      <c r="F65" s="236">
        <v>112401</v>
      </c>
      <c r="G65" s="236">
        <v>109999</v>
      </c>
      <c r="H65" s="140">
        <v>109327</v>
      </c>
      <c r="I65" s="115">
        <v>1311</v>
      </c>
      <c r="J65" s="116">
        <v>1.1991548290907095</v>
      </c>
    </row>
    <row r="66" spans="1:12" s="110" customFormat="1" ht="12" customHeight="1" x14ac:dyDescent="0.2">
      <c r="A66" s="118"/>
      <c r="B66" s="119" t="s">
        <v>107</v>
      </c>
      <c r="C66" s="113">
        <v>46.104120693098729</v>
      </c>
      <c r="D66" s="235">
        <v>94643</v>
      </c>
      <c r="E66" s="236">
        <v>95272</v>
      </c>
      <c r="F66" s="236">
        <v>95307</v>
      </c>
      <c r="G66" s="236">
        <v>93463</v>
      </c>
      <c r="H66" s="140">
        <v>93663</v>
      </c>
      <c r="I66" s="115">
        <v>980</v>
      </c>
      <c r="J66" s="116">
        <v>1.0463043037271922</v>
      </c>
    </row>
    <row r="67" spans="1:12" s="110" customFormat="1" ht="12" customHeight="1" x14ac:dyDescent="0.2">
      <c r="A67" s="118" t="s">
        <v>105</v>
      </c>
      <c r="B67" s="121" t="s">
        <v>108</v>
      </c>
      <c r="C67" s="113">
        <v>10.101275812179402</v>
      </c>
      <c r="D67" s="235">
        <v>20736</v>
      </c>
      <c r="E67" s="236">
        <v>21732</v>
      </c>
      <c r="F67" s="236">
        <v>22160</v>
      </c>
      <c r="G67" s="236">
        <v>19799</v>
      </c>
      <c r="H67" s="140">
        <v>20530</v>
      </c>
      <c r="I67" s="115">
        <v>206</v>
      </c>
      <c r="J67" s="116">
        <v>1.003409644422796</v>
      </c>
    </row>
    <row r="68" spans="1:12" s="110" customFormat="1" ht="12" customHeight="1" x14ac:dyDescent="0.2">
      <c r="A68" s="118"/>
      <c r="B68" s="121" t="s">
        <v>109</v>
      </c>
      <c r="C68" s="113">
        <v>67.800234800103269</v>
      </c>
      <c r="D68" s="235">
        <v>139181</v>
      </c>
      <c r="E68" s="236">
        <v>139926</v>
      </c>
      <c r="F68" s="236">
        <v>140784</v>
      </c>
      <c r="G68" s="236">
        <v>139616</v>
      </c>
      <c r="H68" s="140">
        <v>139241</v>
      </c>
      <c r="I68" s="115">
        <v>-60</v>
      </c>
      <c r="J68" s="116">
        <v>-4.309075631459125E-2</v>
      </c>
    </row>
    <row r="69" spans="1:12" s="110" customFormat="1" ht="12" customHeight="1" x14ac:dyDescent="0.2">
      <c r="A69" s="118"/>
      <c r="B69" s="121" t="s">
        <v>110</v>
      </c>
      <c r="C69" s="113">
        <v>20.973202585723961</v>
      </c>
      <c r="D69" s="235">
        <v>43054</v>
      </c>
      <c r="E69" s="236">
        <v>42707</v>
      </c>
      <c r="F69" s="236">
        <v>42516</v>
      </c>
      <c r="G69" s="236">
        <v>41932</v>
      </c>
      <c r="H69" s="140">
        <v>41202</v>
      </c>
      <c r="I69" s="115">
        <v>1852</v>
      </c>
      <c r="J69" s="116">
        <v>4.4949274307072473</v>
      </c>
    </row>
    <row r="70" spans="1:12" s="110" customFormat="1" ht="12" customHeight="1" x14ac:dyDescent="0.2">
      <c r="A70" s="120"/>
      <c r="B70" s="121" t="s">
        <v>111</v>
      </c>
      <c r="C70" s="113">
        <v>1.1252868019933653</v>
      </c>
      <c r="D70" s="235">
        <v>2310</v>
      </c>
      <c r="E70" s="236">
        <v>2310</v>
      </c>
      <c r="F70" s="236">
        <v>2248</v>
      </c>
      <c r="G70" s="236">
        <v>2115</v>
      </c>
      <c r="H70" s="140">
        <v>2017</v>
      </c>
      <c r="I70" s="115">
        <v>293</v>
      </c>
      <c r="J70" s="116">
        <v>14.526524541398116</v>
      </c>
    </row>
    <row r="71" spans="1:12" s="110" customFormat="1" ht="12" customHeight="1" x14ac:dyDescent="0.2">
      <c r="A71" s="120"/>
      <c r="B71" s="121" t="s">
        <v>112</v>
      </c>
      <c r="C71" s="113">
        <v>0.34099600060405005</v>
      </c>
      <c r="D71" s="235">
        <v>700</v>
      </c>
      <c r="E71" s="236">
        <v>691</v>
      </c>
      <c r="F71" s="236">
        <v>678</v>
      </c>
      <c r="G71" s="236">
        <v>551</v>
      </c>
      <c r="H71" s="140">
        <v>508</v>
      </c>
      <c r="I71" s="115">
        <v>192</v>
      </c>
      <c r="J71" s="116">
        <v>37.795275590551178</v>
      </c>
    </row>
    <row r="72" spans="1:12" s="110" customFormat="1" ht="12" customHeight="1" x14ac:dyDescent="0.2">
      <c r="A72" s="118" t="s">
        <v>113</v>
      </c>
      <c r="B72" s="119" t="s">
        <v>181</v>
      </c>
      <c r="C72" s="113">
        <v>66.146891334317345</v>
      </c>
      <c r="D72" s="235">
        <v>135787</v>
      </c>
      <c r="E72" s="236">
        <v>137021</v>
      </c>
      <c r="F72" s="236">
        <v>138302</v>
      </c>
      <c r="G72" s="236">
        <v>135097</v>
      </c>
      <c r="H72" s="140">
        <v>135286</v>
      </c>
      <c r="I72" s="115">
        <v>501</v>
      </c>
      <c r="J72" s="116">
        <v>0.37032656742013215</v>
      </c>
    </row>
    <row r="73" spans="1:12" s="110" customFormat="1" ht="12" customHeight="1" x14ac:dyDescent="0.2">
      <c r="A73" s="118"/>
      <c r="B73" s="119" t="s">
        <v>182</v>
      </c>
      <c r="C73" s="113">
        <v>33.853108665682647</v>
      </c>
      <c r="D73" s="115">
        <v>69494</v>
      </c>
      <c r="E73" s="114">
        <v>69654</v>
      </c>
      <c r="F73" s="114">
        <v>69405</v>
      </c>
      <c r="G73" s="114">
        <v>68364</v>
      </c>
      <c r="H73" s="140">
        <v>67704</v>
      </c>
      <c r="I73" s="115">
        <v>1790</v>
      </c>
      <c r="J73" s="116">
        <v>2.6438615148292568</v>
      </c>
    </row>
    <row r="74" spans="1:12" s="110" customFormat="1" ht="12" customHeight="1" x14ac:dyDescent="0.2">
      <c r="A74" s="118" t="s">
        <v>113</v>
      </c>
      <c r="B74" s="119" t="s">
        <v>116</v>
      </c>
      <c r="C74" s="113">
        <v>89.836857770568145</v>
      </c>
      <c r="D74" s="115">
        <v>184418</v>
      </c>
      <c r="E74" s="114">
        <v>185732</v>
      </c>
      <c r="F74" s="114">
        <v>186892</v>
      </c>
      <c r="G74" s="114">
        <v>183462</v>
      </c>
      <c r="H74" s="140">
        <v>183805</v>
      </c>
      <c r="I74" s="115">
        <v>613</v>
      </c>
      <c r="J74" s="116">
        <v>0.33350561736623052</v>
      </c>
    </row>
    <row r="75" spans="1:12" s="110" customFormat="1" ht="12" customHeight="1" x14ac:dyDescent="0.2">
      <c r="A75" s="142"/>
      <c r="B75" s="124" t="s">
        <v>117</v>
      </c>
      <c r="C75" s="125">
        <v>10.119787023640766</v>
      </c>
      <c r="D75" s="143">
        <v>20774</v>
      </c>
      <c r="E75" s="144">
        <v>20859</v>
      </c>
      <c r="F75" s="144">
        <v>20738</v>
      </c>
      <c r="G75" s="144">
        <v>19926</v>
      </c>
      <c r="H75" s="145">
        <v>19111</v>
      </c>
      <c r="I75" s="143">
        <v>1663</v>
      </c>
      <c r="J75" s="146">
        <v>8.701794777876616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217271</v>
      </c>
      <c r="G11" s="114">
        <v>219219</v>
      </c>
      <c r="H11" s="114">
        <v>220350</v>
      </c>
      <c r="I11" s="114">
        <v>216323</v>
      </c>
      <c r="J11" s="140">
        <v>216110</v>
      </c>
      <c r="K11" s="114">
        <v>1161</v>
      </c>
      <c r="L11" s="116">
        <v>0.53722641247512837</v>
      </c>
    </row>
    <row r="12" spans="1:17" s="110" customFormat="1" ht="24.95" customHeight="1" x14ac:dyDescent="0.2">
      <c r="A12" s="606" t="s">
        <v>185</v>
      </c>
      <c r="B12" s="607"/>
      <c r="C12" s="607"/>
      <c r="D12" s="608"/>
      <c r="E12" s="113">
        <v>54.733949767801498</v>
      </c>
      <c r="F12" s="115">
        <v>118921</v>
      </c>
      <c r="G12" s="114">
        <v>119615</v>
      </c>
      <c r="H12" s="114">
        <v>120671</v>
      </c>
      <c r="I12" s="114">
        <v>118423</v>
      </c>
      <c r="J12" s="140">
        <v>117871</v>
      </c>
      <c r="K12" s="114">
        <v>1050</v>
      </c>
      <c r="L12" s="116">
        <v>0.89080435391232793</v>
      </c>
    </row>
    <row r="13" spans="1:17" s="110" customFormat="1" ht="15" customHeight="1" x14ac:dyDescent="0.2">
      <c r="A13" s="120"/>
      <c r="B13" s="609" t="s">
        <v>107</v>
      </c>
      <c r="C13" s="609"/>
      <c r="E13" s="113">
        <v>45.266050232198502</v>
      </c>
      <c r="F13" s="115">
        <v>98350</v>
      </c>
      <c r="G13" s="114">
        <v>99604</v>
      </c>
      <c r="H13" s="114">
        <v>99679</v>
      </c>
      <c r="I13" s="114">
        <v>97900</v>
      </c>
      <c r="J13" s="140">
        <v>98239</v>
      </c>
      <c r="K13" s="114">
        <v>111</v>
      </c>
      <c r="L13" s="116">
        <v>0.11298974948849234</v>
      </c>
    </row>
    <row r="14" spans="1:17" s="110" customFormat="1" ht="24.95" customHeight="1" x14ac:dyDescent="0.2">
      <c r="A14" s="606" t="s">
        <v>186</v>
      </c>
      <c r="B14" s="607"/>
      <c r="C14" s="607"/>
      <c r="D14" s="608"/>
      <c r="E14" s="113">
        <v>10.144934206589927</v>
      </c>
      <c r="F14" s="115">
        <v>22042</v>
      </c>
      <c r="G14" s="114">
        <v>22884</v>
      </c>
      <c r="H14" s="114">
        <v>23263</v>
      </c>
      <c r="I14" s="114">
        <v>20752</v>
      </c>
      <c r="J14" s="140">
        <v>21526</v>
      </c>
      <c r="K14" s="114">
        <v>516</v>
      </c>
      <c r="L14" s="116">
        <v>2.3971011799684101</v>
      </c>
    </row>
    <row r="15" spans="1:17" s="110" customFormat="1" ht="15" customHeight="1" x14ac:dyDescent="0.2">
      <c r="A15" s="120"/>
      <c r="B15" s="119"/>
      <c r="C15" s="258" t="s">
        <v>106</v>
      </c>
      <c r="E15" s="113">
        <v>55.684602123219307</v>
      </c>
      <c r="F15" s="115">
        <v>12274</v>
      </c>
      <c r="G15" s="114">
        <v>12772</v>
      </c>
      <c r="H15" s="114">
        <v>13052</v>
      </c>
      <c r="I15" s="114">
        <v>11509</v>
      </c>
      <c r="J15" s="140">
        <v>11841</v>
      </c>
      <c r="K15" s="114">
        <v>433</v>
      </c>
      <c r="L15" s="116">
        <v>3.6567857444472596</v>
      </c>
    </row>
    <row r="16" spans="1:17" s="110" customFormat="1" ht="15" customHeight="1" x14ac:dyDescent="0.2">
      <c r="A16" s="120"/>
      <c r="B16" s="119"/>
      <c r="C16" s="258" t="s">
        <v>107</v>
      </c>
      <c r="E16" s="113">
        <v>44.315397876780693</v>
      </c>
      <c r="F16" s="115">
        <v>9768</v>
      </c>
      <c r="G16" s="114">
        <v>10112</v>
      </c>
      <c r="H16" s="114">
        <v>10211</v>
      </c>
      <c r="I16" s="114">
        <v>9243</v>
      </c>
      <c r="J16" s="140">
        <v>9685</v>
      </c>
      <c r="K16" s="114">
        <v>83</v>
      </c>
      <c r="L16" s="116">
        <v>0.85699535363964896</v>
      </c>
    </row>
    <row r="17" spans="1:12" s="110" customFormat="1" ht="15" customHeight="1" x14ac:dyDescent="0.2">
      <c r="A17" s="120"/>
      <c r="B17" s="121" t="s">
        <v>109</v>
      </c>
      <c r="C17" s="258"/>
      <c r="E17" s="113">
        <v>67.441121916868795</v>
      </c>
      <c r="F17" s="115">
        <v>146530</v>
      </c>
      <c r="G17" s="114">
        <v>147720</v>
      </c>
      <c r="H17" s="114">
        <v>148744</v>
      </c>
      <c r="I17" s="114">
        <v>148033</v>
      </c>
      <c r="J17" s="140">
        <v>147814</v>
      </c>
      <c r="K17" s="114">
        <v>-1284</v>
      </c>
      <c r="L17" s="116">
        <v>-0.86865926096310231</v>
      </c>
    </row>
    <row r="18" spans="1:12" s="110" customFormat="1" ht="15" customHeight="1" x14ac:dyDescent="0.2">
      <c r="A18" s="120"/>
      <c r="B18" s="119"/>
      <c r="C18" s="258" t="s">
        <v>106</v>
      </c>
      <c r="E18" s="113">
        <v>54.717805227598447</v>
      </c>
      <c r="F18" s="115">
        <v>80178</v>
      </c>
      <c r="G18" s="114">
        <v>80544</v>
      </c>
      <c r="H18" s="114">
        <v>81369</v>
      </c>
      <c r="I18" s="114">
        <v>81153</v>
      </c>
      <c r="J18" s="140">
        <v>80742</v>
      </c>
      <c r="K18" s="114">
        <v>-564</v>
      </c>
      <c r="L18" s="116">
        <v>-0.69852121572415848</v>
      </c>
    </row>
    <row r="19" spans="1:12" s="110" customFormat="1" ht="15" customHeight="1" x14ac:dyDescent="0.2">
      <c r="A19" s="120"/>
      <c r="B19" s="119"/>
      <c r="C19" s="258" t="s">
        <v>107</v>
      </c>
      <c r="E19" s="113">
        <v>45.282194772401553</v>
      </c>
      <c r="F19" s="115">
        <v>66352</v>
      </c>
      <c r="G19" s="114">
        <v>67176</v>
      </c>
      <c r="H19" s="114">
        <v>67375</v>
      </c>
      <c r="I19" s="114">
        <v>66880</v>
      </c>
      <c r="J19" s="140">
        <v>67072</v>
      </c>
      <c r="K19" s="114">
        <v>-720</v>
      </c>
      <c r="L19" s="116">
        <v>-1.0734732824427482</v>
      </c>
    </row>
    <row r="20" spans="1:12" s="110" customFormat="1" ht="15" customHeight="1" x14ac:dyDescent="0.2">
      <c r="A20" s="120"/>
      <c r="B20" s="121" t="s">
        <v>110</v>
      </c>
      <c r="C20" s="258"/>
      <c r="E20" s="113">
        <v>21.316696659931605</v>
      </c>
      <c r="F20" s="115">
        <v>46315</v>
      </c>
      <c r="G20" s="114">
        <v>46198</v>
      </c>
      <c r="H20" s="114">
        <v>45978</v>
      </c>
      <c r="I20" s="114">
        <v>45313</v>
      </c>
      <c r="J20" s="140">
        <v>44632</v>
      </c>
      <c r="K20" s="114">
        <v>1683</v>
      </c>
      <c r="L20" s="116">
        <v>3.7708370675748344</v>
      </c>
    </row>
    <row r="21" spans="1:12" s="110" customFormat="1" ht="15" customHeight="1" x14ac:dyDescent="0.2">
      <c r="A21" s="120"/>
      <c r="B21" s="119"/>
      <c r="C21" s="258" t="s">
        <v>106</v>
      </c>
      <c r="E21" s="113">
        <v>53.9177372341574</v>
      </c>
      <c r="F21" s="115">
        <v>24972</v>
      </c>
      <c r="G21" s="114">
        <v>24768</v>
      </c>
      <c r="H21" s="114">
        <v>24731</v>
      </c>
      <c r="I21" s="114">
        <v>24325</v>
      </c>
      <c r="J21" s="140">
        <v>23902</v>
      </c>
      <c r="K21" s="114">
        <v>1070</v>
      </c>
      <c r="L21" s="116">
        <v>4.4766128357459625</v>
      </c>
    </row>
    <row r="22" spans="1:12" s="110" customFormat="1" ht="15" customHeight="1" x14ac:dyDescent="0.2">
      <c r="A22" s="120"/>
      <c r="B22" s="119"/>
      <c r="C22" s="258" t="s">
        <v>107</v>
      </c>
      <c r="E22" s="113">
        <v>46.0822627658426</v>
      </c>
      <c r="F22" s="115">
        <v>21343</v>
      </c>
      <c r="G22" s="114">
        <v>21430</v>
      </c>
      <c r="H22" s="114">
        <v>21247</v>
      </c>
      <c r="I22" s="114">
        <v>20988</v>
      </c>
      <c r="J22" s="140">
        <v>20730</v>
      </c>
      <c r="K22" s="114">
        <v>613</v>
      </c>
      <c r="L22" s="116">
        <v>2.9570670525808009</v>
      </c>
    </row>
    <row r="23" spans="1:12" s="110" customFormat="1" ht="15" customHeight="1" x14ac:dyDescent="0.2">
      <c r="A23" s="120"/>
      <c r="B23" s="121" t="s">
        <v>111</v>
      </c>
      <c r="C23" s="258"/>
      <c r="E23" s="113">
        <v>1.0972472166096718</v>
      </c>
      <c r="F23" s="115">
        <v>2384</v>
      </c>
      <c r="G23" s="114">
        <v>2417</v>
      </c>
      <c r="H23" s="114">
        <v>2365</v>
      </c>
      <c r="I23" s="114">
        <v>2225</v>
      </c>
      <c r="J23" s="140">
        <v>2138</v>
      </c>
      <c r="K23" s="114">
        <v>246</v>
      </c>
      <c r="L23" s="116">
        <v>11.506080449017773</v>
      </c>
    </row>
    <row r="24" spans="1:12" s="110" customFormat="1" ht="15" customHeight="1" x14ac:dyDescent="0.2">
      <c r="A24" s="120"/>
      <c r="B24" s="119"/>
      <c r="C24" s="258" t="s">
        <v>106</v>
      </c>
      <c r="E24" s="113">
        <v>62.793624161073822</v>
      </c>
      <c r="F24" s="115">
        <v>1497</v>
      </c>
      <c r="G24" s="114">
        <v>1531</v>
      </c>
      <c r="H24" s="114">
        <v>1519</v>
      </c>
      <c r="I24" s="114">
        <v>1436</v>
      </c>
      <c r="J24" s="140">
        <v>1386</v>
      </c>
      <c r="K24" s="114">
        <v>111</v>
      </c>
      <c r="L24" s="116">
        <v>8.0086580086580081</v>
      </c>
    </row>
    <row r="25" spans="1:12" s="110" customFormat="1" ht="15" customHeight="1" x14ac:dyDescent="0.2">
      <c r="A25" s="120"/>
      <c r="B25" s="119"/>
      <c r="C25" s="258" t="s">
        <v>107</v>
      </c>
      <c r="E25" s="113">
        <v>37.206375838926178</v>
      </c>
      <c r="F25" s="115">
        <v>887</v>
      </c>
      <c r="G25" s="114">
        <v>886</v>
      </c>
      <c r="H25" s="114">
        <v>846</v>
      </c>
      <c r="I25" s="114">
        <v>789</v>
      </c>
      <c r="J25" s="140">
        <v>752</v>
      </c>
      <c r="K25" s="114">
        <v>135</v>
      </c>
      <c r="L25" s="116">
        <v>17.952127659574469</v>
      </c>
    </row>
    <row r="26" spans="1:12" s="110" customFormat="1" ht="15" customHeight="1" x14ac:dyDescent="0.2">
      <c r="A26" s="120"/>
      <c r="C26" s="121" t="s">
        <v>187</v>
      </c>
      <c r="D26" s="110" t="s">
        <v>188</v>
      </c>
      <c r="E26" s="113">
        <v>0.3207975293527438</v>
      </c>
      <c r="F26" s="115">
        <v>697</v>
      </c>
      <c r="G26" s="114">
        <v>685</v>
      </c>
      <c r="H26" s="114">
        <v>676</v>
      </c>
      <c r="I26" s="114">
        <v>557</v>
      </c>
      <c r="J26" s="140">
        <v>535</v>
      </c>
      <c r="K26" s="114">
        <v>162</v>
      </c>
      <c r="L26" s="116">
        <v>30.280373831775702</v>
      </c>
    </row>
    <row r="27" spans="1:12" s="110" customFormat="1" ht="15" customHeight="1" x14ac:dyDescent="0.2">
      <c r="A27" s="120"/>
      <c r="B27" s="119"/>
      <c r="D27" s="259" t="s">
        <v>106</v>
      </c>
      <c r="E27" s="113">
        <v>52.941176470588232</v>
      </c>
      <c r="F27" s="115">
        <v>369</v>
      </c>
      <c r="G27" s="114">
        <v>364</v>
      </c>
      <c r="H27" s="114">
        <v>367</v>
      </c>
      <c r="I27" s="114">
        <v>308</v>
      </c>
      <c r="J27" s="140">
        <v>291</v>
      </c>
      <c r="K27" s="114">
        <v>78</v>
      </c>
      <c r="L27" s="116">
        <v>26.804123711340207</v>
      </c>
    </row>
    <row r="28" spans="1:12" s="110" customFormat="1" ht="15" customHeight="1" x14ac:dyDescent="0.2">
      <c r="A28" s="120"/>
      <c r="B28" s="119"/>
      <c r="D28" s="259" t="s">
        <v>107</v>
      </c>
      <c r="E28" s="113">
        <v>47.058823529411768</v>
      </c>
      <c r="F28" s="115">
        <v>328</v>
      </c>
      <c r="G28" s="114">
        <v>321</v>
      </c>
      <c r="H28" s="114">
        <v>309</v>
      </c>
      <c r="I28" s="114">
        <v>249</v>
      </c>
      <c r="J28" s="140">
        <v>244</v>
      </c>
      <c r="K28" s="114">
        <v>84</v>
      </c>
      <c r="L28" s="116">
        <v>34.42622950819672</v>
      </c>
    </row>
    <row r="29" spans="1:12" s="110" customFormat="1" ht="24.95" customHeight="1" x14ac:dyDescent="0.2">
      <c r="A29" s="606" t="s">
        <v>189</v>
      </c>
      <c r="B29" s="607"/>
      <c r="C29" s="607"/>
      <c r="D29" s="608"/>
      <c r="E29" s="113">
        <v>90.275278339032823</v>
      </c>
      <c r="F29" s="115">
        <v>196142</v>
      </c>
      <c r="G29" s="114">
        <v>198061</v>
      </c>
      <c r="H29" s="114">
        <v>199121</v>
      </c>
      <c r="I29" s="114">
        <v>195775</v>
      </c>
      <c r="J29" s="140">
        <v>196432</v>
      </c>
      <c r="K29" s="114">
        <v>-290</v>
      </c>
      <c r="L29" s="116">
        <v>-0.14763378675572209</v>
      </c>
    </row>
    <row r="30" spans="1:12" s="110" customFormat="1" ht="15" customHeight="1" x14ac:dyDescent="0.2">
      <c r="A30" s="120"/>
      <c r="B30" s="119"/>
      <c r="C30" s="258" t="s">
        <v>106</v>
      </c>
      <c r="E30" s="113">
        <v>53.2639618235768</v>
      </c>
      <c r="F30" s="115">
        <v>104473</v>
      </c>
      <c r="G30" s="114">
        <v>105211</v>
      </c>
      <c r="H30" s="114">
        <v>106115</v>
      </c>
      <c r="I30" s="114">
        <v>104293</v>
      </c>
      <c r="J30" s="140">
        <v>104396</v>
      </c>
      <c r="K30" s="114">
        <v>77</v>
      </c>
      <c r="L30" s="116">
        <v>7.3757615234300161E-2</v>
      </c>
    </row>
    <row r="31" spans="1:12" s="110" customFormat="1" ht="15" customHeight="1" x14ac:dyDescent="0.2">
      <c r="A31" s="120"/>
      <c r="B31" s="119"/>
      <c r="C31" s="258" t="s">
        <v>107</v>
      </c>
      <c r="E31" s="113">
        <v>46.7360381764232</v>
      </c>
      <c r="F31" s="115">
        <v>91669</v>
      </c>
      <c r="G31" s="114">
        <v>92850</v>
      </c>
      <c r="H31" s="114">
        <v>93006</v>
      </c>
      <c r="I31" s="114">
        <v>91482</v>
      </c>
      <c r="J31" s="140">
        <v>92036</v>
      </c>
      <c r="K31" s="114">
        <v>-367</v>
      </c>
      <c r="L31" s="116">
        <v>-0.39875700812725456</v>
      </c>
    </row>
    <row r="32" spans="1:12" s="110" customFormat="1" ht="15" customHeight="1" x14ac:dyDescent="0.2">
      <c r="A32" s="120"/>
      <c r="B32" s="119" t="s">
        <v>117</v>
      </c>
      <c r="C32" s="258"/>
      <c r="E32" s="113">
        <v>9.6929640863253717</v>
      </c>
      <c r="F32" s="115">
        <v>21060</v>
      </c>
      <c r="G32" s="114">
        <v>21089</v>
      </c>
      <c r="H32" s="114">
        <v>21160</v>
      </c>
      <c r="I32" s="114">
        <v>20481</v>
      </c>
      <c r="J32" s="140">
        <v>19614</v>
      </c>
      <c r="K32" s="114">
        <v>1446</v>
      </c>
      <c r="L32" s="116">
        <v>7.3722851024778215</v>
      </c>
    </row>
    <row r="33" spans="1:12" s="110" customFormat="1" ht="15" customHeight="1" x14ac:dyDescent="0.2">
      <c r="A33" s="120"/>
      <c r="B33" s="119"/>
      <c r="C33" s="258" t="s">
        <v>106</v>
      </c>
      <c r="E33" s="113">
        <v>68.34283000949668</v>
      </c>
      <c r="F33" s="115">
        <v>14393</v>
      </c>
      <c r="G33" s="114">
        <v>14349</v>
      </c>
      <c r="H33" s="114">
        <v>14502</v>
      </c>
      <c r="I33" s="114">
        <v>14080</v>
      </c>
      <c r="J33" s="140">
        <v>13430</v>
      </c>
      <c r="K33" s="114">
        <v>963</v>
      </c>
      <c r="L33" s="116">
        <v>7.1705137751303054</v>
      </c>
    </row>
    <row r="34" spans="1:12" s="110" customFormat="1" ht="15" customHeight="1" x14ac:dyDescent="0.2">
      <c r="A34" s="120"/>
      <c r="B34" s="119"/>
      <c r="C34" s="258" t="s">
        <v>107</v>
      </c>
      <c r="E34" s="113">
        <v>31.657169990503323</v>
      </c>
      <c r="F34" s="115">
        <v>6667</v>
      </c>
      <c r="G34" s="114">
        <v>6740</v>
      </c>
      <c r="H34" s="114">
        <v>6658</v>
      </c>
      <c r="I34" s="114">
        <v>6401</v>
      </c>
      <c r="J34" s="140">
        <v>6184</v>
      </c>
      <c r="K34" s="114">
        <v>483</v>
      </c>
      <c r="L34" s="116">
        <v>7.8104786545924965</v>
      </c>
    </row>
    <row r="35" spans="1:12" s="110" customFormat="1" ht="24.95" customHeight="1" x14ac:dyDescent="0.2">
      <c r="A35" s="606" t="s">
        <v>190</v>
      </c>
      <c r="B35" s="607"/>
      <c r="C35" s="607"/>
      <c r="D35" s="608"/>
      <c r="E35" s="113">
        <v>66.88099194094012</v>
      </c>
      <c r="F35" s="115">
        <v>145313</v>
      </c>
      <c r="G35" s="114">
        <v>146513</v>
      </c>
      <c r="H35" s="114">
        <v>147951</v>
      </c>
      <c r="I35" s="114">
        <v>144855</v>
      </c>
      <c r="J35" s="140">
        <v>145303</v>
      </c>
      <c r="K35" s="114">
        <v>10</v>
      </c>
      <c r="L35" s="116">
        <v>6.8821703612451223E-3</v>
      </c>
    </row>
    <row r="36" spans="1:12" s="110" customFormat="1" ht="15" customHeight="1" x14ac:dyDescent="0.2">
      <c r="A36" s="120"/>
      <c r="B36" s="119"/>
      <c r="C36" s="258" t="s">
        <v>106</v>
      </c>
      <c r="E36" s="113">
        <v>70.5477142444241</v>
      </c>
      <c r="F36" s="115">
        <v>102515</v>
      </c>
      <c r="G36" s="114">
        <v>103186</v>
      </c>
      <c r="H36" s="114">
        <v>104368</v>
      </c>
      <c r="I36" s="114">
        <v>102480</v>
      </c>
      <c r="J36" s="140">
        <v>102453</v>
      </c>
      <c r="K36" s="114">
        <v>62</v>
      </c>
      <c r="L36" s="116">
        <v>6.0515553473299954E-2</v>
      </c>
    </row>
    <row r="37" spans="1:12" s="110" customFormat="1" ht="15" customHeight="1" x14ac:dyDescent="0.2">
      <c r="A37" s="120"/>
      <c r="B37" s="119"/>
      <c r="C37" s="258" t="s">
        <v>107</v>
      </c>
      <c r="E37" s="113">
        <v>29.452285755575893</v>
      </c>
      <c r="F37" s="115">
        <v>42798</v>
      </c>
      <c r="G37" s="114">
        <v>43327</v>
      </c>
      <c r="H37" s="114">
        <v>43583</v>
      </c>
      <c r="I37" s="114">
        <v>42375</v>
      </c>
      <c r="J37" s="140">
        <v>42850</v>
      </c>
      <c r="K37" s="114">
        <v>-52</v>
      </c>
      <c r="L37" s="116">
        <v>-0.12135355892648775</v>
      </c>
    </row>
    <row r="38" spans="1:12" s="110" customFormat="1" ht="15" customHeight="1" x14ac:dyDescent="0.2">
      <c r="A38" s="120"/>
      <c r="B38" s="119" t="s">
        <v>182</v>
      </c>
      <c r="C38" s="258"/>
      <c r="E38" s="113">
        <v>33.119008059059887</v>
      </c>
      <c r="F38" s="115">
        <v>71958</v>
      </c>
      <c r="G38" s="114">
        <v>72706</v>
      </c>
      <c r="H38" s="114">
        <v>72398</v>
      </c>
      <c r="I38" s="114">
        <v>71467</v>
      </c>
      <c r="J38" s="140">
        <v>70807</v>
      </c>
      <c r="K38" s="114">
        <v>1151</v>
      </c>
      <c r="L38" s="116">
        <v>1.625545496914147</v>
      </c>
    </row>
    <row r="39" spans="1:12" s="110" customFormat="1" ht="15" customHeight="1" x14ac:dyDescent="0.2">
      <c r="A39" s="120"/>
      <c r="B39" s="119"/>
      <c r="C39" s="258" t="s">
        <v>106</v>
      </c>
      <c r="E39" s="113">
        <v>22.799410767392089</v>
      </c>
      <c r="F39" s="115">
        <v>16406</v>
      </c>
      <c r="G39" s="114">
        <v>16429</v>
      </c>
      <c r="H39" s="114">
        <v>16303</v>
      </c>
      <c r="I39" s="114">
        <v>15943</v>
      </c>
      <c r="J39" s="140">
        <v>15418</v>
      </c>
      <c r="K39" s="114">
        <v>988</v>
      </c>
      <c r="L39" s="116">
        <v>6.4080944350758857</v>
      </c>
    </row>
    <row r="40" spans="1:12" s="110" customFormat="1" ht="15" customHeight="1" x14ac:dyDescent="0.2">
      <c r="A40" s="120"/>
      <c r="B40" s="119"/>
      <c r="C40" s="258" t="s">
        <v>107</v>
      </c>
      <c r="E40" s="113">
        <v>77.200589232607911</v>
      </c>
      <c r="F40" s="115">
        <v>55552</v>
      </c>
      <c r="G40" s="114">
        <v>56277</v>
      </c>
      <c r="H40" s="114">
        <v>56095</v>
      </c>
      <c r="I40" s="114">
        <v>55524</v>
      </c>
      <c r="J40" s="140">
        <v>55389</v>
      </c>
      <c r="K40" s="114">
        <v>163</v>
      </c>
      <c r="L40" s="116">
        <v>0.29428225821011395</v>
      </c>
    </row>
    <row r="41" spans="1:12" s="110" customFormat="1" ht="24.75" customHeight="1" x14ac:dyDescent="0.2">
      <c r="A41" s="606" t="s">
        <v>518</v>
      </c>
      <c r="B41" s="607"/>
      <c r="C41" s="607"/>
      <c r="D41" s="608"/>
      <c r="E41" s="113">
        <v>4.6982800281675878</v>
      </c>
      <c r="F41" s="115">
        <v>10208</v>
      </c>
      <c r="G41" s="114">
        <v>11233</v>
      </c>
      <c r="H41" s="114">
        <v>11319</v>
      </c>
      <c r="I41" s="114">
        <v>8633</v>
      </c>
      <c r="J41" s="140">
        <v>9895</v>
      </c>
      <c r="K41" s="114">
        <v>313</v>
      </c>
      <c r="L41" s="116">
        <v>3.1632137443153105</v>
      </c>
    </row>
    <row r="42" spans="1:12" s="110" customFormat="1" ht="15" customHeight="1" x14ac:dyDescent="0.2">
      <c r="A42" s="120"/>
      <c r="B42" s="119"/>
      <c r="C42" s="258" t="s">
        <v>106</v>
      </c>
      <c r="E42" s="113">
        <v>56.641849529780565</v>
      </c>
      <c r="F42" s="115">
        <v>5782</v>
      </c>
      <c r="G42" s="114">
        <v>6470</v>
      </c>
      <c r="H42" s="114">
        <v>6528</v>
      </c>
      <c r="I42" s="114">
        <v>4787</v>
      </c>
      <c r="J42" s="140">
        <v>5509</v>
      </c>
      <c r="K42" s="114">
        <v>273</v>
      </c>
      <c r="L42" s="116">
        <v>4.9555273189326554</v>
      </c>
    </row>
    <row r="43" spans="1:12" s="110" customFormat="1" ht="15" customHeight="1" x14ac:dyDescent="0.2">
      <c r="A43" s="123"/>
      <c r="B43" s="124"/>
      <c r="C43" s="260" t="s">
        <v>107</v>
      </c>
      <c r="D43" s="261"/>
      <c r="E43" s="125">
        <v>43.358150470219435</v>
      </c>
      <c r="F43" s="143">
        <v>4426</v>
      </c>
      <c r="G43" s="144">
        <v>4763</v>
      </c>
      <c r="H43" s="144">
        <v>4791</v>
      </c>
      <c r="I43" s="144">
        <v>3846</v>
      </c>
      <c r="J43" s="145">
        <v>4386</v>
      </c>
      <c r="K43" s="144">
        <v>40</v>
      </c>
      <c r="L43" s="146">
        <v>0.91199270405836752</v>
      </c>
    </row>
    <row r="44" spans="1:12" s="110" customFormat="1" ht="45.75" customHeight="1" x14ac:dyDescent="0.2">
      <c r="A44" s="606" t="s">
        <v>191</v>
      </c>
      <c r="B44" s="607"/>
      <c r="C44" s="607"/>
      <c r="D44" s="608"/>
      <c r="E44" s="113">
        <v>1.2675414574425488</v>
      </c>
      <c r="F44" s="115">
        <v>2754</v>
      </c>
      <c r="G44" s="114">
        <v>2658</v>
      </c>
      <c r="H44" s="114">
        <v>2669</v>
      </c>
      <c r="I44" s="114">
        <v>2573</v>
      </c>
      <c r="J44" s="140">
        <v>2635</v>
      </c>
      <c r="K44" s="114">
        <v>119</v>
      </c>
      <c r="L44" s="116">
        <v>4.5161290322580649</v>
      </c>
    </row>
    <row r="45" spans="1:12" s="110" customFormat="1" ht="15" customHeight="1" x14ac:dyDescent="0.2">
      <c r="A45" s="120"/>
      <c r="B45" s="119"/>
      <c r="C45" s="258" t="s">
        <v>106</v>
      </c>
      <c r="E45" s="113">
        <v>59.114015976761074</v>
      </c>
      <c r="F45" s="115">
        <v>1628</v>
      </c>
      <c r="G45" s="114">
        <v>1568</v>
      </c>
      <c r="H45" s="114">
        <v>1575</v>
      </c>
      <c r="I45" s="114">
        <v>1520</v>
      </c>
      <c r="J45" s="140">
        <v>1555</v>
      </c>
      <c r="K45" s="114">
        <v>73</v>
      </c>
      <c r="L45" s="116">
        <v>4.694533762057878</v>
      </c>
    </row>
    <row r="46" spans="1:12" s="110" customFormat="1" ht="15" customHeight="1" x14ac:dyDescent="0.2">
      <c r="A46" s="123"/>
      <c r="B46" s="124"/>
      <c r="C46" s="260" t="s">
        <v>107</v>
      </c>
      <c r="D46" s="261"/>
      <c r="E46" s="125">
        <v>40.885984023238926</v>
      </c>
      <c r="F46" s="143">
        <v>1126</v>
      </c>
      <c r="G46" s="144">
        <v>1090</v>
      </c>
      <c r="H46" s="144">
        <v>1094</v>
      </c>
      <c r="I46" s="144">
        <v>1053</v>
      </c>
      <c r="J46" s="145">
        <v>1080</v>
      </c>
      <c r="K46" s="144">
        <v>46</v>
      </c>
      <c r="L46" s="146">
        <v>4.2592592592592595</v>
      </c>
    </row>
    <row r="47" spans="1:12" s="110" customFormat="1" ht="39" customHeight="1" x14ac:dyDescent="0.2">
      <c r="A47" s="606" t="s">
        <v>519</v>
      </c>
      <c r="B47" s="610"/>
      <c r="C47" s="610"/>
      <c r="D47" s="611"/>
      <c r="E47" s="113">
        <v>0.57439787178224433</v>
      </c>
      <c r="F47" s="115">
        <v>1248</v>
      </c>
      <c r="G47" s="114">
        <v>1348</v>
      </c>
      <c r="H47" s="114">
        <v>1290</v>
      </c>
      <c r="I47" s="114">
        <v>1260</v>
      </c>
      <c r="J47" s="140">
        <v>1352</v>
      </c>
      <c r="K47" s="114">
        <v>-104</v>
      </c>
      <c r="L47" s="116">
        <v>-7.6923076923076925</v>
      </c>
    </row>
    <row r="48" spans="1:12" s="110" customFormat="1" ht="15" customHeight="1" x14ac:dyDescent="0.2">
      <c r="A48" s="120"/>
      <c r="B48" s="119"/>
      <c r="C48" s="258" t="s">
        <v>106</v>
      </c>
      <c r="E48" s="113">
        <v>38.060897435897438</v>
      </c>
      <c r="F48" s="115">
        <v>475</v>
      </c>
      <c r="G48" s="114">
        <v>525</v>
      </c>
      <c r="H48" s="114">
        <v>496</v>
      </c>
      <c r="I48" s="114">
        <v>474</v>
      </c>
      <c r="J48" s="140">
        <v>508</v>
      </c>
      <c r="K48" s="114">
        <v>-33</v>
      </c>
      <c r="L48" s="116">
        <v>-6.4960629921259843</v>
      </c>
    </row>
    <row r="49" spans="1:12" s="110" customFormat="1" ht="15" customHeight="1" x14ac:dyDescent="0.2">
      <c r="A49" s="123"/>
      <c r="B49" s="124"/>
      <c r="C49" s="260" t="s">
        <v>107</v>
      </c>
      <c r="D49" s="261"/>
      <c r="E49" s="125">
        <v>61.939102564102562</v>
      </c>
      <c r="F49" s="143">
        <v>773</v>
      </c>
      <c r="G49" s="144">
        <v>823</v>
      </c>
      <c r="H49" s="144">
        <v>794</v>
      </c>
      <c r="I49" s="144">
        <v>786</v>
      </c>
      <c r="J49" s="145">
        <v>844</v>
      </c>
      <c r="K49" s="144">
        <v>-71</v>
      </c>
      <c r="L49" s="146">
        <v>-8.4123222748815163</v>
      </c>
    </row>
    <row r="50" spans="1:12" s="110" customFormat="1" ht="24.95" customHeight="1" x14ac:dyDescent="0.2">
      <c r="A50" s="612" t="s">
        <v>192</v>
      </c>
      <c r="B50" s="613"/>
      <c r="C50" s="613"/>
      <c r="D50" s="614"/>
      <c r="E50" s="262">
        <v>11.934864754154949</v>
      </c>
      <c r="F50" s="263">
        <v>25931</v>
      </c>
      <c r="G50" s="264">
        <v>27169</v>
      </c>
      <c r="H50" s="264">
        <v>27158</v>
      </c>
      <c r="I50" s="264">
        <v>24826</v>
      </c>
      <c r="J50" s="265">
        <v>25005</v>
      </c>
      <c r="K50" s="263">
        <v>926</v>
      </c>
      <c r="L50" s="266">
        <v>3.7032593481303739</v>
      </c>
    </row>
    <row r="51" spans="1:12" s="110" customFormat="1" ht="15" customHeight="1" x14ac:dyDescent="0.2">
      <c r="A51" s="120"/>
      <c r="B51" s="119"/>
      <c r="C51" s="258" t="s">
        <v>106</v>
      </c>
      <c r="E51" s="113">
        <v>55.990898924067722</v>
      </c>
      <c r="F51" s="115">
        <v>14519</v>
      </c>
      <c r="G51" s="114">
        <v>15075</v>
      </c>
      <c r="H51" s="114">
        <v>15141</v>
      </c>
      <c r="I51" s="114">
        <v>13759</v>
      </c>
      <c r="J51" s="140">
        <v>13704</v>
      </c>
      <c r="K51" s="114">
        <v>815</v>
      </c>
      <c r="L51" s="116">
        <v>5.9471687098657329</v>
      </c>
    </row>
    <row r="52" spans="1:12" s="110" customFormat="1" ht="15" customHeight="1" x14ac:dyDescent="0.2">
      <c r="A52" s="120"/>
      <c r="B52" s="119"/>
      <c r="C52" s="258" t="s">
        <v>107</v>
      </c>
      <c r="E52" s="113">
        <v>44.009101075932278</v>
      </c>
      <c r="F52" s="115">
        <v>11412</v>
      </c>
      <c r="G52" s="114">
        <v>12094</v>
      </c>
      <c r="H52" s="114">
        <v>12017</v>
      </c>
      <c r="I52" s="114">
        <v>11067</v>
      </c>
      <c r="J52" s="140">
        <v>11301</v>
      </c>
      <c r="K52" s="114">
        <v>111</v>
      </c>
      <c r="L52" s="116">
        <v>0.98221396336607381</v>
      </c>
    </row>
    <row r="53" spans="1:12" s="110" customFormat="1" ht="15" customHeight="1" x14ac:dyDescent="0.2">
      <c r="A53" s="120"/>
      <c r="B53" s="119"/>
      <c r="C53" s="258" t="s">
        <v>187</v>
      </c>
      <c r="D53" s="110" t="s">
        <v>193</v>
      </c>
      <c r="E53" s="113">
        <v>26.52809378735876</v>
      </c>
      <c r="F53" s="115">
        <v>6879</v>
      </c>
      <c r="G53" s="114">
        <v>7980</v>
      </c>
      <c r="H53" s="114">
        <v>8022</v>
      </c>
      <c r="I53" s="114">
        <v>6009</v>
      </c>
      <c r="J53" s="140">
        <v>6610</v>
      </c>
      <c r="K53" s="114">
        <v>269</v>
      </c>
      <c r="L53" s="116">
        <v>4.0695915279878969</v>
      </c>
    </row>
    <row r="54" spans="1:12" s="110" customFormat="1" ht="15" customHeight="1" x14ac:dyDescent="0.2">
      <c r="A54" s="120"/>
      <c r="B54" s="119"/>
      <c r="D54" s="267" t="s">
        <v>194</v>
      </c>
      <c r="E54" s="113">
        <v>58.177060619276055</v>
      </c>
      <c r="F54" s="115">
        <v>4002</v>
      </c>
      <c r="G54" s="114">
        <v>4617</v>
      </c>
      <c r="H54" s="114">
        <v>4680</v>
      </c>
      <c r="I54" s="114">
        <v>3479</v>
      </c>
      <c r="J54" s="140">
        <v>3783</v>
      </c>
      <c r="K54" s="114">
        <v>219</v>
      </c>
      <c r="L54" s="116">
        <v>5.7890563045202219</v>
      </c>
    </row>
    <row r="55" spans="1:12" s="110" customFormat="1" ht="15" customHeight="1" x14ac:dyDescent="0.2">
      <c r="A55" s="120"/>
      <c r="B55" s="119"/>
      <c r="D55" s="267" t="s">
        <v>195</v>
      </c>
      <c r="E55" s="113">
        <v>41.822939380723945</v>
      </c>
      <c r="F55" s="115">
        <v>2877</v>
      </c>
      <c r="G55" s="114">
        <v>3363</v>
      </c>
      <c r="H55" s="114">
        <v>3342</v>
      </c>
      <c r="I55" s="114">
        <v>2530</v>
      </c>
      <c r="J55" s="140">
        <v>2827</v>
      </c>
      <c r="K55" s="114">
        <v>50</v>
      </c>
      <c r="L55" s="116">
        <v>1.7686593562079944</v>
      </c>
    </row>
    <row r="56" spans="1:12" s="110" customFormat="1" ht="15" customHeight="1" x14ac:dyDescent="0.2">
      <c r="A56" s="120"/>
      <c r="B56" s="119" t="s">
        <v>196</v>
      </c>
      <c r="C56" s="258"/>
      <c r="E56" s="113">
        <v>65.365373197527518</v>
      </c>
      <c r="F56" s="115">
        <v>142020</v>
      </c>
      <c r="G56" s="114">
        <v>142392</v>
      </c>
      <c r="H56" s="114">
        <v>143518</v>
      </c>
      <c r="I56" s="114">
        <v>142483</v>
      </c>
      <c r="J56" s="140">
        <v>142495</v>
      </c>
      <c r="K56" s="114">
        <v>-475</v>
      </c>
      <c r="L56" s="116">
        <v>-0.33334502965016316</v>
      </c>
    </row>
    <row r="57" spans="1:12" s="110" customFormat="1" ht="15" customHeight="1" x14ac:dyDescent="0.2">
      <c r="A57" s="120"/>
      <c r="B57" s="119"/>
      <c r="C57" s="258" t="s">
        <v>106</v>
      </c>
      <c r="E57" s="113">
        <v>53.343191099845093</v>
      </c>
      <c r="F57" s="115">
        <v>75758</v>
      </c>
      <c r="G57" s="114">
        <v>75732</v>
      </c>
      <c r="H57" s="114">
        <v>76621</v>
      </c>
      <c r="I57" s="114">
        <v>76127</v>
      </c>
      <c r="J57" s="140">
        <v>75973</v>
      </c>
      <c r="K57" s="114">
        <v>-215</v>
      </c>
      <c r="L57" s="116">
        <v>-0.2829952746370421</v>
      </c>
    </row>
    <row r="58" spans="1:12" s="110" customFormat="1" ht="15" customHeight="1" x14ac:dyDescent="0.2">
      <c r="A58" s="120"/>
      <c r="B58" s="119"/>
      <c r="C58" s="258" t="s">
        <v>107</v>
      </c>
      <c r="E58" s="113">
        <v>46.656808900154907</v>
      </c>
      <c r="F58" s="115">
        <v>66262</v>
      </c>
      <c r="G58" s="114">
        <v>66660</v>
      </c>
      <c r="H58" s="114">
        <v>66897</v>
      </c>
      <c r="I58" s="114">
        <v>66356</v>
      </c>
      <c r="J58" s="140">
        <v>66522</v>
      </c>
      <c r="K58" s="114">
        <v>-260</v>
      </c>
      <c r="L58" s="116">
        <v>-0.39084814046480865</v>
      </c>
    </row>
    <row r="59" spans="1:12" s="110" customFormat="1" ht="15" customHeight="1" x14ac:dyDescent="0.2">
      <c r="A59" s="120"/>
      <c r="B59" s="119"/>
      <c r="C59" s="258" t="s">
        <v>105</v>
      </c>
      <c r="D59" s="110" t="s">
        <v>197</v>
      </c>
      <c r="E59" s="113">
        <v>91.689198704407829</v>
      </c>
      <c r="F59" s="115">
        <v>130217</v>
      </c>
      <c r="G59" s="114">
        <v>130550</v>
      </c>
      <c r="H59" s="114">
        <v>131658</v>
      </c>
      <c r="I59" s="114">
        <v>130801</v>
      </c>
      <c r="J59" s="140">
        <v>130859</v>
      </c>
      <c r="K59" s="114">
        <v>-642</v>
      </c>
      <c r="L59" s="116">
        <v>-0.49060439098571745</v>
      </c>
    </row>
    <row r="60" spans="1:12" s="110" customFormat="1" ht="15" customHeight="1" x14ac:dyDescent="0.2">
      <c r="A60" s="120"/>
      <c r="B60" s="119"/>
      <c r="C60" s="258"/>
      <c r="D60" s="267" t="s">
        <v>198</v>
      </c>
      <c r="E60" s="113">
        <v>51.293609897325233</v>
      </c>
      <c r="F60" s="115">
        <v>66793</v>
      </c>
      <c r="G60" s="114">
        <v>66756</v>
      </c>
      <c r="H60" s="114">
        <v>67636</v>
      </c>
      <c r="I60" s="114">
        <v>67283</v>
      </c>
      <c r="J60" s="140">
        <v>67140</v>
      </c>
      <c r="K60" s="114">
        <v>-347</v>
      </c>
      <c r="L60" s="116">
        <v>-0.51683050342567771</v>
      </c>
    </row>
    <row r="61" spans="1:12" s="110" customFormat="1" ht="15" customHeight="1" x14ac:dyDescent="0.2">
      <c r="A61" s="120"/>
      <c r="B61" s="119"/>
      <c r="C61" s="258"/>
      <c r="D61" s="267" t="s">
        <v>199</v>
      </c>
      <c r="E61" s="113">
        <v>48.706390102674767</v>
      </c>
      <c r="F61" s="115">
        <v>63424</v>
      </c>
      <c r="G61" s="114">
        <v>63794</v>
      </c>
      <c r="H61" s="114">
        <v>64022</v>
      </c>
      <c r="I61" s="114">
        <v>63518</v>
      </c>
      <c r="J61" s="140">
        <v>63719</v>
      </c>
      <c r="K61" s="114">
        <v>-295</v>
      </c>
      <c r="L61" s="116">
        <v>-0.46297022866021126</v>
      </c>
    </row>
    <row r="62" spans="1:12" s="110" customFormat="1" ht="15" customHeight="1" x14ac:dyDescent="0.2">
      <c r="A62" s="120"/>
      <c r="B62" s="119"/>
      <c r="C62" s="258"/>
      <c r="D62" s="258" t="s">
        <v>200</v>
      </c>
      <c r="E62" s="113">
        <v>8.3108012955921708</v>
      </c>
      <c r="F62" s="115">
        <v>11803</v>
      </c>
      <c r="G62" s="114">
        <v>11842</v>
      </c>
      <c r="H62" s="114">
        <v>11860</v>
      </c>
      <c r="I62" s="114">
        <v>11682</v>
      </c>
      <c r="J62" s="140">
        <v>11636</v>
      </c>
      <c r="K62" s="114">
        <v>167</v>
      </c>
      <c r="L62" s="116">
        <v>1.4352011000343761</v>
      </c>
    </row>
    <row r="63" spans="1:12" s="110" customFormat="1" ht="15" customHeight="1" x14ac:dyDescent="0.2">
      <c r="A63" s="120"/>
      <c r="B63" s="119"/>
      <c r="C63" s="258"/>
      <c r="D63" s="267" t="s">
        <v>198</v>
      </c>
      <c r="E63" s="113">
        <v>75.955265610438019</v>
      </c>
      <c r="F63" s="115">
        <v>8965</v>
      </c>
      <c r="G63" s="114">
        <v>8976</v>
      </c>
      <c r="H63" s="114">
        <v>8985</v>
      </c>
      <c r="I63" s="114">
        <v>8844</v>
      </c>
      <c r="J63" s="140">
        <v>8833</v>
      </c>
      <c r="K63" s="114">
        <v>132</v>
      </c>
      <c r="L63" s="116">
        <v>1.4943960149439601</v>
      </c>
    </row>
    <row r="64" spans="1:12" s="110" customFormat="1" ht="15" customHeight="1" x14ac:dyDescent="0.2">
      <c r="A64" s="120"/>
      <c r="B64" s="119"/>
      <c r="C64" s="258"/>
      <c r="D64" s="267" t="s">
        <v>199</v>
      </c>
      <c r="E64" s="113">
        <v>24.044734389561977</v>
      </c>
      <c r="F64" s="115">
        <v>2838</v>
      </c>
      <c r="G64" s="114">
        <v>2866</v>
      </c>
      <c r="H64" s="114">
        <v>2875</v>
      </c>
      <c r="I64" s="114">
        <v>2838</v>
      </c>
      <c r="J64" s="140">
        <v>2803</v>
      </c>
      <c r="K64" s="114">
        <v>35</v>
      </c>
      <c r="L64" s="116">
        <v>1.2486621476988939</v>
      </c>
    </row>
    <row r="65" spans="1:12" s="110" customFormat="1" ht="15" customHeight="1" x14ac:dyDescent="0.2">
      <c r="A65" s="120"/>
      <c r="B65" s="119" t="s">
        <v>201</v>
      </c>
      <c r="C65" s="258"/>
      <c r="E65" s="113">
        <v>14.433127292643748</v>
      </c>
      <c r="F65" s="115">
        <v>31359</v>
      </c>
      <c r="G65" s="114">
        <v>31292</v>
      </c>
      <c r="H65" s="114">
        <v>31022</v>
      </c>
      <c r="I65" s="114">
        <v>30542</v>
      </c>
      <c r="J65" s="140">
        <v>30268</v>
      </c>
      <c r="K65" s="114">
        <v>1091</v>
      </c>
      <c r="L65" s="116">
        <v>3.6044667635786971</v>
      </c>
    </row>
    <row r="66" spans="1:12" s="110" customFormat="1" ht="15" customHeight="1" x14ac:dyDescent="0.2">
      <c r="A66" s="120"/>
      <c r="B66" s="119"/>
      <c r="C66" s="258" t="s">
        <v>106</v>
      </c>
      <c r="E66" s="113">
        <v>54.650977390860675</v>
      </c>
      <c r="F66" s="115">
        <v>17138</v>
      </c>
      <c r="G66" s="114">
        <v>17118</v>
      </c>
      <c r="H66" s="114">
        <v>17036</v>
      </c>
      <c r="I66" s="114">
        <v>16802</v>
      </c>
      <c r="J66" s="140">
        <v>16671</v>
      </c>
      <c r="K66" s="114">
        <v>467</v>
      </c>
      <c r="L66" s="116">
        <v>2.8012716693659647</v>
      </c>
    </row>
    <row r="67" spans="1:12" s="110" customFormat="1" ht="15" customHeight="1" x14ac:dyDescent="0.2">
      <c r="A67" s="120"/>
      <c r="B67" s="119"/>
      <c r="C67" s="258" t="s">
        <v>107</v>
      </c>
      <c r="E67" s="113">
        <v>45.349022609139325</v>
      </c>
      <c r="F67" s="115">
        <v>14221</v>
      </c>
      <c r="G67" s="114">
        <v>14174</v>
      </c>
      <c r="H67" s="114">
        <v>13986</v>
      </c>
      <c r="I67" s="114">
        <v>13740</v>
      </c>
      <c r="J67" s="140">
        <v>13597</v>
      </c>
      <c r="K67" s="114">
        <v>624</v>
      </c>
      <c r="L67" s="116">
        <v>4.5892476281532693</v>
      </c>
    </row>
    <row r="68" spans="1:12" s="110" customFormat="1" ht="15" customHeight="1" x14ac:dyDescent="0.2">
      <c r="A68" s="120"/>
      <c r="B68" s="119"/>
      <c r="C68" s="258" t="s">
        <v>105</v>
      </c>
      <c r="D68" s="110" t="s">
        <v>202</v>
      </c>
      <c r="E68" s="113">
        <v>19.136452055231352</v>
      </c>
      <c r="F68" s="115">
        <v>6001</v>
      </c>
      <c r="G68" s="114">
        <v>5947</v>
      </c>
      <c r="H68" s="114">
        <v>5768</v>
      </c>
      <c r="I68" s="114">
        <v>5623</v>
      </c>
      <c r="J68" s="140">
        <v>5408</v>
      </c>
      <c r="K68" s="114">
        <v>593</v>
      </c>
      <c r="L68" s="116">
        <v>10.965236686390533</v>
      </c>
    </row>
    <row r="69" spans="1:12" s="110" customFormat="1" ht="15" customHeight="1" x14ac:dyDescent="0.2">
      <c r="A69" s="120"/>
      <c r="B69" s="119"/>
      <c r="C69" s="258"/>
      <c r="D69" s="267" t="s">
        <v>198</v>
      </c>
      <c r="E69" s="113">
        <v>52.374604232627895</v>
      </c>
      <c r="F69" s="115">
        <v>3143</v>
      </c>
      <c r="G69" s="114">
        <v>3109</v>
      </c>
      <c r="H69" s="114">
        <v>3044</v>
      </c>
      <c r="I69" s="114">
        <v>2951</v>
      </c>
      <c r="J69" s="140">
        <v>2841</v>
      </c>
      <c r="K69" s="114">
        <v>302</v>
      </c>
      <c r="L69" s="116">
        <v>10.630059838085181</v>
      </c>
    </row>
    <row r="70" spans="1:12" s="110" customFormat="1" ht="15" customHeight="1" x14ac:dyDescent="0.2">
      <c r="A70" s="120"/>
      <c r="B70" s="119"/>
      <c r="C70" s="258"/>
      <c r="D70" s="267" t="s">
        <v>199</v>
      </c>
      <c r="E70" s="113">
        <v>47.625395767372105</v>
      </c>
      <c r="F70" s="115">
        <v>2858</v>
      </c>
      <c r="G70" s="114">
        <v>2838</v>
      </c>
      <c r="H70" s="114">
        <v>2724</v>
      </c>
      <c r="I70" s="114">
        <v>2672</v>
      </c>
      <c r="J70" s="140">
        <v>2567</v>
      </c>
      <c r="K70" s="114">
        <v>291</v>
      </c>
      <c r="L70" s="116">
        <v>11.336190105181146</v>
      </c>
    </row>
    <row r="71" spans="1:12" s="110" customFormat="1" ht="15" customHeight="1" x14ac:dyDescent="0.2">
      <c r="A71" s="120"/>
      <c r="B71" s="119"/>
      <c r="C71" s="258"/>
      <c r="D71" s="110" t="s">
        <v>203</v>
      </c>
      <c r="E71" s="113">
        <v>74.237061130775857</v>
      </c>
      <c r="F71" s="115">
        <v>23280</v>
      </c>
      <c r="G71" s="114">
        <v>23268</v>
      </c>
      <c r="H71" s="114">
        <v>23174</v>
      </c>
      <c r="I71" s="114">
        <v>22882</v>
      </c>
      <c r="J71" s="140">
        <v>22858</v>
      </c>
      <c r="K71" s="114">
        <v>422</v>
      </c>
      <c r="L71" s="116">
        <v>1.8461807682211917</v>
      </c>
    </row>
    <row r="72" spans="1:12" s="110" customFormat="1" ht="15" customHeight="1" x14ac:dyDescent="0.2">
      <c r="A72" s="120"/>
      <c r="B72" s="119"/>
      <c r="C72" s="258"/>
      <c r="D72" s="267" t="s">
        <v>198</v>
      </c>
      <c r="E72" s="113">
        <v>54.798109965635739</v>
      </c>
      <c r="F72" s="115">
        <v>12757</v>
      </c>
      <c r="G72" s="114">
        <v>12768</v>
      </c>
      <c r="H72" s="114">
        <v>12736</v>
      </c>
      <c r="I72" s="114">
        <v>12623</v>
      </c>
      <c r="J72" s="140">
        <v>12620</v>
      </c>
      <c r="K72" s="114">
        <v>137</v>
      </c>
      <c r="L72" s="116">
        <v>1.0855784469096672</v>
      </c>
    </row>
    <row r="73" spans="1:12" s="110" customFormat="1" ht="15" customHeight="1" x14ac:dyDescent="0.2">
      <c r="A73" s="120"/>
      <c r="B73" s="119"/>
      <c r="C73" s="258"/>
      <c r="D73" s="267" t="s">
        <v>199</v>
      </c>
      <c r="E73" s="113">
        <v>45.201890034364261</v>
      </c>
      <c r="F73" s="115">
        <v>10523</v>
      </c>
      <c r="G73" s="114">
        <v>10500</v>
      </c>
      <c r="H73" s="114">
        <v>10438</v>
      </c>
      <c r="I73" s="114">
        <v>10259</v>
      </c>
      <c r="J73" s="140">
        <v>10238</v>
      </c>
      <c r="K73" s="114">
        <v>285</v>
      </c>
      <c r="L73" s="116">
        <v>2.7837468255518658</v>
      </c>
    </row>
    <row r="74" spans="1:12" s="110" customFormat="1" ht="15" customHeight="1" x14ac:dyDescent="0.2">
      <c r="A74" s="120"/>
      <c r="B74" s="119"/>
      <c r="C74" s="258"/>
      <c r="D74" s="110" t="s">
        <v>204</v>
      </c>
      <c r="E74" s="113">
        <v>6.626486813992793</v>
      </c>
      <c r="F74" s="115">
        <v>2078</v>
      </c>
      <c r="G74" s="114">
        <v>2077</v>
      </c>
      <c r="H74" s="114">
        <v>2080</v>
      </c>
      <c r="I74" s="114">
        <v>2037</v>
      </c>
      <c r="J74" s="140">
        <v>2002</v>
      </c>
      <c r="K74" s="114">
        <v>76</v>
      </c>
      <c r="L74" s="116">
        <v>3.796203796203796</v>
      </c>
    </row>
    <row r="75" spans="1:12" s="110" customFormat="1" ht="15" customHeight="1" x14ac:dyDescent="0.2">
      <c r="A75" s="120"/>
      <c r="B75" s="119"/>
      <c r="C75" s="258"/>
      <c r="D75" s="267" t="s">
        <v>198</v>
      </c>
      <c r="E75" s="113">
        <v>59.576515880654476</v>
      </c>
      <c r="F75" s="115">
        <v>1238</v>
      </c>
      <c r="G75" s="114">
        <v>1241</v>
      </c>
      <c r="H75" s="114">
        <v>1256</v>
      </c>
      <c r="I75" s="114">
        <v>1228</v>
      </c>
      <c r="J75" s="140">
        <v>1210</v>
      </c>
      <c r="K75" s="114">
        <v>28</v>
      </c>
      <c r="L75" s="116">
        <v>2.3140495867768593</v>
      </c>
    </row>
    <row r="76" spans="1:12" s="110" customFormat="1" ht="15" customHeight="1" x14ac:dyDescent="0.2">
      <c r="A76" s="120"/>
      <c r="B76" s="119"/>
      <c r="C76" s="258"/>
      <c r="D76" s="267" t="s">
        <v>199</v>
      </c>
      <c r="E76" s="113">
        <v>40.423484119345524</v>
      </c>
      <c r="F76" s="115">
        <v>840</v>
      </c>
      <c r="G76" s="114">
        <v>836</v>
      </c>
      <c r="H76" s="114">
        <v>824</v>
      </c>
      <c r="I76" s="114">
        <v>809</v>
      </c>
      <c r="J76" s="140">
        <v>792</v>
      </c>
      <c r="K76" s="114">
        <v>48</v>
      </c>
      <c r="L76" s="116">
        <v>6.0606060606060606</v>
      </c>
    </row>
    <row r="77" spans="1:12" s="110" customFormat="1" ht="15" customHeight="1" x14ac:dyDescent="0.2">
      <c r="A77" s="533"/>
      <c r="B77" s="119" t="s">
        <v>205</v>
      </c>
      <c r="C77" s="268"/>
      <c r="D77" s="182"/>
      <c r="E77" s="113">
        <v>8.26663475567379</v>
      </c>
      <c r="F77" s="115">
        <v>17961</v>
      </c>
      <c r="G77" s="114">
        <v>18366</v>
      </c>
      <c r="H77" s="114">
        <v>18652</v>
      </c>
      <c r="I77" s="114">
        <v>18472</v>
      </c>
      <c r="J77" s="140">
        <v>18342</v>
      </c>
      <c r="K77" s="114">
        <v>-381</v>
      </c>
      <c r="L77" s="116">
        <v>-2.0771998691527642</v>
      </c>
    </row>
    <row r="78" spans="1:12" s="110" customFormat="1" ht="15" customHeight="1" x14ac:dyDescent="0.2">
      <c r="A78" s="120"/>
      <c r="B78" s="119"/>
      <c r="C78" s="268" t="s">
        <v>106</v>
      </c>
      <c r="D78" s="182"/>
      <c r="E78" s="113">
        <v>64.061021101274989</v>
      </c>
      <c r="F78" s="115">
        <v>11506</v>
      </c>
      <c r="G78" s="114">
        <v>11690</v>
      </c>
      <c r="H78" s="114">
        <v>11873</v>
      </c>
      <c r="I78" s="114">
        <v>11735</v>
      </c>
      <c r="J78" s="140">
        <v>11523</v>
      </c>
      <c r="K78" s="114">
        <v>-17</v>
      </c>
      <c r="L78" s="116">
        <v>-0.14753102490670833</v>
      </c>
    </row>
    <row r="79" spans="1:12" s="110" customFormat="1" ht="15" customHeight="1" x14ac:dyDescent="0.2">
      <c r="A79" s="123"/>
      <c r="B79" s="124"/>
      <c r="C79" s="260" t="s">
        <v>107</v>
      </c>
      <c r="D79" s="261"/>
      <c r="E79" s="125">
        <v>35.938978898725018</v>
      </c>
      <c r="F79" s="143">
        <v>6455</v>
      </c>
      <c r="G79" s="144">
        <v>6676</v>
      </c>
      <c r="H79" s="144">
        <v>6779</v>
      </c>
      <c r="I79" s="144">
        <v>6737</v>
      </c>
      <c r="J79" s="145">
        <v>6819</v>
      </c>
      <c r="K79" s="144">
        <v>-364</v>
      </c>
      <c r="L79" s="146">
        <v>-5.3380261035342427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217271</v>
      </c>
      <c r="E11" s="114">
        <v>219219</v>
      </c>
      <c r="F11" s="114">
        <v>220350</v>
      </c>
      <c r="G11" s="114">
        <v>216323</v>
      </c>
      <c r="H11" s="140">
        <v>216110</v>
      </c>
      <c r="I11" s="115">
        <v>1161</v>
      </c>
      <c r="J11" s="116">
        <v>0.53722641247512837</v>
      </c>
    </row>
    <row r="12" spans="1:15" s="110" customFormat="1" ht="24.95" customHeight="1" x14ac:dyDescent="0.2">
      <c r="A12" s="193" t="s">
        <v>132</v>
      </c>
      <c r="B12" s="194" t="s">
        <v>133</v>
      </c>
      <c r="C12" s="113">
        <v>0.51088272249863076</v>
      </c>
      <c r="D12" s="115">
        <v>1110</v>
      </c>
      <c r="E12" s="114">
        <v>1076</v>
      </c>
      <c r="F12" s="114">
        <v>1119</v>
      </c>
      <c r="G12" s="114">
        <v>1104</v>
      </c>
      <c r="H12" s="140">
        <v>1066</v>
      </c>
      <c r="I12" s="115">
        <v>44</v>
      </c>
      <c r="J12" s="116">
        <v>4.1275797373358349</v>
      </c>
    </row>
    <row r="13" spans="1:15" s="110" customFormat="1" ht="24.95" customHeight="1" x14ac:dyDescent="0.2">
      <c r="A13" s="193" t="s">
        <v>134</v>
      </c>
      <c r="B13" s="199" t="s">
        <v>214</v>
      </c>
      <c r="C13" s="113">
        <v>2.218427677876937</v>
      </c>
      <c r="D13" s="115">
        <v>4820</v>
      </c>
      <c r="E13" s="114">
        <v>4799</v>
      </c>
      <c r="F13" s="114">
        <v>4775</v>
      </c>
      <c r="G13" s="114">
        <v>4705</v>
      </c>
      <c r="H13" s="140">
        <v>4719</v>
      </c>
      <c r="I13" s="115">
        <v>101</v>
      </c>
      <c r="J13" s="116">
        <v>2.1402839584657767</v>
      </c>
    </row>
    <row r="14" spans="1:15" s="287" customFormat="1" ht="24" customHeight="1" x14ac:dyDescent="0.2">
      <c r="A14" s="193" t="s">
        <v>215</v>
      </c>
      <c r="B14" s="199" t="s">
        <v>137</v>
      </c>
      <c r="C14" s="113">
        <v>22.882483166184166</v>
      </c>
      <c r="D14" s="115">
        <v>49717</v>
      </c>
      <c r="E14" s="114">
        <v>50028</v>
      </c>
      <c r="F14" s="114">
        <v>50326</v>
      </c>
      <c r="G14" s="114">
        <v>49737</v>
      </c>
      <c r="H14" s="140">
        <v>49916</v>
      </c>
      <c r="I14" s="115">
        <v>-199</v>
      </c>
      <c r="J14" s="116">
        <v>-0.39866976520554531</v>
      </c>
      <c r="K14" s="110"/>
      <c r="L14" s="110"/>
      <c r="M14" s="110"/>
      <c r="N14" s="110"/>
      <c r="O14" s="110"/>
    </row>
    <row r="15" spans="1:15" s="110" customFormat="1" ht="24.75" customHeight="1" x14ac:dyDescent="0.2">
      <c r="A15" s="193" t="s">
        <v>216</v>
      </c>
      <c r="B15" s="199" t="s">
        <v>217</v>
      </c>
      <c r="C15" s="113">
        <v>1.7471268600043264</v>
      </c>
      <c r="D15" s="115">
        <v>3796</v>
      </c>
      <c r="E15" s="114">
        <v>3748</v>
      </c>
      <c r="F15" s="114">
        <v>3792</v>
      </c>
      <c r="G15" s="114">
        <v>3736</v>
      </c>
      <c r="H15" s="140">
        <v>3699</v>
      </c>
      <c r="I15" s="115">
        <v>97</v>
      </c>
      <c r="J15" s="116">
        <v>2.6223303595566367</v>
      </c>
    </row>
    <row r="16" spans="1:15" s="287" customFormat="1" ht="24.95" customHeight="1" x14ac:dyDescent="0.2">
      <c r="A16" s="193" t="s">
        <v>218</v>
      </c>
      <c r="B16" s="199" t="s">
        <v>141</v>
      </c>
      <c r="C16" s="113">
        <v>18.78161374504651</v>
      </c>
      <c r="D16" s="115">
        <v>40807</v>
      </c>
      <c r="E16" s="114">
        <v>41104</v>
      </c>
      <c r="F16" s="114">
        <v>41314</v>
      </c>
      <c r="G16" s="114">
        <v>40842</v>
      </c>
      <c r="H16" s="140">
        <v>41040</v>
      </c>
      <c r="I16" s="115">
        <v>-233</v>
      </c>
      <c r="J16" s="116">
        <v>-0.56773879142300199</v>
      </c>
      <c r="K16" s="110"/>
      <c r="L16" s="110"/>
      <c r="M16" s="110"/>
      <c r="N16" s="110"/>
      <c r="O16" s="110"/>
    </row>
    <row r="17" spans="1:15" s="110" customFormat="1" ht="24.95" customHeight="1" x14ac:dyDescent="0.2">
      <c r="A17" s="193" t="s">
        <v>219</v>
      </c>
      <c r="B17" s="199" t="s">
        <v>220</v>
      </c>
      <c r="C17" s="113">
        <v>2.3537425611333314</v>
      </c>
      <c r="D17" s="115">
        <v>5114</v>
      </c>
      <c r="E17" s="114">
        <v>5176</v>
      </c>
      <c r="F17" s="114">
        <v>5220</v>
      </c>
      <c r="G17" s="114">
        <v>5159</v>
      </c>
      <c r="H17" s="140">
        <v>5177</v>
      </c>
      <c r="I17" s="115">
        <v>-63</v>
      </c>
      <c r="J17" s="116">
        <v>-1.2169209967162449</v>
      </c>
    </row>
    <row r="18" spans="1:15" s="287" customFormat="1" ht="24.95" customHeight="1" x14ac:dyDescent="0.2">
      <c r="A18" s="201" t="s">
        <v>144</v>
      </c>
      <c r="B18" s="202" t="s">
        <v>145</v>
      </c>
      <c r="C18" s="113">
        <v>4.4446796857380875</v>
      </c>
      <c r="D18" s="115">
        <v>9657</v>
      </c>
      <c r="E18" s="114">
        <v>9531</v>
      </c>
      <c r="F18" s="114">
        <v>9948</v>
      </c>
      <c r="G18" s="114">
        <v>9573</v>
      </c>
      <c r="H18" s="140">
        <v>9351</v>
      </c>
      <c r="I18" s="115">
        <v>306</v>
      </c>
      <c r="J18" s="116">
        <v>3.2723772858517806</v>
      </c>
      <c r="K18" s="110"/>
      <c r="L18" s="110"/>
      <c r="M18" s="110"/>
      <c r="N18" s="110"/>
      <c r="O18" s="110"/>
    </row>
    <row r="19" spans="1:15" s="110" customFormat="1" ht="24.95" customHeight="1" x14ac:dyDescent="0.2">
      <c r="A19" s="193" t="s">
        <v>146</v>
      </c>
      <c r="B19" s="199" t="s">
        <v>147</v>
      </c>
      <c r="C19" s="113">
        <v>12.673573555605673</v>
      </c>
      <c r="D19" s="115">
        <v>27536</v>
      </c>
      <c r="E19" s="114">
        <v>27768</v>
      </c>
      <c r="F19" s="114">
        <v>27768</v>
      </c>
      <c r="G19" s="114">
        <v>27085</v>
      </c>
      <c r="H19" s="140">
        <v>27218</v>
      </c>
      <c r="I19" s="115">
        <v>318</v>
      </c>
      <c r="J19" s="116">
        <v>1.1683444779190242</v>
      </c>
    </row>
    <row r="20" spans="1:15" s="287" customFormat="1" ht="24.95" customHeight="1" x14ac:dyDescent="0.2">
      <c r="A20" s="193" t="s">
        <v>148</v>
      </c>
      <c r="B20" s="199" t="s">
        <v>149</v>
      </c>
      <c r="C20" s="113">
        <v>5.6155676551403548</v>
      </c>
      <c r="D20" s="115">
        <v>12201</v>
      </c>
      <c r="E20" s="114">
        <v>12162</v>
      </c>
      <c r="F20" s="114">
        <v>12001</v>
      </c>
      <c r="G20" s="114">
        <v>11747</v>
      </c>
      <c r="H20" s="140">
        <v>12173</v>
      </c>
      <c r="I20" s="115">
        <v>28</v>
      </c>
      <c r="J20" s="116">
        <v>0.23001725129384704</v>
      </c>
      <c r="K20" s="110"/>
      <c r="L20" s="110"/>
      <c r="M20" s="110"/>
      <c r="N20" s="110"/>
      <c r="O20" s="110"/>
    </row>
    <row r="21" spans="1:15" s="110" customFormat="1" ht="24.95" customHeight="1" x14ac:dyDescent="0.2">
      <c r="A21" s="201" t="s">
        <v>150</v>
      </c>
      <c r="B21" s="202" t="s">
        <v>151</v>
      </c>
      <c r="C21" s="113">
        <v>3.0413630903341908</v>
      </c>
      <c r="D21" s="115">
        <v>6608</v>
      </c>
      <c r="E21" s="114">
        <v>6688</v>
      </c>
      <c r="F21" s="114">
        <v>6828</v>
      </c>
      <c r="G21" s="114">
        <v>6753</v>
      </c>
      <c r="H21" s="140">
        <v>6576</v>
      </c>
      <c r="I21" s="115">
        <v>32</v>
      </c>
      <c r="J21" s="116">
        <v>0.48661800486618007</v>
      </c>
    </row>
    <row r="22" spans="1:15" s="110" customFormat="1" ht="24.95" customHeight="1" x14ac:dyDescent="0.2">
      <c r="A22" s="201" t="s">
        <v>152</v>
      </c>
      <c r="B22" s="199" t="s">
        <v>153</v>
      </c>
      <c r="C22" s="113">
        <v>1.8750776679814609</v>
      </c>
      <c r="D22" s="115">
        <v>4074</v>
      </c>
      <c r="E22" s="114">
        <v>4104</v>
      </c>
      <c r="F22" s="114">
        <v>4120</v>
      </c>
      <c r="G22" s="114">
        <v>4008</v>
      </c>
      <c r="H22" s="140">
        <v>4026</v>
      </c>
      <c r="I22" s="115">
        <v>48</v>
      </c>
      <c r="J22" s="116">
        <v>1.1922503725782414</v>
      </c>
    </row>
    <row r="23" spans="1:15" s="110" customFormat="1" ht="24.95" customHeight="1" x14ac:dyDescent="0.2">
      <c r="A23" s="193" t="s">
        <v>154</v>
      </c>
      <c r="B23" s="199" t="s">
        <v>155</v>
      </c>
      <c r="C23" s="113">
        <v>2.0587192952579958</v>
      </c>
      <c r="D23" s="115">
        <v>4473</v>
      </c>
      <c r="E23" s="114">
        <v>4533</v>
      </c>
      <c r="F23" s="114">
        <v>4555</v>
      </c>
      <c r="G23" s="114">
        <v>4521</v>
      </c>
      <c r="H23" s="140">
        <v>4552</v>
      </c>
      <c r="I23" s="115">
        <v>-79</v>
      </c>
      <c r="J23" s="116">
        <v>-1.7355008787346222</v>
      </c>
    </row>
    <row r="24" spans="1:15" s="110" customFormat="1" ht="24.95" customHeight="1" x14ac:dyDescent="0.2">
      <c r="A24" s="193" t="s">
        <v>156</v>
      </c>
      <c r="B24" s="199" t="s">
        <v>221</v>
      </c>
      <c r="C24" s="113">
        <v>5.8581218846509655</v>
      </c>
      <c r="D24" s="115">
        <v>12728</v>
      </c>
      <c r="E24" s="114">
        <v>12681</v>
      </c>
      <c r="F24" s="114">
        <v>12974</v>
      </c>
      <c r="G24" s="114">
        <v>12763</v>
      </c>
      <c r="H24" s="140">
        <v>12987</v>
      </c>
      <c r="I24" s="115">
        <v>-259</v>
      </c>
      <c r="J24" s="116">
        <v>-1.9943019943019944</v>
      </c>
    </row>
    <row r="25" spans="1:15" s="110" customFormat="1" ht="24.95" customHeight="1" x14ac:dyDescent="0.2">
      <c r="A25" s="193" t="s">
        <v>222</v>
      </c>
      <c r="B25" s="204" t="s">
        <v>159</v>
      </c>
      <c r="C25" s="113">
        <v>4.4078593093417897</v>
      </c>
      <c r="D25" s="115">
        <v>9577</v>
      </c>
      <c r="E25" s="114">
        <v>10261</v>
      </c>
      <c r="F25" s="114">
        <v>10486</v>
      </c>
      <c r="G25" s="114">
        <v>10304</v>
      </c>
      <c r="H25" s="140">
        <v>9861</v>
      </c>
      <c r="I25" s="115">
        <v>-284</v>
      </c>
      <c r="J25" s="116">
        <v>-2.8800324510698712</v>
      </c>
    </row>
    <row r="26" spans="1:15" s="110" customFormat="1" ht="24.95" customHeight="1" x14ac:dyDescent="0.2">
      <c r="A26" s="201">
        <v>782.78300000000002</v>
      </c>
      <c r="B26" s="203" t="s">
        <v>160</v>
      </c>
      <c r="C26" s="113">
        <v>2.0255809565013276</v>
      </c>
      <c r="D26" s="115">
        <v>4401</v>
      </c>
      <c r="E26" s="114">
        <v>4822</v>
      </c>
      <c r="F26" s="114">
        <v>5312</v>
      </c>
      <c r="G26" s="114">
        <v>5328</v>
      </c>
      <c r="H26" s="140">
        <v>4954</v>
      </c>
      <c r="I26" s="115">
        <v>-553</v>
      </c>
      <c r="J26" s="116">
        <v>-11.162696810658055</v>
      </c>
    </row>
    <row r="27" spans="1:15" s="110" customFormat="1" ht="24.95" customHeight="1" x14ac:dyDescent="0.2">
      <c r="A27" s="193" t="s">
        <v>161</v>
      </c>
      <c r="B27" s="199" t="s">
        <v>223</v>
      </c>
      <c r="C27" s="113">
        <v>6.7247814940788233</v>
      </c>
      <c r="D27" s="115">
        <v>14611</v>
      </c>
      <c r="E27" s="114">
        <v>14746</v>
      </c>
      <c r="F27" s="114">
        <v>14756</v>
      </c>
      <c r="G27" s="114">
        <v>14546</v>
      </c>
      <c r="H27" s="140">
        <v>14514</v>
      </c>
      <c r="I27" s="115">
        <v>97</v>
      </c>
      <c r="J27" s="116">
        <v>0.6683202425244591</v>
      </c>
    </row>
    <row r="28" spans="1:15" s="110" customFormat="1" ht="24.95" customHeight="1" x14ac:dyDescent="0.2">
      <c r="A28" s="193" t="s">
        <v>163</v>
      </c>
      <c r="B28" s="199" t="s">
        <v>164</v>
      </c>
      <c r="C28" s="113">
        <v>4.5390319002536001</v>
      </c>
      <c r="D28" s="115">
        <v>9862</v>
      </c>
      <c r="E28" s="114">
        <v>10053</v>
      </c>
      <c r="F28" s="114">
        <v>9930</v>
      </c>
      <c r="G28" s="114">
        <v>9575</v>
      </c>
      <c r="H28" s="140">
        <v>9726</v>
      </c>
      <c r="I28" s="115">
        <v>136</v>
      </c>
      <c r="J28" s="116">
        <v>1.3983137980670368</v>
      </c>
    </row>
    <row r="29" spans="1:15" s="110" customFormat="1" ht="24.95" customHeight="1" x14ac:dyDescent="0.2">
      <c r="A29" s="193">
        <v>86</v>
      </c>
      <c r="B29" s="199" t="s">
        <v>165</v>
      </c>
      <c r="C29" s="113">
        <v>8.6316167367020906</v>
      </c>
      <c r="D29" s="115">
        <v>18754</v>
      </c>
      <c r="E29" s="114">
        <v>18799</v>
      </c>
      <c r="F29" s="114">
        <v>18625</v>
      </c>
      <c r="G29" s="114">
        <v>18299</v>
      </c>
      <c r="H29" s="140">
        <v>18268</v>
      </c>
      <c r="I29" s="115">
        <v>486</v>
      </c>
      <c r="J29" s="116">
        <v>2.6603897525728049</v>
      </c>
    </row>
    <row r="30" spans="1:15" s="110" customFormat="1" ht="24.95" customHeight="1" x14ac:dyDescent="0.2">
      <c r="A30" s="193">
        <v>87.88</v>
      </c>
      <c r="B30" s="204" t="s">
        <v>166</v>
      </c>
      <c r="C30" s="113">
        <v>8.9505732472350203</v>
      </c>
      <c r="D30" s="115">
        <v>19447</v>
      </c>
      <c r="E30" s="114">
        <v>19431</v>
      </c>
      <c r="F30" s="114">
        <v>19038</v>
      </c>
      <c r="G30" s="114">
        <v>18664</v>
      </c>
      <c r="H30" s="140">
        <v>18636</v>
      </c>
      <c r="I30" s="115">
        <v>811</v>
      </c>
      <c r="J30" s="116">
        <v>4.3517922300922942</v>
      </c>
    </row>
    <row r="31" spans="1:15" s="110" customFormat="1" ht="24.95" customHeight="1" x14ac:dyDescent="0.2">
      <c r="A31" s="193" t="s">
        <v>167</v>
      </c>
      <c r="B31" s="199" t="s">
        <v>168</v>
      </c>
      <c r="C31" s="113">
        <v>3.5411996999139324</v>
      </c>
      <c r="D31" s="115">
        <v>7694</v>
      </c>
      <c r="E31" s="114">
        <v>7736</v>
      </c>
      <c r="F31" s="114">
        <v>7788</v>
      </c>
      <c r="G31" s="114">
        <v>7610</v>
      </c>
      <c r="H31" s="140">
        <v>7566</v>
      </c>
      <c r="I31" s="115">
        <v>128</v>
      </c>
      <c r="J31" s="116">
        <v>1.6917790113666402</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0.51088272249863076</v>
      </c>
      <c r="D34" s="115">
        <v>1110</v>
      </c>
      <c r="E34" s="114">
        <v>1076</v>
      </c>
      <c r="F34" s="114">
        <v>1119</v>
      </c>
      <c r="G34" s="114">
        <v>1104</v>
      </c>
      <c r="H34" s="140">
        <v>1066</v>
      </c>
      <c r="I34" s="115">
        <v>44</v>
      </c>
      <c r="J34" s="116">
        <v>4.1275797373358349</v>
      </c>
    </row>
    <row r="35" spans="1:10" s="110" customFormat="1" ht="24.95" customHeight="1" x14ac:dyDescent="0.2">
      <c r="A35" s="292" t="s">
        <v>171</v>
      </c>
      <c r="B35" s="293" t="s">
        <v>172</v>
      </c>
      <c r="C35" s="113">
        <v>29.545590529799192</v>
      </c>
      <c r="D35" s="115">
        <v>64194</v>
      </c>
      <c r="E35" s="114">
        <v>64358</v>
      </c>
      <c r="F35" s="114">
        <v>65049</v>
      </c>
      <c r="G35" s="114">
        <v>64015</v>
      </c>
      <c r="H35" s="140">
        <v>63986</v>
      </c>
      <c r="I35" s="115">
        <v>208</v>
      </c>
      <c r="J35" s="116">
        <v>0.32507110930516048</v>
      </c>
    </row>
    <row r="36" spans="1:10" s="110" customFormat="1" ht="24.95" customHeight="1" x14ac:dyDescent="0.2">
      <c r="A36" s="294" t="s">
        <v>173</v>
      </c>
      <c r="B36" s="295" t="s">
        <v>174</v>
      </c>
      <c r="C36" s="125">
        <v>69.943066492997218</v>
      </c>
      <c r="D36" s="143">
        <v>151966</v>
      </c>
      <c r="E36" s="144">
        <v>153784</v>
      </c>
      <c r="F36" s="144">
        <v>154181</v>
      </c>
      <c r="G36" s="144">
        <v>151203</v>
      </c>
      <c r="H36" s="145">
        <v>151057</v>
      </c>
      <c r="I36" s="143">
        <v>909</v>
      </c>
      <c r="J36" s="146">
        <v>0.6017596006805378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2020-09-28T08:07:03Z</dcterms:created>
  <dcterms:modified xsi:type="dcterms:W3CDTF">2020-09-28T10:33:38Z</dcterms:modified>
</cp:coreProperties>
</file>