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D44" i="24"/>
  <c r="C44" i="24"/>
  <c r="M44" i="24" s="1"/>
  <c r="B44" i="24"/>
  <c r="K44" i="24" s="1"/>
  <c r="K43" i="24"/>
  <c r="H43" i="24"/>
  <c r="F43" i="24"/>
  <c r="C43" i="24"/>
  <c r="B43" i="24"/>
  <c r="D43" i="24" s="1"/>
  <c r="L42" i="24"/>
  <c r="I42" i="24"/>
  <c r="G42" i="24"/>
  <c r="D42" i="24"/>
  <c r="C42" i="24"/>
  <c r="M42" i="24" s="1"/>
  <c r="B42" i="24"/>
  <c r="K42" i="24" s="1"/>
  <c r="K41" i="24"/>
  <c r="H41" i="24"/>
  <c r="F41" i="24"/>
  <c r="C41" i="24"/>
  <c r="B41" i="24"/>
  <c r="D41" i="24" s="1"/>
  <c r="L40" i="24"/>
  <c r="I40" i="24"/>
  <c r="G40" i="24"/>
  <c r="D40" i="24"/>
  <c r="C40" i="24"/>
  <c r="M40" i="24" s="1"/>
  <c r="B40" i="24"/>
  <c r="K40" i="24" s="1"/>
  <c r="M36" i="24"/>
  <c r="L36" i="24"/>
  <c r="K36" i="24"/>
  <c r="J36" i="24"/>
  <c r="I36" i="24"/>
  <c r="H36" i="24"/>
  <c r="G36" i="24"/>
  <c r="F36" i="24"/>
  <c r="E36" i="24"/>
  <c r="D36" i="24"/>
  <c r="C29" i="24"/>
  <c r="L57" i="15"/>
  <c r="K57" i="15"/>
  <c r="C39" i="24"/>
  <c r="C38" i="24"/>
  <c r="C37" i="24"/>
  <c r="C35" i="24"/>
  <c r="C34" i="24"/>
  <c r="C33" i="24"/>
  <c r="C32" i="24"/>
  <c r="G32" i="24" s="1"/>
  <c r="C31" i="24"/>
  <c r="C30" i="24"/>
  <c r="G30" i="24" s="1"/>
  <c r="C28" i="24"/>
  <c r="C27" i="24"/>
  <c r="C26" i="24"/>
  <c r="G26" i="24" s="1"/>
  <c r="C25" i="24"/>
  <c r="C24" i="24"/>
  <c r="G24" i="24" s="1"/>
  <c r="C23" i="24"/>
  <c r="C22" i="24"/>
  <c r="G22" i="24" s="1"/>
  <c r="C21" i="24"/>
  <c r="C20" i="24"/>
  <c r="C19" i="24"/>
  <c r="C18" i="24"/>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31" i="24" l="1"/>
  <c r="D31" i="24"/>
  <c r="J31" i="24"/>
  <c r="H31" i="24"/>
  <c r="K31" i="24"/>
  <c r="K18" i="24"/>
  <c r="J18" i="24"/>
  <c r="H18" i="24"/>
  <c r="F18" i="24"/>
  <c r="D18" i="24"/>
  <c r="F15" i="24"/>
  <c r="D15" i="24"/>
  <c r="J15" i="24"/>
  <c r="H15" i="24"/>
  <c r="K15" i="24"/>
  <c r="G9" i="24"/>
  <c r="M9" i="24"/>
  <c r="E9" i="24"/>
  <c r="L9" i="24"/>
  <c r="I9" i="24"/>
  <c r="F7" i="24"/>
  <c r="D7" i="24"/>
  <c r="J7" i="24"/>
  <c r="H7" i="24"/>
  <c r="K7" i="24"/>
  <c r="F23" i="24"/>
  <c r="D23" i="24"/>
  <c r="J23" i="24"/>
  <c r="H23" i="24"/>
  <c r="K23" i="24"/>
  <c r="G21" i="24"/>
  <c r="M21" i="24"/>
  <c r="E21" i="24"/>
  <c r="L21" i="24"/>
  <c r="I21" i="24"/>
  <c r="K34" i="24"/>
  <c r="J34" i="24"/>
  <c r="H34" i="24"/>
  <c r="F34" i="24"/>
  <c r="D34" i="24"/>
  <c r="G33" i="24"/>
  <c r="M33" i="24"/>
  <c r="E33" i="24"/>
  <c r="L33" i="24"/>
  <c r="I33" i="24"/>
  <c r="K8" i="24"/>
  <c r="J8" i="24"/>
  <c r="H8" i="24"/>
  <c r="F8" i="24"/>
  <c r="D8" i="24"/>
  <c r="B14" i="24"/>
  <c r="B6" i="24"/>
  <c r="K20" i="24"/>
  <c r="J20" i="24"/>
  <c r="H20" i="24"/>
  <c r="F20" i="24"/>
  <c r="D20" i="24"/>
  <c r="K30" i="24"/>
  <c r="J30" i="24"/>
  <c r="H30" i="24"/>
  <c r="F30" i="24"/>
  <c r="D30" i="24"/>
  <c r="H37" i="24"/>
  <c r="F37" i="24"/>
  <c r="D37" i="24"/>
  <c r="J37" i="24"/>
  <c r="K37" i="24"/>
  <c r="I8" i="24"/>
  <c r="L8" i="24"/>
  <c r="G8" i="24"/>
  <c r="E8" i="24"/>
  <c r="M8" i="24"/>
  <c r="I20" i="24"/>
  <c r="L20" i="24"/>
  <c r="G20" i="24"/>
  <c r="E20" i="24"/>
  <c r="M20" i="24"/>
  <c r="G23" i="24"/>
  <c r="M23" i="24"/>
  <c r="E23" i="24"/>
  <c r="L23" i="24"/>
  <c r="I23" i="24"/>
  <c r="I37" i="24"/>
  <c r="G37" i="24"/>
  <c r="L37" i="24"/>
  <c r="M37" i="24"/>
  <c r="G17" i="24"/>
  <c r="M17" i="24"/>
  <c r="E17" i="24"/>
  <c r="L17" i="24"/>
  <c r="I17" i="24"/>
  <c r="K58" i="24"/>
  <c r="I58" i="24"/>
  <c r="J58" i="24"/>
  <c r="F21" i="24"/>
  <c r="D21" i="24"/>
  <c r="J21" i="24"/>
  <c r="H21" i="24"/>
  <c r="K21" i="24"/>
  <c r="D38" i="24"/>
  <c r="K38" i="24"/>
  <c r="J38" i="24"/>
  <c r="H38" i="24"/>
  <c r="F38" i="24"/>
  <c r="G27" i="24"/>
  <c r="M27" i="24"/>
  <c r="E27" i="24"/>
  <c r="L27" i="24"/>
  <c r="I27" i="24"/>
  <c r="M38" i="24"/>
  <c r="E38" i="24"/>
  <c r="L38" i="24"/>
  <c r="I38" i="24"/>
  <c r="G38" i="24"/>
  <c r="G7" i="24"/>
  <c r="M7" i="24"/>
  <c r="E7" i="24"/>
  <c r="L7" i="24"/>
  <c r="I7" i="24"/>
  <c r="G29" i="24"/>
  <c r="M29" i="24"/>
  <c r="E29" i="24"/>
  <c r="L29" i="24"/>
  <c r="I29" i="24"/>
  <c r="F25" i="24"/>
  <c r="D25" i="24"/>
  <c r="J25" i="24"/>
  <c r="H25" i="24"/>
  <c r="K25" i="24"/>
  <c r="I18" i="24"/>
  <c r="L18" i="24"/>
  <c r="M18" i="24"/>
  <c r="E18" i="24"/>
  <c r="I34" i="24"/>
  <c r="L34" i="24"/>
  <c r="M34" i="24"/>
  <c r="E34" i="24"/>
  <c r="G34" i="24"/>
  <c r="K74" i="24"/>
  <c r="I74" i="24"/>
  <c r="J74" i="24"/>
  <c r="K24" i="24"/>
  <c r="J24" i="24"/>
  <c r="H24" i="24"/>
  <c r="F24" i="24"/>
  <c r="D24" i="24"/>
  <c r="K28" i="24"/>
  <c r="J28" i="24"/>
  <c r="H28" i="24"/>
  <c r="F28" i="24"/>
  <c r="D28" i="24"/>
  <c r="B45" i="24"/>
  <c r="B39" i="24"/>
  <c r="G15" i="24"/>
  <c r="M15" i="24"/>
  <c r="E15" i="24"/>
  <c r="L15" i="24"/>
  <c r="I15" i="24"/>
  <c r="I28" i="24"/>
  <c r="L28" i="24"/>
  <c r="G28" i="24"/>
  <c r="E28" i="24"/>
  <c r="M28" i="24"/>
  <c r="G31" i="24"/>
  <c r="M31" i="24"/>
  <c r="E31" i="24"/>
  <c r="L31" i="24"/>
  <c r="I31" i="24"/>
  <c r="F9" i="24"/>
  <c r="D9" i="24"/>
  <c r="J9" i="24"/>
  <c r="H9" i="24"/>
  <c r="K9" i="24"/>
  <c r="K22" i="24"/>
  <c r="J22" i="24"/>
  <c r="H22" i="24"/>
  <c r="F22" i="24"/>
  <c r="D22" i="24"/>
  <c r="K16" i="24"/>
  <c r="J16" i="24"/>
  <c r="H16" i="24"/>
  <c r="F16" i="24"/>
  <c r="D16" i="24"/>
  <c r="F19" i="24"/>
  <c r="D19" i="24"/>
  <c r="J19" i="24"/>
  <c r="H19" i="24"/>
  <c r="K19" i="24"/>
  <c r="K32" i="24"/>
  <c r="J32" i="24"/>
  <c r="H32" i="24"/>
  <c r="F32" i="24"/>
  <c r="D32" i="24"/>
  <c r="F35" i="24"/>
  <c r="D35" i="24"/>
  <c r="J35" i="24"/>
  <c r="H35" i="24"/>
  <c r="K35" i="24"/>
  <c r="G25" i="24"/>
  <c r="M25" i="24"/>
  <c r="E25" i="24"/>
  <c r="L25" i="24"/>
  <c r="I25" i="24"/>
  <c r="I39" i="24"/>
  <c r="G39" i="24"/>
  <c r="L39" i="24"/>
  <c r="E39" i="24"/>
  <c r="G18" i="24"/>
  <c r="F27" i="24"/>
  <c r="D27" i="24"/>
  <c r="J27" i="24"/>
  <c r="H27" i="24"/>
  <c r="K27" i="24"/>
  <c r="K26" i="24"/>
  <c r="J26" i="24"/>
  <c r="H26" i="24"/>
  <c r="F26" i="24"/>
  <c r="D26" i="24"/>
  <c r="F29" i="24"/>
  <c r="D29" i="24"/>
  <c r="J29" i="24"/>
  <c r="H29" i="24"/>
  <c r="K29" i="24"/>
  <c r="G19" i="24"/>
  <c r="M19" i="24"/>
  <c r="E19" i="24"/>
  <c r="L19" i="24"/>
  <c r="I19" i="24"/>
  <c r="G35" i="24"/>
  <c r="M35" i="24"/>
  <c r="E35" i="24"/>
  <c r="L35" i="24"/>
  <c r="I35" i="24"/>
  <c r="E37" i="24"/>
  <c r="K66" i="24"/>
  <c r="I66" i="24"/>
  <c r="J66" i="24"/>
  <c r="F17" i="24"/>
  <c r="D17" i="24"/>
  <c r="J17" i="24"/>
  <c r="H17" i="24"/>
  <c r="K17" i="24"/>
  <c r="F33" i="24"/>
  <c r="D33" i="24"/>
  <c r="J33" i="24"/>
  <c r="H33" i="24"/>
  <c r="K33" i="24"/>
  <c r="I26" i="24"/>
  <c r="L26" i="24"/>
  <c r="M26" i="24"/>
  <c r="E26" i="24"/>
  <c r="M39" i="24"/>
  <c r="I41" i="24"/>
  <c r="G41" i="24"/>
  <c r="L41" i="24"/>
  <c r="M41" i="24"/>
  <c r="E41" i="24"/>
  <c r="J77" i="24"/>
  <c r="C45" i="24"/>
  <c r="K53" i="24"/>
  <c r="I53" i="24"/>
  <c r="K61" i="24"/>
  <c r="I61" i="24"/>
  <c r="K69" i="24"/>
  <c r="I69" i="24"/>
  <c r="E16" i="24"/>
  <c r="E24" i="24"/>
  <c r="E32" i="24"/>
  <c r="K55" i="24"/>
  <c r="I55" i="24"/>
  <c r="K63" i="24"/>
  <c r="I63" i="24"/>
  <c r="K71" i="24"/>
  <c r="I71" i="24"/>
  <c r="K52" i="24"/>
  <c r="I52" i="24"/>
  <c r="K60" i="24"/>
  <c r="I60" i="24"/>
  <c r="K68" i="24"/>
  <c r="I68" i="24"/>
  <c r="I16" i="24"/>
  <c r="L16" i="24"/>
  <c r="I24" i="24"/>
  <c r="L24" i="24"/>
  <c r="I32" i="24"/>
  <c r="L32" i="24"/>
  <c r="M16" i="24"/>
  <c r="E22" i="24"/>
  <c r="M24" i="24"/>
  <c r="E30" i="24"/>
  <c r="M32" i="24"/>
  <c r="K57" i="24"/>
  <c r="I57" i="24"/>
  <c r="K65" i="24"/>
  <c r="I65" i="24"/>
  <c r="K73" i="24"/>
  <c r="I73" i="24"/>
  <c r="K54" i="24"/>
  <c r="I54" i="24"/>
  <c r="K62" i="24"/>
  <c r="I62" i="24"/>
  <c r="K70" i="24"/>
  <c r="I70" i="24"/>
  <c r="C14" i="24"/>
  <c r="C6" i="24"/>
  <c r="I22" i="24"/>
  <c r="L22" i="24"/>
  <c r="I30" i="24"/>
  <c r="L30" i="24"/>
  <c r="M22" i="24"/>
  <c r="M30" i="24"/>
  <c r="I43" i="24"/>
  <c r="G43" i="24"/>
  <c r="M43" i="24"/>
  <c r="E43" i="24"/>
  <c r="L43" i="24"/>
  <c r="K51" i="24"/>
  <c r="I51" i="24"/>
  <c r="K59" i="24"/>
  <c r="I59" i="24"/>
  <c r="K67" i="24"/>
  <c r="I67" i="24"/>
  <c r="K75" i="24"/>
  <c r="I75" i="24"/>
  <c r="I77" i="24" s="1"/>
  <c r="K56" i="24"/>
  <c r="I56" i="24"/>
  <c r="K64" i="24"/>
  <c r="I64" i="24"/>
  <c r="K72" i="24"/>
  <c r="I72" i="24"/>
  <c r="F40" i="24"/>
  <c r="J41" i="24"/>
  <c r="F42" i="24"/>
  <c r="J43" i="24"/>
  <c r="F44" i="24"/>
  <c r="H40" i="24"/>
  <c r="H42" i="24"/>
  <c r="H44" i="24"/>
  <c r="J40" i="24"/>
  <c r="J42" i="24"/>
  <c r="J44" i="24"/>
  <c r="E40" i="24"/>
  <c r="E42" i="24"/>
  <c r="E44" i="24"/>
  <c r="I14" i="24" l="1"/>
  <c r="L14" i="24"/>
  <c r="M14" i="24"/>
  <c r="G14" i="24"/>
  <c r="E14" i="24"/>
  <c r="K6" i="24"/>
  <c r="J6" i="24"/>
  <c r="H6" i="24"/>
  <c r="F6" i="24"/>
  <c r="D6" i="24"/>
  <c r="I79" i="24"/>
  <c r="K77" i="24"/>
  <c r="I45" i="24"/>
  <c r="G45" i="24"/>
  <c r="M45" i="24"/>
  <c r="E45" i="24"/>
  <c r="L45" i="24"/>
  <c r="K14" i="24"/>
  <c r="J14" i="24"/>
  <c r="H14" i="24"/>
  <c r="F14" i="24"/>
  <c r="D14" i="24"/>
  <c r="H45" i="24"/>
  <c r="F45" i="24"/>
  <c r="D45" i="24"/>
  <c r="J45" i="24"/>
  <c r="K45" i="24"/>
  <c r="J79" i="24"/>
  <c r="J78" i="24"/>
  <c r="I6" i="24"/>
  <c r="L6" i="24"/>
  <c r="M6" i="24"/>
  <c r="E6" i="24"/>
  <c r="G6" i="24"/>
  <c r="H39" i="24"/>
  <c r="F39" i="24"/>
  <c r="D39" i="24"/>
  <c r="J39" i="24"/>
  <c r="K39" i="24"/>
  <c r="K79" i="24" l="1"/>
  <c r="K78" i="24"/>
  <c r="I78" i="24"/>
  <c r="I83" i="24" l="1"/>
  <c r="I82" i="24"/>
  <c r="I81" i="24"/>
</calcChain>
</file>

<file path=xl/sharedStrings.xml><?xml version="1.0" encoding="utf-8"?>
<sst xmlns="http://schemas.openxmlformats.org/spreadsheetml/2006/main" count="1702" uniqueCount="522">
  <si>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</si>
  <si>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</si>
  <si>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</si>
  <si>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</si>
  <si>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</si>
  <si>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</si>
  <si>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</si>
  <si>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</si>
  <si>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</si>
  <si>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</si>
  <si>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</si>
  <si>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</si>
  <si>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</si>
  <si>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Korbach (439)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</si>
  <si>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</si>
  <si>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</si>
  <si>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</si>
  <si>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</si>
  <si>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</si>
  <si>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</si>
  <si>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</si>
  <si>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</si>
  <si>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</si>
  <si>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</si>
  <si>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</si>
  <si>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</si>
  <si>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</si>
  <si>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</si>
  <si>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</si>
  <si>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</si>
  <si>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</si>
  <si>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</si>
  <si>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</si>
  <si>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</si>
  <si>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</si>
  <si>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</si>
  <si>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</si>
  <si>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</si>
  <si>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</si>
  <si>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</si>
  <si>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</si>
  <si>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</si>
  <si>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</si>
  <si>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</si>
  <si>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</si>
  <si>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</si>
  <si>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</si>
  <si>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</si>
  <si>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</si>
  <si>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</si>
  <si>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</si>
  <si>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</si>
  <si>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</si>
  <si>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</si>
  <si>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</si>
  <si>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</si>
  <si>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</si>
  <si>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</si>
  <si>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</si>
  <si>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</si>
  <si>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</si>
  <si>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</si>
  <si>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</si>
  <si>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</si>
  <si>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</si>
  <si>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</si>
  <si>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</si>
  <si>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</si>
  <si>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</si>
  <si>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</si>
  <si>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</si>
  <si>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</si>
  <si>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</si>
  <si>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</si>
  <si>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</si>
  <si>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</si>
  <si>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</si>
  <si>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</si>
  <si>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</si>
  <si>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</si>
  <si>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</si>
  <si>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</si>
  <si>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</si>
  <si>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</si>
  <si>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</si>
  <si>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</si>
  <si>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</si>
  <si>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</si>
  <si>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</si>
  <si>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</si>
  <si>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</si>
  <si>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</si>
  <si>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Korbach (439);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</si>
  <si>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</si>
  <si>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</si>
  <si>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</si>
  <si>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</si>
  <si>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</si>
  <si>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</si>
  <si>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</si>
  <si>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</si>
  <si>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</si>
  <si>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</si>
  <si>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</si>
  <si>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</si>
  <si>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</si>
  <si>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</si>
  <si>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</si>
  <si>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</si>
  <si>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</si>
  <si>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</si>
  <si>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</si>
  <si>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</si>
  <si>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</si>
  <si>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</si>
  <si>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</si>
  <si>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</si>
  <si>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</si>
  <si>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</si>
  <si>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</si>
  <si>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</si>
  <si>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</si>
  <si>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</si>
  <si>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</si>
  <si>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</si>
  <si>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</si>
  <si>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</si>
  <si>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</si>
  <si>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</si>
  <si>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</si>
  <si>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</si>
  <si>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</si>
  <si>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</si>
  <si>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</si>
  <si>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</si>
  <si>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</si>
  <si>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</si>
  <si>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</si>
  <si>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</si>
  <si>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</si>
  <si>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</si>
  <si>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</si>
  <si>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</si>
  <si>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</si>
  <si>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</si>
  <si>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</si>
  <si>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</si>
  <si>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</si>
  <si>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</si>
  <si>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</si>
  <si>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</si>
  <si>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</si>
  <si>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</si>
  <si>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</si>
  <si>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</si>
  <si>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</si>
  <si>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</si>
  <si>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</si>
  <si>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</si>
  <si>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</si>
  <si>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</si>
  <si>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</si>
  <si>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</si>
  <si>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</si>
  <si>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</si>
  <si>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</si>
  <si>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</si>
  <si>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</si>
  <si>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</si>
  <si>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</si>
  <si>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</si>
  <si>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</si>
  <si>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</si>
  <si>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</si>
  <si>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</si>
  <si>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</si>
  <si>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</si>
  <si>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</si>
  <si>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</si>
  <si>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</si>
  <si>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</si>
  <si>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</si>
  <si>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</si>
  <si>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Korbach (439)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</si>
  <si>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</si>
  <si>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</si>
  <si>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</si>
  <si>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</si>
  <si>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</si>
  <si>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</si>
  <si>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</si>
  <si>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</si>
  <si>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</si>
  <si>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</si>
  <si>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</si>
  <si>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</si>
  <si>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</si>
  <si>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</si>
  <si>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</si>
  <si>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</si>
  <si>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</si>
  <si>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</si>
  <si>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</si>
  <si>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</si>
  <si>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</si>
  <si>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</si>
  <si>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</si>
  <si>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</si>
  <si>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</si>
  <si>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</si>
  <si>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</si>
  <si>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</si>
  <si>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</si>
  <si>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</si>
  <si>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</si>
  <si>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</si>
  <si>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</si>
  <si>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</si>
  <si>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</si>
  <si>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</si>
  <si>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</si>
  <si>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</si>
  <si>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</si>
  <si>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</si>
  <si>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</si>
  <si>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</si>
  <si>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</si>
  <si>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</si>
  <si>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</si>
  <si>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</si>
  <si>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</si>
  <si>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</si>
  <si>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</si>
  <si>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</si>
  <si>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</si>
  <si>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</si>
  <si>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</si>
  <si>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</si>
  <si>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</si>
  <si>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</si>
  <si>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</si>
  <si>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</si>
  <si>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</si>
  <si>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</si>
  <si>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</si>
  <si>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</si>
  <si>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</si>
  <si>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</si>
  <si>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</si>
  <si>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</si>
  <si>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</si>
  <si>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</si>
  <si>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</si>
  <si>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</si>
  <si>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</si>
  <si>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</si>
  <si>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</si>
  <si>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</si>
  <si>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</si>
  <si>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</si>
  <si>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</si>
  <si>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</si>
  <si>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</si>
  <si>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</si>
  <si>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</si>
  <si>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</si>
  <si>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</si>
  <si>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</si>
  <si>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</si>
  <si>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</si>
  <si>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</si>
  <si>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</si>
  <si>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</si>
  <si>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</si>
  <si>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</si>
  <si>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</si>
  <si>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</si>
  <si>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</si>
  <si>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</si>
  <si>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</si>
  <si>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</si>
  <si>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</si>
  <si>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</si>
  <si>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</si>
  <si>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</si>
  <si>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</si>
  <si>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</si>
  <si>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</si>
  <si>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</si>
  <si>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</si>
  <si>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</si>
  <si>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</si>
  <si>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</si>
  <si>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</si>
  <si>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</si>
  <si>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</si>
  <si>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</si>
  <si>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</si>
  <si>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</si>
  <si>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</si>
  <si>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</si>
  <si>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</si>
  <si>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</si>
  <si>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</si>
  <si>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</si>
  <si>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</si>
  <si>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</si>
  <si>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</si>
  <si>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</si>
  <si>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</si>
  <si>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</si>
  <si>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</si>
  <si>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</si>
  <si>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</si>
  <si>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</si>
  <si>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</si>
  <si>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</si>
  <si>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</si>
  <si>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</si>
  <si>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</si>
  <si>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</si>
  <si>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</si>
  <si>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</si>
  <si>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</si>
  <si>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</si>
  <si>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</si>
  <si>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</si>
  <si>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Korbach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</si>
  <si>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</si>
  <si>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</si>
  <si>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</si>
  <si>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</si>
  <si>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</si>
  <si>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</si>
  <si>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</si>
  <si>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</si>
  <si>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</si>
  <si>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</si>
  <si>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</si>
  <si>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</si>
  <si>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</si>
  <si>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</si>
  <si>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</si>
  <si>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</si>
  <si>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</si>
  <si>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</si>
  <si>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</si>
  <si>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</si>
  <si>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</si>
  <si>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</si>
  <si>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</si>
  <si>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</si>
  <si>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</si>
  <si>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</si>
  <si>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</si>
  <si>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</si>
  <si>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</si>
  <si>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</si>
  <si>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</si>
  <si>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</si>
  <si>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</si>
  <si>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</si>
  <si>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</si>
  <si>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</si>
  <si>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</si>
  <si>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</si>
  <si>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</si>
  <si>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</si>
  <si>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</si>
  <si>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</si>
  <si>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</si>
  <si>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</si>
  <si>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</si>
  <si>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</si>
  <si>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Korbach (439);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</si>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</sst>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{8B5403C5-C6A9-4A13-AF30-88C7A2900CD5}</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22D5-4F51-9F2B-0C205B56E714}"/>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{3D5A7490-8B19-4922-A972-F520FDAEA490}</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22D5-4F51-9F2B-0C205B56E71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{39195575-16FE-4D32-BD7F-A94F46F597CE}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2D5-4F51-9F2B-0C205B56E71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{51D0F824-2027-4F2D-BB68-DB642FE85FB1}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2D5-4F51-9F2B-0C205B56E71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1.0043485532697776</c:v>
                </c:pt>
                <c:pt idx="1">
                  <c:v>1.1168123612881518</c:v>
                </c:pt>
                <c:pt idx="2">
                  <c:v>1.1186464311118853</c:v>
                </c:pt>
                <c:pt idx="3">
                  <c:v>1.0875687030768</c:v>
                </c:pt>
              </c:numCache>
            </c:numRef>
          </c:val>
          <c:extLst>
            <c:ext xmlns:c16="http://schemas.microsoft.com/office/drawing/2014/chart" uri="{C3380CC4-5D6E-409C-BE32-E72D297353CC}">
              <c16:uniqueId val="{00000004-22D5-4F51-9F2B-0C205B56E71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{7F6D973D-E75D-4AB6-98C3-E58964A6C56C}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2D5-4F51-9F2B-0C205B56E71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{7884EDF2-471F-4D56-AC8F-57200E6D688F}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2D5-4F51-9F2B-0C205B56E71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{4E321759-2EB8-4D6B-9ECD-06E2C12CDC29}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2D5-4F51-9F2B-0C205B56E71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{E8727E44-63CD-4B0F-8EB4-E5402CCEA831}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2D5-4F51-9F2B-0C205B56E71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2D5-4F51-9F2B-0C205B56E71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2D5-4F51-9F2B-0C205B56E71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{D5665D7C-6AFA-497C-9D62-83EAF2F2E229}</c15:txfldGUID>
                      <c15:f>Daten_Diagramme!$E$6</c15:f>
                      <c15:dlblFieldTableCache>
                        <c:ptCount val="1"/>
                        <c:pt idx="0">
                          <c:v>-2.7</c:v>
                        </c:pt>
                      </c15:dlblFieldTableCache>
                    </c15:dlblFTEntry>
                  </c15:dlblFieldTable>
                  <c15:showDataLabelsRange val="0"/>
                </c:ext>
                <c:ext xmlns:c16="http://schemas.microsoft.com/office/drawing/2014/chart" uri="{C3380CC4-5D6E-409C-BE32-E72D297353CC}">
                  <c16:uniqueId val="{00000000-8D36-44D7-A773-5730566651DA}"/>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{8EE445DC-1BC4-4528-81DF-46659B65D2B5}</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8D36-44D7-A773-5730566651D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{C837B4D8-1359-4961-9B5B-1DE358356D0C}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D36-44D7-A773-5730566651D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{B9F8FD32-6F85-474D-9BD7-50AACACE8135}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D36-44D7-A773-5730566651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-2.6518820346681808</c:v>
                </c:pt>
                <c:pt idx="1">
                  <c:v>-2.6469525004774508</c:v>
                </c:pt>
                <c:pt idx="2">
                  <c:v>-2.7637010795899166</c:v>
                </c:pt>
                <c:pt idx="3">
                  <c:v>-2.8655893304673015</c:v>
                </c:pt>
              </c:numCache>
            </c:numRef>
          </c:val>
          <c:extLst>
            <c:ext xmlns:c16="http://schemas.microsoft.com/office/drawing/2014/chart" uri="{C3380CC4-5D6E-409C-BE32-E72D297353CC}">
              <c16:uniqueId val="{00000004-8D36-44D7-A773-5730566651D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{C6AC3EE2-4CE4-461D-A5FF-2364DC7FB7DE}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D36-44D7-A773-5730566651D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{510BB5EA-8628-4710-9749-5412EF61E0A3}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D36-44D7-A773-5730566651D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{85C8A207-5845-4735-B824-E60E26E33CA5}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D36-44D7-A773-5730566651D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{3E3E14D2-2EA1-429C-AE25-01DEFB41F4F4}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D36-44D7-A773-5730566651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D36-44D7-A773-5730566651D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D36-44D7-A773-5730566651D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{7BB3E64B-15B0-4835-BA7F-DAA50B53B279}</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AF5D-4FF1-B8A8-0B1403A3A7D0}"/>
                </c:ext>
              </c:extLst>
            </c:dLbl>
            <c:dLbl>
              <c:idx val="1"/>
              <c:tx>
                <c:strRef>
                  <c:f>Daten_Diagramme!$D$15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{E6B6AF92-3BAF-44B1-ABA6-FBF180060F82}</c15:txfldGUID>
                      <c15:f>Daten_Diagramme!$D$15</c15:f>
                      <c15:dlblFieldTableCache>
                        <c:ptCount val="1"/>
                        <c:pt idx="0">
                          <c:v>0.6</c:v>
                        </c:pt>
                      </c15:dlblFieldTableCache>
                    </c15:dlblFTEntry>
                  </c15:dlblFieldTable>
                  <c15:showDataLabelsRange val="0"/>
                </c:ext>
                <c:ext xmlns:c16="http://schemas.microsoft.com/office/drawing/2014/chart" uri="{C3380CC4-5D6E-409C-BE32-E72D297353CC}">
                  <c16:uniqueId val="{00000001-AF5D-4FF1-B8A8-0B1403A3A7D0}"/>
                </c:ext>
              </c:extLst>
            </c:dLbl>
            <c:dLbl>
              <c:idx val="2"/>
              <c:tx>
                <c:strRef>
                  <c:f>Daten_Diagramme!$D$16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{C868458A-D906-455A-A5EC-EC75AD485C51}</c15:txfldGUID>
                      <c15:f>Daten_Diagramme!$D$16</c15:f>
                      <c15:dlblFieldTableCache>
                        <c:ptCount val="1"/>
                        <c:pt idx="0">
                          <c:v>1.0</c:v>
                        </c:pt>
                      </c15:dlblFieldTableCache>
                    </c15:dlblFTEntry>
                  </c15:dlblFieldTable>
                  <c15:showDataLabelsRange val="0"/>
                </c:ext>
                <c:ext xmlns:c16="http://schemas.microsoft.com/office/drawing/2014/chart" uri="{C3380CC4-5D6E-409C-BE32-E72D297353CC}">
                  <c16:uniqueId val="{00000002-AF5D-4FF1-B8A8-0B1403A3A7D0}"/>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{148C691A-6521-4E35-BFA9-E4FF043AC042}</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AF5D-4FF1-B8A8-0B1403A3A7D0}"/>
                </c:ext>
              </c:extLst>
            </c:dLbl>
            <c:dLbl>
              <c:idx val="4"/>
              <c:tx>
                <c:strRef>
                  <c:f>Daten_Diagramme!$D$18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{98446CB4-6EB9-4D56-9580-22DE978719E0}</c15:txfldGUID>
                      <c15:f>Daten_Diagramme!$D$18</c15:f>
                      <c15:dlblFieldTableCache>
                        <c:ptCount val="1"/>
                        <c:pt idx="0">
                          <c:v>0.5</c:v>
                        </c:pt>
                      </c15:dlblFieldTableCache>
                    </c15:dlblFTEntry>
                  </c15:dlblFieldTable>
                  <c15:showDataLabelsRange val="0"/>
                </c:ext>
                <c:ext xmlns:c16="http://schemas.microsoft.com/office/drawing/2014/chart" uri="{C3380CC4-5D6E-409C-BE32-E72D297353CC}">
                  <c16:uniqueId val="{00000004-AF5D-4FF1-B8A8-0B1403A3A7D0}"/>
                </c:ext>
              </c:extLst>
            </c:dLbl>
            <c:dLbl>
              <c:idx val="5"/>
              <c:tx>
                <c:strRef>
                  <c:f>Daten_Diagramme!$D$19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{28E07B73-8026-4A80-B785-2249732257B7}</c15:txfldGUID>
                      <c15:f>Daten_Diagramme!$D$19</c15:f>
                      <c15:dlblFieldTableCache>
                        <c:ptCount val="1"/>
                        <c:pt idx="0">
                          <c:v>-0.4</c:v>
                        </c:pt>
                      </c15:dlblFieldTableCache>
                    </c15:dlblFTEntry>
                  </c15:dlblFieldTable>
                  <c15:showDataLabelsRange val="0"/>
                </c:ext>
                <c:ext xmlns:c16="http://schemas.microsoft.com/office/drawing/2014/chart" uri="{C3380CC4-5D6E-409C-BE32-E72D297353CC}">
                  <c16:uniqueId val="{00000005-AF5D-4FF1-B8A8-0B1403A3A7D0}"/>
                </c:ext>
              </c:extLst>
            </c:dLbl>
            <c:dLbl>
              <c:idx val="6"/>
              <c:tx>
                <c:strRef>
                  <c:f>Daten_Diagramme!$D$20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{10FE8A60-FC63-4EDB-9B74-9C99F3388C50}</c15:txfldGUID>
                      <c15:f>Daten_Diagramme!$D$20</c15:f>
                      <c15:dlblFieldTableCache>
                        <c:ptCount val="1"/>
                        <c:pt idx="0">
                          <c:v>-2.1</c:v>
                        </c:pt>
                      </c15:dlblFieldTableCache>
                    </c15:dlblFTEntry>
                  </c15:dlblFieldTable>
                  <c15:showDataLabelsRange val="0"/>
                </c:ext>
                <c:ext xmlns:c16="http://schemas.microsoft.com/office/drawing/2014/chart" uri="{C3380CC4-5D6E-409C-BE32-E72D297353CC}">
                  <c16:uniqueId val="{00000006-AF5D-4FF1-B8A8-0B1403A3A7D0}"/>
                </c:ext>
              </c:extLst>
            </c:dLbl>
            <c:dLbl>
              <c:idx val="7"/>
              <c:tx>
                <c:strRef>
                  <c:f>Daten_Diagramme!$D$21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{DD85ADB8-2B73-4A91-9C27-A1DF64998CCF}</c15:txfldGUID>
                      <c15:f>Daten_Diagramme!$D$21</c15:f>
                      <c15:dlblFieldTableCache>
                        <c:ptCount val="1"/>
                        <c:pt idx="0">
                          <c:v>1.8</c:v>
                        </c:pt>
                      </c15:dlblFieldTableCache>
                    </c15:dlblFTEntry>
                  </c15:dlblFieldTable>
                  <c15:showDataLabelsRange val="0"/>
                </c:ext>
                <c:ext xmlns:c16="http://schemas.microsoft.com/office/drawing/2014/chart" uri="{C3380CC4-5D6E-409C-BE32-E72D297353CC}">
                  <c16:uniqueId val="{00000007-AF5D-4FF1-B8A8-0B1403A3A7D0}"/>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{CCDEA883-ED2D-4644-91A9-F3A3EFC00EBA}</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AF5D-4FF1-B8A8-0B1403A3A7D0}"/>
                </c:ext>
              </c:extLst>
            </c:dLbl>
            <c:dLbl>
              <c:idx val="9"/>
              <c:tx>
                <c:strRef>
                  <c:f>Daten_Diagramme!$D$23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{1A83858E-A1B4-43B7-A45C-7483AFC53E07}</c15:txfldGUID>
                      <c15:f>Daten_Diagramme!$D$23</c15:f>
                      <c15:dlblFieldTableCache>
                        <c:ptCount val="1"/>
                        <c:pt idx="0">
                          <c:v>1.3</c:v>
                        </c:pt>
                      </c15:dlblFieldTableCache>
                    </c15:dlblFTEntry>
                  </c15:dlblFieldTable>
                  <c15:showDataLabelsRange val="0"/>
                </c:ext>
                <c:ext xmlns:c16="http://schemas.microsoft.com/office/drawing/2014/chart" uri="{C3380CC4-5D6E-409C-BE32-E72D297353CC}">
                  <c16:uniqueId val="{00000009-AF5D-4FF1-B8A8-0B1403A3A7D0}"/>
                </c:ext>
              </c:extLst>
            </c:dLbl>
            <c:dLbl>
              <c:idx val="10"/>
              <c:tx>
                <c:strRef>
                  <c:f>Daten_Diagramme!$D$24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{54B81F2A-2D46-4521-930E-5125A0D0A591}</c15:txfldGUID>
                      <c15:f>Daten_Diagramme!$D$24</c15:f>
                      <c15:dlblFieldTableCache>
                        <c:ptCount val="1"/>
                        <c:pt idx="0">
                          <c:v>-1.4</c:v>
                        </c:pt>
                      </c15:dlblFieldTableCache>
                    </c15:dlblFTEntry>
                  </c15:dlblFieldTable>
                  <c15:showDataLabelsRange val="0"/>
                </c:ext>
                <c:ext xmlns:c16="http://schemas.microsoft.com/office/drawing/2014/chart" uri="{C3380CC4-5D6E-409C-BE32-E72D297353CC}">
                  <c16:uniqueId val="{0000000A-AF5D-4FF1-B8A8-0B1403A3A7D0}"/>
                </c:ext>
              </c:extLst>
            </c:dLbl>
            <c:dLbl>
              <c:idx val="11"/>
              <c:tx>
                <c:strRef>
                  <c:f>Daten_Diagramme!$D$25</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{0F26BEC3-93A1-439D-A1DE-A11FC00180DD}</c15:txfldGUID>
                      <c15:f>Daten_Diagramme!$D$25</c15:f>
                      <c15:dlblFieldTableCache>
                        <c:ptCount val="1"/>
                        <c:pt idx="0">
                          <c:v>8.9</c:v>
                        </c:pt>
                      </c15:dlblFieldTableCache>
                    </c15:dlblFTEntry>
                  </c15:dlblFieldTable>
                  <c15:showDataLabelsRange val="0"/>
                </c:ext>
                <c:ext xmlns:c16="http://schemas.microsoft.com/office/drawing/2014/chart" uri="{C3380CC4-5D6E-409C-BE32-E72D297353CC}">
                  <c16:uniqueId val="{0000000B-AF5D-4FF1-B8A8-0B1403A3A7D0}"/>
                </c:ext>
              </c:extLst>
            </c:dLbl>
            <c:dLbl>
              <c:idx val="12"/>
              <c:tx>
                <c:strRef>
                  <c:f>Daten_Diagramme!$D$26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{DB472DC4-8CB2-4DC3-B608-D24FC1376156}</c15:txfldGUID>
                      <c15:f>Daten_Diagramme!$D$26</c15:f>
                      <c15:dlblFieldTableCache>
                        <c:ptCount val="1"/>
                        <c:pt idx="0">
                          <c:v>-0.8</c:v>
                        </c:pt>
                      </c15:dlblFieldTableCache>
                    </c15:dlblFTEntry>
                  </c15:dlblFieldTable>
                  <c15:showDataLabelsRange val="0"/>
                </c:ext>
                <c:ext xmlns:c16="http://schemas.microsoft.com/office/drawing/2014/chart" uri="{C3380CC4-5D6E-409C-BE32-E72D297353CC}">
                  <c16:uniqueId val="{0000000C-AF5D-4FF1-B8A8-0B1403A3A7D0}"/>
                </c:ext>
              </c:extLst>
            </c:dLbl>
            <c:dLbl>
              <c:idx val="13"/>
              <c:tx>
                <c:strRef>
                  <c:f>Daten_Diagramme!$D$27</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{A42DFB13-BE75-4D7C-8C74-1F90834C3DF5}</c15:txfldGUID>
                      <c15:f>Daten_Diagramme!$D$27</c15:f>
                      <c15:dlblFieldTableCache>
                        <c:ptCount val="1"/>
                        <c:pt idx="0">
                          <c:v>9.4</c:v>
                        </c:pt>
                      </c15:dlblFieldTableCache>
                    </c15:dlblFTEntry>
                  </c15:dlblFieldTable>
                  <c15:showDataLabelsRange val="0"/>
                </c:ext>
                <c:ext xmlns:c16="http://schemas.microsoft.com/office/drawing/2014/chart" uri="{C3380CC4-5D6E-409C-BE32-E72D297353CC}">
                  <c16:uniqueId val="{0000000D-AF5D-4FF1-B8A8-0B1403A3A7D0}"/>
                </c:ext>
              </c:extLst>
            </c:dLbl>
            <c:dLbl>
              <c:idx val="14"/>
              <c:tx>
                <c:strRef>
                  <c:f>Daten_Diagramme!$D$28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{E5EDD9AB-C7EE-4969-B013-B206FBA1008B}</c15:txfldGUID>
                      <c15:f>Daten_Diagramme!$D$28</c15:f>
                      <c15:dlblFieldTableCache>
                        <c:ptCount val="1"/>
                        <c:pt idx="0">
                          <c:v>-1.6</c:v>
                        </c:pt>
                      </c15:dlblFieldTableCache>
                    </c15:dlblFTEntry>
                  </c15:dlblFieldTable>
                  <c15:showDataLabelsRange val="0"/>
                </c:ext>
                <c:ext xmlns:c16="http://schemas.microsoft.com/office/drawing/2014/chart" uri="{C3380CC4-5D6E-409C-BE32-E72D297353CC}">
                  <c16:uniqueId val="{0000000E-AF5D-4FF1-B8A8-0B1403A3A7D0}"/>
                </c:ext>
              </c:extLst>
            </c:dLbl>
            <c:dLbl>
              <c:idx val="15"/>
              <c:tx>
                <c:strRef>
                  <c:f>Daten_Diagramme!$D$29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{1D31440D-EC68-4A2F-B455-DC46CDCBC10E}</c15:txfldGUID>
                      <c15:f>Daten_Diagramme!$D$29</c15:f>
                      <c15:dlblFieldTableCache>
                        <c:ptCount val="1"/>
                        <c:pt idx="0">
                          <c:v>-2.8</c:v>
                        </c:pt>
                      </c15:dlblFieldTableCache>
                    </c15:dlblFTEntry>
                  </c15:dlblFieldTable>
                  <c15:showDataLabelsRange val="0"/>
                </c:ext>
                <c:ext xmlns:c16="http://schemas.microsoft.com/office/drawing/2014/chart" uri="{C3380CC4-5D6E-409C-BE32-E72D297353CC}">
                  <c16:uniqueId val="{0000000F-AF5D-4FF1-B8A8-0B1403A3A7D0}"/>
                </c:ext>
              </c:extLst>
            </c:dLbl>
            <c:dLbl>
              <c:idx val="16"/>
              <c:tx>
                <c:strRef>
                  <c:f>Daten_Diagramme!$D$30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{498B0636-E57E-4CD8-8840-2480A2EE2CC7}</c15:txfldGUID>
                      <c15:f>Daten_Diagramme!$D$30</c15:f>
                      <c15:dlblFieldTableCache>
                        <c:ptCount val="1"/>
                        <c:pt idx="0">
                          <c:v>1.7</c:v>
                        </c:pt>
                      </c15:dlblFieldTableCache>
                    </c15:dlblFTEntry>
                  </c15:dlblFieldTable>
                  <c15:showDataLabelsRange val="0"/>
                </c:ext>
                <c:ext xmlns:c16="http://schemas.microsoft.com/office/drawing/2014/chart" uri="{C3380CC4-5D6E-409C-BE32-E72D297353CC}">
                  <c16:uniqueId val="{00000010-AF5D-4FF1-B8A8-0B1403A3A7D0}"/>
                </c:ext>
              </c:extLst>
            </c:dLbl>
            <c:dLbl>
              <c:idx val="17"/>
              <c:tx>
                <c:strRef>
                  <c:f>Daten_Diagramme!$D$31</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{3B3EA5C4-2248-49B0-8D90-CB597B86C0EA}</c15:txfldGUID>
                      <c15:f>Daten_Diagramme!$D$31</c15:f>
                      <c15:dlblFieldTableCache>
                        <c:ptCount val="1"/>
                        <c:pt idx="0">
                          <c:v>7.3</c:v>
                        </c:pt>
                      </c15:dlblFieldTableCache>
                    </c15:dlblFTEntry>
                  </c15:dlblFieldTable>
                  <c15:showDataLabelsRange val="0"/>
                </c:ext>
                <c:ext xmlns:c16="http://schemas.microsoft.com/office/drawing/2014/chart" uri="{C3380CC4-5D6E-409C-BE32-E72D297353CC}">
                  <c16:uniqueId val="{00000011-AF5D-4FF1-B8A8-0B1403A3A7D0}"/>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{97476CB3-2CC9-4A4E-8CCF-CE365DEF26F8}</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AF5D-4FF1-B8A8-0B1403A3A7D0}"/>
                </c:ext>
              </c:extLst>
            </c:dLbl>
            <c:dLbl>
              <c:idx val="19"/>
              <c:tx>
                <c:strRef>
                  <c:f>Daten_Diagramme!$D$33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{80AD4E36-1A97-4808-A0C4-1B8823917E03}</c15:txfldGUID>
                      <c15:f>Daten_Diagramme!$D$33</c15:f>
                      <c15:dlblFieldTableCache>
                        <c:ptCount val="1"/>
                        <c:pt idx="0">
                          <c:v>-0.5</c:v>
                        </c:pt>
                      </c15:dlblFieldTableCache>
                    </c15:dlblFTEntry>
                  </c15:dlblFieldTable>
                  <c15:showDataLabelsRange val="0"/>
                </c:ext>
                <c:ext xmlns:c16="http://schemas.microsoft.com/office/drawing/2014/chart" uri="{C3380CC4-5D6E-409C-BE32-E72D297353CC}">
                  <c16:uniqueId val="{00000013-AF5D-4FF1-B8A8-0B1403A3A7D0}"/>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{D9F26595-BBE1-4BAA-9341-C84827C9E08D}</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AF5D-4FF1-B8A8-0B1403A3A7D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{348B551A-667E-44C2-8C2B-7DC6B6735C2B}</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AF5D-4FF1-B8A8-0B1403A3A7D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{A3E59BEC-9B2D-4991-A109-922EE752BC1B}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F5D-4FF1-B8A8-0B1403A3A7D0}"/>
                </c:ext>
              </c:extLst>
            </c:dLbl>
            <c:dLbl>
              <c:idx val="23"/>
              <c:tx>
                <c:strRef>
                  <c:f>Daten_Diagramme!$D$37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{45A95570-E14E-41BB-BEDA-F219C1F19E1B}</c15:txfldGUID>
                      <c15:f>Daten_Diagramme!$D$37</c15:f>
                      <c15:dlblFieldTableCache>
                        <c:ptCount val="1"/>
                        <c:pt idx="0">
                          <c:v>0.6</c:v>
                        </c:pt>
                      </c15:dlblFieldTableCache>
                    </c15:dlblFTEntry>
                  </c15:dlblFieldTable>
                  <c15:showDataLabelsRange val="0"/>
                </c:ext>
                <c:ext xmlns:c16="http://schemas.microsoft.com/office/drawing/2014/chart" uri="{C3380CC4-5D6E-409C-BE32-E72D297353CC}">
                  <c16:uniqueId val="{00000017-AF5D-4FF1-B8A8-0B1403A3A7D0}"/>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{CB6C134D-FD95-4F07-B189-141C8CA7167E}</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AF5D-4FF1-B8A8-0B1403A3A7D0}"/>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{26C0EAD5-6DF3-4871-98AD-D058FDF0B122}</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AF5D-4FF1-B8A8-0B1403A3A7D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{54603A4F-B6D2-4281-8EDD-616432DDAF02}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F5D-4FF1-B8A8-0B1403A3A7D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{A9AB784F-549A-4D51-8CD1-98E4A0F29E36}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F5D-4FF1-B8A8-0B1403A3A7D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{ED247534-E31C-4D46-B1D9-F894D64A24FA}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F5D-4FF1-B8A8-0B1403A3A7D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{58B23335-ADE8-4996-BB54-53E5FF0F9115}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F5D-4FF1-B8A8-0B1403A3A7D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{CD2052AA-62EB-4A78-BB4B-5923BD652D0B}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F5D-4FF1-B8A8-0B1403A3A7D0}"/>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{811074D0-C5CA-4C51-A984-74FB44199B63}</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AF5D-4FF1-B8A8-0B1403A3A7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1.0043485532697776</c:v>
                </c:pt>
                <c:pt idx="1">
                  <c:v>0.58881256133464177</c:v>
                </c:pt>
                <c:pt idx="2">
                  <c:v>0.9771986970684039</c:v>
                </c:pt>
                <c:pt idx="3">
                  <c:v>-0.77417470055506865</c:v>
                </c:pt>
                <c:pt idx="4">
                  <c:v>0.54012345679012341</c:v>
                </c:pt>
                <c:pt idx="5">
                  <c:v>-0.39914848323576368</c:v>
                </c:pt>
                <c:pt idx="6">
                  <c:v>-2.1255850234009359</c:v>
                </c:pt>
                <c:pt idx="7">
                  <c:v>1.8264172998246639</c:v>
                </c:pt>
                <c:pt idx="8">
                  <c:v>1.6292633447445164</c:v>
                </c:pt>
                <c:pt idx="9">
                  <c:v>1.2780033077732671</c:v>
                </c:pt>
                <c:pt idx="10">
                  <c:v>-1.4378791282857786</c:v>
                </c:pt>
                <c:pt idx="11">
                  <c:v>8.870967741935484</c:v>
                </c:pt>
                <c:pt idx="12">
                  <c:v>-0.78558225508317925</c:v>
                </c:pt>
                <c:pt idx="13">
                  <c:v>9.3937257666549172</c:v>
                </c:pt>
                <c:pt idx="14">
                  <c:v>-1.5909090909090908</c:v>
                </c:pt>
                <c:pt idx="15">
                  <c:v>-2.8436018957345972</c:v>
                </c:pt>
                <c:pt idx="16">
                  <c:v>1.6628766344513928</c:v>
                </c:pt>
                <c:pt idx="17">
                  <c:v>7.322370462302203</c:v>
                </c:pt>
                <c:pt idx="18">
                  <c:v>2.2207599934199704</c:v>
                </c:pt>
                <c:pt idx="19">
                  <c:v>-0.49558106880317171</c:v>
                </c:pt>
                <c:pt idx="20">
                  <c:v>-0.40396621373485125</c:v>
                </c:pt>
                <c:pt idx="21">
                  <c:v>0</c:v>
                </c:pt>
                <c:pt idx="23">
                  <c:v>0.58881256133464177</c:v>
                </c:pt>
                <c:pt idx="24">
                  <c:v>-0.30258616613871686</c:v>
                </c:pt>
                <c:pt idx="25">
                  <c:v>1.7362112827506622</c:v>
                </c:pt>
              </c:numCache>
            </c:numRef>
          </c:val>
          <c:extLst>
            <c:ext xmlns:c16="http://schemas.microsoft.com/office/drawing/2014/chart" uri="{C3380CC4-5D6E-409C-BE32-E72D297353CC}">
              <c16:uniqueId val="{00000020-AF5D-4FF1-B8A8-0B1403A3A7D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{5B1533B5-D74F-4134-90CF-C38D074DF21B}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F5D-4FF1-B8A8-0B1403A3A7D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{14A63403-EA23-4A79-A41E-D9F8DE375855}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F5D-4FF1-B8A8-0B1403A3A7D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{DC89CC40-2E9B-4124-AC0E-5F33356134E2}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F5D-4FF1-B8A8-0B1403A3A7D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{7DF05395-9F0B-4CE4-98DB-E3A6C32C7A98}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F5D-4FF1-B8A8-0B1403A3A7D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{8A5DE2A2-FD7B-4CF5-9071-B9AC87C89379}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F5D-4FF1-B8A8-0B1403A3A7D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{72B6E16D-F2F0-4A0E-B1C8-6833AD6B8B6D}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F5D-4FF1-B8A8-0B1403A3A7D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{72A77988-9045-4159-AF2C-01F3B8A889C2}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F5D-4FF1-B8A8-0B1403A3A7D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{707E7BB7-7E1C-4511-BEA9-56010ABB1C07}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F5D-4FF1-B8A8-0B1403A3A7D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{1417A8B5-D1AD-41A1-85ED-F7F5131286C9}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F5D-4FF1-B8A8-0B1403A3A7D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{BE56A6FB-8DCA-4F5D-88B3-298E36EA4008}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F5D-4FF1-B8A8-0B1403A3A7D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{CD4AB93E-DEE6-4710-8F0F-80A56D26AECA}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F5D-4FF1-B8A8-0B1403A3A7D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{46D97EFA-9CF4-4D76-B402-0DB23B174E2F}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F5D-4FF1-B8A8-0B1403A3A7D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{4047DAB9-FB51-4724-9F27-803B806EBEEC}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F5D-4FF1-B8A8-0B1403A3A7D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{25869D1D-C1FB-4606-B791-1CB3C6FD02DF}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F5D-4FF1-B8A8-0B1403A3A7D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{54F6C6D2-58F2-4B20-860E-C83D099ED783}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F5D-4FF1-B8A8-0B1403A3A7D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{6EEA94F0-E933-4CA2-B317-3C2FFD28FF97}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F5D-4FF1-B8A8-0B1403A3A7D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{E8F181AE-CA2B-4EA1-8B1C-6CD8130DDF94}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F5D-4FF1-B8A8-0B1403A3A7D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{AFE64525-C6AF-4434-8411-4C880A85F0C7}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F5D-4FF1-B8A8-0B1403A3A7D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{16C6A5E1-6697-4E56-ADE2-603E7C548C6B}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F5D-4FF1-B8A8-0B1403A3A7D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{2D9D15B0-1343-47CB-A348-B9B334C083FE}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F5D-4FF1-B8A8-0B1403A3A7D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{14DC4F0C-7931-4E2A-8468-F80EA0BFE3C4}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F5D-4FF1-B8A8-0B1403A3A7D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{30ED7DC3-AB12-417D-A617-8DD4F5C20E2B}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F5D-4FF1-B8A8-0B1403A3A7D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{323987A7-DEE8-48A7-A9FD-D1513BD277AE}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F5D-4FF1-B8A8-0B1403A3A7D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{CD52EC72-FDAE-4AE4-A42D-88AA01037119}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F5D-4FF1-B8A8-0B1403A3A7D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{97A46839-706C-487D-8417-E999E6D8B1F8}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F5D-4FF1-B8A8-0B1403A3A7D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{E1C21014-3FF1-40A8-8681-C629320F9EB3}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F5D-4FF1-B8A8-0B1403A3A7D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{BC5EBB4D-9B9C-4C3E-9F19-C363BED6167C}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F5D-4FF1-B8A8-0B1403A3A7D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{295A5809-0990-48E6-AE5C-98D3E8A71EFE}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F5D-4FF1-B8A8-0B1403A3A7D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{291ACD0A-C2F6-49C9-8184-DCDCAB1B40CC}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F5D-4FF1-B8A8-0B1403A3A7D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{EF6CC1A2-3CE2-4691-8B13-AFABB3612C40}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F5D-4FF1-B8A8-0B1403A3A7D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{0915E577-20F6-458F-AC08-41E20F34E129}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F5D-4FF1-B8A8-0B1403A3A7D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{436DCF9F-92DD-4F73-ADEE-C3938FA0EB71}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F5D-4FF1-B8A8-0B1403A3A7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F5D-4FF1-B8A8-0B1403A3A7D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F5D-4FF1-B8A8-0B1403A3A7D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{F35E5C6D-E616-476E-B3A9-3917CAA9C38E}</c15:txfldGUID>
                      <c15:f>Daten_Diagramme!$E$14</c15:f>
                      <c15:dlblFieldTableCache>
                        <c:ptCount val="1"/>
                        <c:pt idx="0">
                          <c:v>-2.7</c:v>
                        </c:pt>
                      </c15:dlblFieldTableCache>
                    </c15:dlblFTEntry>
                  </c15:dlblFieldTable>
                  <c15:showDataLabelsRange val="0"/>
                </c:ext>
                <c:ext xmlns:c16="http://schemas.microsoft.com/office/drawing/2014/chart" uri="{C3380CC4-5D6E-409C-BE32-E72D297353CC}">
                  <c16:uniqueId val="{00000000-F1C2-4FE2-9761-937BA16DD075}"/>
                </c:ext>
              </c:extLst>
            </c:dLbl>
            <c:dLbl>
              <c:idx val="1"/>
              <c:tx>
                <c:strRef>
                  <c:f>Daten_Diagramme!$E$15</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{D929401B-2863-4270-BDC7-ADC3220BD69B}</c15:txfldGUID>
                      <c15:f>Daten_Diagramme!$E$15</c15:f>
                      <c15:dlblFieldTableCache>
                        <c:ptCount val="1"/>
                        <c:pt idx="0">
                          <c:v>13.4</c:v>
                        </c:pt>
                      </c15:dlblFieldTableCache>
                    </c15:dlblFTEntry>
                  </c15:dlblFieldTable>
                  <c15:showDataLabelsRange val="0"/>
                </c:ext>
                <c:ext xmlns:c16="http://schemas.microsoft.com/office/drawing/2014/chart" uri="{C3380CC4-5D6E-409C-BE32-E72D297353CC}">
                  <c16:uniqueId val="{00000001-F1C2-4FE2-9761-937BA16DD075}"/>
                </c:ext>
              </c:extLst>
            </c:dLbl>
            <c:dLbl>
              <c:idx val="2"/>
              <c:tx>
                <c:strRef>
                  <c:f>Daten_Diagramme!$E$16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{1B550A0C-72E3-48EC-89AD-748ACDE51EC6}</c15:txfldGUID>
                      <c15:f>Daten_Diagramme!$E$16</c15:f>
                      <c15:dlblFieldTableCache>
                        <c:ptCount val="1"/>
                        <c:pt idx="0">
                          <c:v>4.1</c:v>
                        </c:pt>
                      </c15:dlblFieldTableCache>
                    </c15:dlblFTEntry>
                  </c15:dlblFieldTable>
                  <c15:showDataLabelsRange val="0"/>
                </c:ext>
                <c:ext xmlns:c16="http://schemas.microsoft.com/office/drawing/2014/chart" uri="{C3380CC4-5D6E-409C-BE32-E72D297353CC}">
                  <c16:uniqueId val="{00000002-F1C2-4FE2-9761-937BA16DD075}"/>
                </c:ext>
              </c:extLst>
            </c:dLbl>
            <c:dLbl>
              <c:idx val="3"/>
              <c:tx>
                <c:strRef>
                  <c:f>Daten_Diagramme!$E$17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{0964B457-684D-45D5-ADC6-B6607032EEC0}</c15:txfldGUID>
                      <c15:f>Daten_Diagramme!$E$17</c15:f>
                      <c15:dlblFieldTableCache>
                        <c:ptCount val="1"/>
                        <c:pt idx="0">
                          <c:v>-4.0</c:v>
                        </c:pt>
                      </c15:dlblFieldTableCache>
                    </c15:dlblFTEntry>
                  </c15:dlblFieldTable>
                  <c15:showDataLabelsRange val="0"/>
                </c:ext>
                <c:ext xmlns:c16="http://schemas.microsoft.com/office/drawing/2014/chart" uri="{C3380CC4-5D6E-409C-BE32-E72D297353CC}">
                  <c16:uniqueId val="{00000003-F1C2-4FE2-9761-937BA16DD075}"/>
                </c:ext>
              </c:extLst>
            </c:dLbl>
            <c:dLbl>
              <c:idx val="4"/>
              <c:tx>
                <c:strRef>
                  <c:f>Daten_Diagramme!$E$18</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{71570720-A630-491B-B4B0-6EDB47F2555D}</c15:txfldGUID>
                      <c15:f>Daten_Diagramme!$E$18</c15:f>
                      <c15:dlblFieldTableCache>
                        <c:ptCount val="1"/>
                        <c:pt idx="0">
                          <c:v>-5.2</c:v>
                        </c:pt>
                      </c15:dlblFieldTableCache>
                    </c15:dlblFTEntry>
                  </c15:dlblFieldTable>
                  <c15:showDataLabelsRange val="0"/>
                </c:ext>
                <c:ext xmlns:c16="http://schemas.microsoft.com/office/drawing/2014/chart" uri="{C3380CC4-5D6E-409C-BE32-E72D297353CC}">
                  <c16:uniqueId val="{00000004-F1C2-4FE2-9761-937BA16DD075}"/>
                </c:ext>
              </c:extLst>
            </c:dLbl>
            <c:dLbl>
              <c:idx val="5"/>
              <c:tx>
                <c:strRef>
                  <c:f>Daten_Diagramme!$E$19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{51AE6224-7FB0-40B1-8CDB-1BD926D1EBF5}</c15:txfldGUID>
                      <c15:f>Daten_Diagramme!$E$19</c15:f>
                      <c15:dlblFieldTableCache>
                        <c:ptCount val="1"/>
                        <c:pt idx="0">
                          <c:v>-1.2</c:v>
                        </c:pt>
                      </c15:dlblFieldTableCache>
                    </c15:dlblFTEntry>
                  </c15:dlblFieldTable>
                  <c15:showDataLabelsRange val="0"/>
                </c:ext>
                <c:ext xmlns:c16="http://schemas.microsoft.com/office/drawing/2014/chart" uri="{C3380CC4-5D6E-409C-BE32-E72D297353CC}">
                  <c16:uniqueId val="{00000005-F1C2-4FE2-9761-937BA16DD075}"/>
                </c:ext>
              </c:extLst>
            </c:dLbl>
            <c:dLbl>
              <c:idx val="6"/>
              <c:tx>
                <c:strRef>
                  <c:f>Daten_Diagramme!$E$20</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{5D8F9DB8-2DCE-4B4C-B929-F50F165F4D80}</c15:txfldGUID>
                      <c15:f>Daten_Diagramme!$E$20</c15:f>
                      <c15:dlblFieldTableCache>
                        <c:ptCount val="1"/>
                        <c:pt idx="0">
                          <c:v>-8.0</c:v>
                        </c:pt>
                      </c15:dlblFieldTableCache>
                    </c15:dlblFTEntry>
                  </c15:dlblFieldTable>
                  <c15:showDataLabelsRange val="0"/>
                </c:ext>
                <c:ext xmlns:c16="http://schemas.microsoft.com/office/drawing/2014/chart" uri="{C3380CC4-5D6E-409C-BE32-E72D297353CC}">
                  <c16:uniqueId val="{00000006-F1C2-4FE2-9761-937BA16DD075}"/>
                </c:ext>
              </c:extLst>
            </c:dLbl>
            <c:dLbl>
              <c:idx val="7"/>
              <c:tx>
                <c:strRef>
                  <c:f>Daten_Diagramme!$E$21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{BB8F0A80-0BBD-4B32-B91C-5EC01B4EA55A}</c15:txfldGUID>
                      <c15:f>Daten_Diagramme!$E$21</c15:f>
                      <c15:dlblFieldTableCache>
                        <c:ptCount val="1"/>
                        <c:pt idx="0">
                          <c:v>-1.9</c:v>
                        </c:pt>
                      </c15:dlblFieldTableCache>
                    </c15:dlblFTEntry>
                  </c15:dlblFieldTable>
                  <c15:showDataLabelsRange val="0"/>
                </c:ext>
                <c:ext xmlns:c16="http://schemas.microsoft.com/office/drawing/2014/chart" uri="{C3380CC4-5D6E-409C-BE32-E72D297353CC}">
                  <c16:uniqueId val="{00000007-F1C2-4FE2-9761-937BA16DD075}"/>
                </c:ext>
              </c:extLst>
            </c:dLbl>
            <c:dLbl>
              <c:idx val="8"/>
              <c:tx>
                <c:strRef>
                  <c:f>Daten_Diagramme!$E$22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{C693F4C5-E7BD-46AC-B159-10ED7C1A48E1}</c15:txfldGUID>
                      <c15:f>Daten_Diagramme!$E$22</c15:f>
                      <c15:dlblFieldTableCache>
                        <c:ptCount val="1"/>
                        <c:pt idx="0">
                          <c:v>-1.5</c:v>
                        </c:pt>
                      </c15:dlblFieldTableCache>
                    </c15:dlblFTEntry>
                  </c15:dlblFieldTable>
                  <c15:showDataLabelsRange val="0"/>
                </c:ext>
                <c:ext xmlns:c16="http://schemas.microsoft.com/office/drawing/2014/chart" uri="{C3380CC4-5D6E-409C-BE32-E72D297353CC}">
                  <c16:uniqueId val="{00000008-F1C2-4FE2-9761-937BA16DD075}"/>
                </c:ext>
              </c:extLst>
            </c:dLbl>
            <c:dLbl>
              <c:idx val="9"/>
              <c:tx>
                <c:strRef>
                  <c:f>Daten_Diagramme!$E$23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{92892021-3471-40A3-9F06-8C64875CC6E9}</c15:txfldGUID>
                      <c15:f>Daten_Diagramme!$E$23</c15:f>
                      <c15:dlblFieldTableCache>
                        <c:ptCount val="1"/>
                        <c:pt idx="0">
                          <c:v>-4.3</c:v>
                        </c:pt>
                      </c15:dlblFieldTableCache>
                    </c15:dlblFTEntry>
                  </c15:dlblFieldTable>
                  <c15:showDataLabelsRange val="0"/>
                </c:ext>
                <c:ext xmlns:c16="http://schemas.microsoft.com/office/drawing/2014/chart" uri="{C3380CC4-5D6E-409C-BE32-E72D297353CC}">
                  <c16:uniqueId val="{00000009-F1C2-4FE2-9761-937BA16DD075}"/>
                </c:ext>
              </c:extLst>
            </c:dLbl>
            <c:dLbl>
              <c:idx val="10"/>
              <c:tx>
                <c:strRef>
                  <c:f>Daten_Diagramme!$E$24</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{6B395A82-F492-4850-9B84-88037F0AB5BC}</c15:txfldGUID>
                      <c15:f>Daten_Diagramme!$E$24</c15:f>
                      <c15:dlblFieldTableCache>
                        <c:ptCount val="1"/>
                        <c:pt idx="0">
                          <c:v>-10.8</c:v>
                        </c:pt>
                      </c15:dlblFieldTableCache>
                    </c15:dlblFTEntry>
                  </c15:dlblFieldTable>
                  <c15:showDataLabelsRange val="0"/>
                </c:ext>
                <c:ext xmlns:c16="http://schemas.microsoft.com/office/drawing/2014/chart" uri="{C3380CC4-5D6E-409C-BE32-E72D297353CC}">
                  <c16:uniqueId val="{0000000A-F1C2-4FE2-9761-937BA16DD075}"/>
                </c:ext>
              </c:extLst>
            </c:dLbl>
            <c:dLbl>
              <c:idx val="11"/>
              <c:tx>
                <c:strRef>
                  <c:f>Daten_Diagramme!$E$25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{1A44457D-2983-43B6-8EEC-5319C62B944B}</c15:txfldGUID>
                      <c15:f>Daten_Diagramme!$E$25</c15:f>
                      <c15:dlblFieldTableCache>
                        <c:ptCount val="1"/>
                        <c:pt idx="0">
                          <c:v>-1.0</c:v>
                        </c:pt>
                      </c15:dlblFieldTableCache>
                    </c15:dlblFTEntry>
                  </c15:dlblFieldTable>
                  <c15:showDataLabelsRange val="0"/>
                </c:ext>
                <c:ext xmlns:c16="http://schemas.microsoft.com/office/drawing/2014/chart" uri="{C3380CC4-5D6E-409C-BE32-E72D297353CC}">
                  <c16:uniqueId val="{0000000B-F1C2-4FE2-9761-937BA16DD075}"/>
                </c:ext>
              </c:extLst>
            </c:dLbl>
            <c:dLbl>
              <c:idx val="12"/>
              <c:tx>
                <c:strRef>
                  <c:f>Daten_Diagramme!$E$26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{D86B100F-46D0-4606-9A88-0AD01A5980F3}</c15:txfldGUID>
                      <c15:f>Daten_Diagramme!$E$26</c15:f>
                      <c15:dlblFieldTableCache>
                        <c:ptCount val="1"/>
                        <c:pt idx="0">
                          <c:v>3.9</c:v>
                        </c:pt>
                      </c15:dlblFieldTableCache>
                    </c15:dlblFTEntry>
                  </c15:dlblFieldTable>
                  <c15:showDataLabelsRange val="0"/>
                </c:ext>
                <c:ext xmlns:c16="http://schemas.microsoft.com/office/drawing/2014/chart" uri="{C3380CC4-5D6E-409C-BE32-E72D297353CC}">
                  <c16:uniqueId val="{0000000C-F1C2-4FE2-9761-937BA16DD075}"/>
                </c:ext>
              </c:extLst>
            </c:dLbl>
            <c:dLbl>
              <c:idx val="13"/>
              <c:tx>
                <c:strRef>
                  <c:f>Daten_Diagramme!$E$27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{7CEBEF3C-EBA1-4014-86D9-84EF8D9A703E}</c15:txfldGUID>
                      <c15:f>Daten_Diagramme!$E$27</c15:f>
                      <c15:dlblFieldTableCache>
                        <c:ptCount val="1"/>
                        <c:pt idx="0">
                          <c:v>-3.0</c:v>
                        </c:pt>
                      </c15:dlblFieldTableCache>
                    </c15:dlblFTEntry>
                  </c15:dlblFieldTable>
                  <c15:showDataLabelsRange val="0"/>
                </c:ext>
                <c:ext xmlns:c16="http://schemas.microsoft.com/office/drawing/2014/chart" uri="{C3380CC4-5D6E-409C-BE32-E72D297353CC}">
                  <c16:uniqueId val="{0000000D-F1C2-4FE2-9761-937BA16DD075}"/>
                </c:ext>
              </c:extLst>
            </c:dLbl>
            <c:dLbl>
              <c:idx val="14"/>
              <c:tx>
                <c:strRef>
                  <c:f>Daten_Diagramme!$E$28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{27D2054B-6037-48E0-8654-9C032CB9A1D1}</c15:txfldGUID>
                      <c15:f>Daten_Diagramme!$E$28</c15:f>
                      <c15:dlblFieldTableCache>
                        <c:ptCount val="1"/>
                        <c:pt idx="0">
                          <c:v>1.5</c:v>
                        </c:pt>
                      </c15:dlblFieldTableCache>
                    </c15:dlblFTEntry>
                  </c15:dlblFieldTable>
                  <c15:showDataLabelsRange val="0"/>
                </c:ext>
                <c:ext xmlns:c16="http://schemas.microsoft.com/office/drawing/2014/chart" uri="{C3380CC4-5D6E-409C-BE32-E72D297353CC}">
                  <c16:uniqueId val="{0000000E-F1C2-4FE2-9761-937BA16DD075}"/>
                </c:ext>
              </c:extLst>
            </c:dLbl>
            <c:dLbl>
              <c:idx val="15"/>
              <c:tx>
                <c:strRef>
                  <c:f>Daten_Diagramme!$E$29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{6C7DDF54-17B7-429E-8DC8-7BD3EEFE580C}</c15:txfldGUID>
                      <c15:f>Daten_Diagramme!$E$29</c15:f>
                      <c15:dlblFieldTableCache>
                        <c:ptCount val="1"/>
                        <c:pt idx="0">
                          <c:v>-3.8</c:v>
                        </c:pt>
                      </c15:dlblFieldTableCache>
                    </c15:dlblFTEntry>
                  </c15:dlblFieldTable>
                  <c15:showDataLabelsRange val="0"/>
                </c:ext>
                <c:ext xmlns:c16="http://schemas.microsoft.com/office/drawing/2014/chart" uri="{C3380CC4-5D6E-409C-BE32-E72D297353CC}">
                  <c16:uniqueId val="{0000000F-F1C2-4FE2-9761-937BA16DD075}"/>
                </c:ext>
              </c:extLst>
            </c:dLbl>
            <c:dLbl>
              <c:idx val="16"/>
              <c:tx>
                <c:strRef>
                  <c:f>Daten_Diagramme!$E$30</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{07C90110-5229-4815-921C-FE0360696F2B}</c15:txfldGUID>
                      <c15:f>Daten_Diagramme!$E$30</c15:f>
                      <c15:dlblFieldTableCache>
                        <c:ptCount val="1"/>
                        <c:pt idx="0">
                          <c:v>-4.9</c:v>
                        </c:pt>
                      </c15:dlblFieldTableCache>
                    </c15:dlblFTEntry>
                  </c15:dlblFieldTable>
                  <c15:showDataLabelsRange val="0"/>
                </c:ext>
                <c:ext xmlns:c16="http://schemas.microsoft.com/office/drawing/2014/chart" uri="{C3380CC4-5D6E-409C-BE32-E72D297353CC}">
                  <c16:uniqueId val="{00000010-F1C2-4FE2-9761-937BA16DD075}"/>
                </c:ext>
              </c:extLst>
            </c:dLbl>
            <c:dLbl>
              <c:idx val="17"/>
              <c:tx>
                <c:strRef>
                  <c:f>Daten_Diagramme!$E$31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{46E45094-67FE-45E9-8A7A-18D5453B3E31}</c15:txfldGUID>
                      <c15:f>Daten_Diagramme!$E$31</c15:f>
                      <c15:dlblFieldTableCache>
                        <c:ptCount val="1"/>
                        <c:pt idx="0">
                          <c:v>-4.0</c:v>
                        </c:pt>
                      </c15:dlblFieldTableCache>
                    </c15:dlblFTEntry>
                  </c15:dlblFieldTable>
                  <c15:showDataLabelsRange val="0"/>
                </c:ext>
                <c:ext xmlns:c16="http://schemas.microsoft.com/office/drawing/2014/chart" uri="{C3380CC4-5D6E-409C-BE32-E72D297353CC}">
                  <c16:uniqueId val="{00000011-F1C2-4FE2-9761-937BA16DD075}"/>
                </c:ext>
              </c:extLst>
            </c:dLbl>
            <c:dLbl>
              <c:idx val="18"/>
              <c:tx>
                <c:strRef>
                  <c:f>Daten_Diagramme!$E$32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{04740E82-4F89-4938-AA80-FC32C17B8B3A}</c15:txfldGUID>
                      <c15:f>Daten_Diagramme!$E$32</c15:f>
                      <c15:dlblFieldTableCache>
                        <c:ptCount val="1"/>
                        <c:pt idx="0">
                          <c:v>-3.2</c:v>
                        </c:pt>
                      </c15:dlblFieldTableCache>
                    </c15:dlblFTEntry>
                  </c15:dlblFieldTable>
                  <c15:showDataLabelsRange val="0"/>
                </c:ext>
                <c:ext xmlns:c16="http://schemas.microsoft.com/office/drawing/2014/chart" uri="{C3380CC4-5D6E-409C-BE32-E72D297353CC}">
                  <c16:uniqueId val="{00000012-F1C2-4FE2-9761-937BA16DD075}"/>
                </c:ext>
              </c:extLst>
            </c:dLbl>
            <c:dLbl>
              <c:idx val="19"/>
              <c:tx>
                <c:strRef>
                  <c:f>Daten_Diagramme!$E$33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{2F1099AA-1050-4690-A1DC-0C9A8DD5F2FE}</c15:txfldGUID>
                      <c15:f>Daten_Diagramme!$E$33</c15:f>
                      <c15:dlblFieldTableCache>
                        <c:ptCount val="1"/>
                        <c:pt idx="0">
                          <c:v>5.2</c:v>
                        </c:pt>
                      </c15:dlblFieldTableCache>
                    </c15:dlblFTEntry>
                  </c15:dlblFieldTable>
                  <c15:showDataLabelsRange val="0"/>
                </c:ext>
                <c:ext xmlns:c16="http://schemas.microsoft.com/office/drawing/2014/chart" uri="{C3380CC4-5D6E-409C-BE32-E72D297353CC}">
                  <c16:uniqueId val="{00000013-F1C2-4FE2-9761-937BA16DD075}"/>
                </c:ext>
              </c:extLst>
            </c:dLbl>
            <c:dLbl>
              <c:idx val="20"/>
              <c:tx>
                <c:strRef>
                  <c:f>Daten_Diagramme!$E$34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{98416A08-AF41-4614-A05F-7D3964AAC9A7}</c15:txfldGUID>
                      <c15:f>Daten_Diagramme!$E$34</c15:f>
                      <c15:dlblFieldTableCache>
                        <c:ptCount val="1"/>
                        <c:pt idx="0">
                          <c:v>-1.7</c:v>
                        </c:pt>
                      </c15:dlblFieldTableCache>
                    </c15:dlblFTEntry>
                  </c15:dlblFieldTable>
                  <c15:showDataLabelsRange val="0"/>
                </c:ext>
                <c:ext xmlns:c16="http://schemas.microsoft.com/office/drawing/2014/chart" uri="{C3380CC4-5D6E-409C-BE32-E72D297353CC}">
                  <c16:uniqueId val="{00000014-F1C2-4FE2-9761-937BA16DD075}"/>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{40CBCCE5-D4F6-47D1-A8CE-253DA47A2CF0}</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1C2-4FE2-9761-937BA16DD07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{DC033336-B856-4B46-8156-90DA9D15284D}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1C2-4FE2-9761-937BA16DD075}"/>
                </c:ext>
              </c:extLst>
            </c:dLbl>
            <c:dLbl>
              <c:idx val="23"/>
              <c:tx>
                <c:strRef>
                  <c:f>Daten_Diagramme!$E$37</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{C61A1B20-52F7-4B0D-B7D0-BBAFEA95DA0E}</c15:txfldGUID>
                      <c15:f>Daten_Diagramme!$E$37</c15:f>
                      <c15:dlblFieldTableCache>
                        <c:ptCount val="1"/>
                        <c:pt idx="0">
                          <c:v>13.4</c:v>
                        </c:pt>
                      </c15:dlblFieldTableCache>
                    </c15:dlblFTEntry>
                  </c15:dlblFieldTable>
                  <c15:showDataLabelsRange val="0"/>
                </c:ext>
                <c:ext xmlns:c16="http://schemas.microsoft.com/office/drawing/2014/chart" uri="{C3380CC4-5D6E-409C-BE32-E72D297353CC}">
                  <c16:uniqueId val="{00000017-F1C2-4FE2-9761-937BA16DD075}"/>
                </c:ext>
              </c:extLst>
            </c:dLbl>
            <c:dLbl>
              <c:idx val="24"/>
              <c:tx>
                <c:strRef>
                  <c:f>Daten_Diagramme!$E$38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{45760556-EFFE-4300-B177-4C47049CF999}</c15:txfldGUID>
                      <c15:f>Daten_Diagramme!$E$38</c15:f>
                      <c15:dlblFieldTableCache>
                        <c:ptCount val="1"/>
                        <c:pt idx="0">
                          <c:v>-3.0</c:v>
                        </c:pt>
                      </c15:dlblFieldTableCache>
                    </c15:dlblFTEntry>
                  </c15:dlblFieldTable>
                  <c15:showDataLabelsRange val="0"/>
                </c:ext>
                <c:ext xmlns:c16="http://schemas.microsoft.com/office/drawing/2014/chart" uri="{C3380CC4-5D6E-409C-BE32-E72D297353CC}">
                  <c16:uniqueId val="{00000018-F1C2-4FE2-9761-937BA16DD075}"/>
                </c:ext>
              </c:extLst>
            </c:dLbl>
            <c:dLbl>
              <c:idx val="25"/>
              <c:tx>
                <c:strRef>
                  <c:f>Daten_Diagramme!$E$39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{23D91EC2-CE7B-4A55-9FA4-43045BE365E0}</c15:txfldGUID>
                      <c15:f>Daten_Diagramme!$E$39</c15:f>
                      <c15:dlblFieldTableCache>
                        <c:ptCount val="1"/>
                        <c:pt idx="0">
                          <c:v>-3.0</c:v>
                        </c:pt>
                      </c15:dlblFieldTableCache>
                    </c15:dlblFTEntry>
                  </c15:dlblFieldTable>
                  <c15:showDataLabelsRange val="0"/>
                </c:ext>
                <c:ext xmlns:c16="http://schemas.microsoft.com/office/drawing/2014/chart" uri="{C3380CC4-5D6E-409C-BE32-E72D297353CC}">
                  <c16:uniqueId val="{00000019-F1C2-4FE2-9761-937BA16DD07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{B2787B71-4846-4E09-A0DB-F779B4FF6841}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1C2-4FE2-9761-937BA16DD07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{8B970A31-78C3-493D-9FAD-98F3FC43AD72}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1C2-4FE2-9761-937BA16DD07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{0C60E7F1-FC74-43C4-B6FE-745AB490AEDD}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1C2-4FE2-9761-937BA16DD07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{9AA46794-D7A5-4D06-9482-8B8F3A8CB2DA}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1C2-4FE2-9761-937BA16DD07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{3F1C1736-53BD-4C5C-916C-9A7DD75EC9FB}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1C2-4FE2-9761-937BA16DD075}"/>
                </c:ext>
              </c:extLst>
            </c:dLbl>
            <c:dLbl>
              <c:idx val="31"/>
              <c:tx>
                <c:strRef>
                  <c:f>Daten_Diagramme!$E$45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{74A8979E-F84A-49BC-9D74-213D8409988D}</c15:txfldGUID>
                      <c15:f>Daten_Diagramme!$E$45</c15:f>
                      <c15:dlblFieldTableCache>
                        <c:ptCount val="1"/>
                        <c:pt idx="0">
                          <c:v>-3.0</c:v>
                        </c:pt>
                      </c15:dlblFieldTableCache>
                    </c15:dlblFTEntry>
                  </c15:dlblFieldTable>
                  <c15:showDataLabelsRange val="0"/>
                </c:ext>
                <c:ext xmlns:c16="http://schemas.microsoft.com/office/drawing/2014/chart" uri="{C3380CC4-5D6E-409C-BE32-E72D297353CC}">
                  <c16:uniqueId val="{0000001F-F1C2-4FE2-9761-937BA16DD0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-2.6518820346681808</c:v>
                </c:pt>
                <c:pt idx="1">
                  <c:v>13.435114503816793</c:v>
                </c:pt>
                <c:pt idx="2">
                  <c:v>4.1420118343195265</c:v>
                </c:pt>
                <c:pt idx="3">
                  <c:v>-4.0175310445580719</c:v>
                </c:pt>
                <c:pt idx="4">
                  <c:v>-5.1752921535893153</c:v>
                </c:pt>
                <c:pt idx="5">
                  <c:v>-1.1796733212341197</c:v>
                </c:pt>
                <c:pt idx="6">
                  <c:v>-7.9908675799086755</c:v>
                </c:pt>
                <c:pt idx="7">
                  <c:v>-1.9287833827893175</c:v>
                </c:pt>
                <c:pt idx="8">
                  <c:v>-1.5017667844522968</c:v>
                </c:pt>
                <c:pt idx="9">
                  <c:v>-4.3016759776536313</c:v>
                </c:pt>
                <c:pt idx="10">
                  <c:v>-10.792741165234002</c:v>
                </c:pt>
                <c:pt idx="11">
                  <c:v>-1.0438413361169103</c:v>
                </c:pt>
                <c:pt idx="12">
                  <c:v>3.8690476190476191</c:v>
                </c:pt>
                <c:pt idx="13">
                  <c:v>-2.9826464208242949</c:v>
                </c:pt>
                <c:pt idx="14">
                  <c:v>1.5281173594132029</c:v>
                </c:pt>
                <c:pt idx="15">
                  <c:v>-3.8461538461538463</c:v>
                </c:pt>
                <c:pt idx="16">
                  <c:v>-4.9028677150786306</c:v>
                </c:pt>
                <c:pt idx="17">
                  <c:v>-4.048582995951417</c:v>
                </c:pt>
                <c:pt idx="18">
                  <c:v>-3.2065964269354099</c:v>
                </c:pt>
                <c:pt idx="19">
                  <c:v>5.2040212891780016</c:v>
                </c:pt>
                <c:pt idx="20">
                  <c:v>-1.652198263791655</c:v>
                </c:pt>
                <c:pt idx="21">
                  <c:v>0</c:v>
                </c:pt>
                <c:pt idx="23">
                  <c:v>13.435114503816793</c:v>
                </c:pt>
                <c:pt idx="24">
                  <c:v>-3.0317273795534665</c:v>
                </c:pt>
                <c:pt idx="25">
                  <c:v>-3.0082697455155607</c:v>
                </c:pt>
              </c:numCache>
            </c:numRef>
          </c:val>
          <c:extLst>
            <c:ext xmlns:c16="http://schemas.microsoft.com/office/drawing/2014/chart" uri="{C3380CC4-5D6E-409C-BE32-E72D297353CC}">
              <c16:uniqueId val="{00000020-F1C2-4FE2-9761-937BA16DD07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{9AA265BE-893A-4FC4-A449-3EC3BA5D02A1}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1C2-4FE2-9761-937BA16DD07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{464DD2DB-0A23-409A-9585-C6C64C62D3AE}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1C2-4FE2-9761-937BA16DD07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{F0263EE1-FA11-4CC6-8E35-84459CA09BD3}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1C2-4FE2-9761-937BA16DD07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{D4F5BA69-EEAD-4AC1-893F-E914B31A219C}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1C2-4FE2-9761-937BA16DD07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{E7DF007E-A914-4C15-AD2A-1626D74A9410}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1C2-4FE2-9761-937BA16DD07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{B805BFBF-F848-4049-AD03-01A557D5F914}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1C2-4FE2-9761-937BA16DD07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{193ED4BB-6A76-4629-BCE8-0414897E73ED}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1C2-4FE2-9761-937BA16DD07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{6FDF8BF1-946B-4398-B3F6-332C54616B86}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1C2-4FE2-9761-937BA16DD07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{D6901609-937E-4C05-8255-37A41396FBC6}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1C2-4FE2-9761-937BA16DD07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{D6BE63F0-58C7-4218-913F-B2A43AD58064}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1C2-4FE2-9761-937BA16DD07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{4F45DB02-2697-40B4-ADB3-F7566B41FF49}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1C2-4FE2-9761-937BA16DD07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{4FAB97B6-649E-4DEC-8404-537AC2205952}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1C2-4FE2-9761-937BA16DD07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{F16D2A32-C3B8-460B-A782-20123EB92158}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1C2-4FE2-9761-937BA16DD07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{B19B94DE-A6AF-4143-8B95-856F985E955E}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1C2-4FE2-9761-937BA16DD07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{61E78AD8-2C4E-4B9F-B28C-D4D622E3D850}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1C2-4FE2-9761-937BA16DD07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{A6D758F0-F605-4575-82CA-7C7F81BF0C99}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1C2-4FE2-9761-937BA16DD07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{90B8D6ED-692B-417B-92B2-3F45CAA3B2AA}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1C2-4FE2-9761-937BA16DD07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{93E853EA-6556-40FC-A8CE-C19232612A94}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1C2-4FE2-9761-937BA16DD07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{8E8F8CC7-525C-4237-9F89-72161B7EEE84}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1C2-4FE2-9761-937BA16DD07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{D173CC97-8713-4E97-A1D6-399037764FCB}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1C2-4FE2-9761-937BA16DD07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{90418D17-0B2E-460D-8E78-5210721104AA}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1C2-4FE2-9761-937BA16DD07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{7286FF85-3331-4A1E-8132-B9292FF2F2DA}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1C2-4FE2-9761-937BA16DD07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{E9E6F060-FC5A-4325-A0F8-494D1D53D62A}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1C2-4FE2-9761-937BA16DD07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{710FD923-B1AA-433E-AA1D-188BECF0CB7D}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1C2-4FE2-9761-937BA16DD07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{8A135B07-1D14-496C-ADC9-4EA057D63A07}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1C2-4FE2-9761-937BA16DD07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{834CDB13-0587-4858-BC7C-F68F7973D9B1}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1C2-4FE2-9761-937BA16DD07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{FF228E40-2098-4C64-B98B-E1F564033574}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1C2-4FE2-9761-937BA16DD07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{3CDC6F77-BB4A-4C0D-9701-415493BD59D0}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1C2-4FE2-9761-937BA16DD07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{36B0B7DA-47A5-4E20-B8E9-452329712E66}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1C2-4FE2-9761-937BA16DD07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{3BE59B95-B768-4A59-83C4-0E121085E5FF}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1C2-4FE2-9761-937BA16DD07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{84A71F4E-118F-4D7A-B21C-F4F0A5DF0478}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1C2-4FE2-9761-937BA16DD07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{504FEC54-DE53-46D1-9707-420050954DF5}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1C2-4FE2-9761-937BA16DD0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1C2-4FE2-9761-937BA16DD07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1C2-4FE2-9761-937BA16DD07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{6BAF359B-571A-47C7-933D-3771740A7175}</c15:txfldGUID>
                      <c15:f>Diagramm!$I$46</c15:f>
                      <c15:dlblFieldTableCache>
                        <c:ptCount val="1"/>
                      </c15:dlblFieldTableCache>
                    </c15:dlblFTEntry>
                  </c15:dlblFieldTable>
                  <c15:showDataLabelsRange val="0"/>
                </c:ext>
                <c:ext xmlns:c16="http://schemas.microsoft.com/office/drawing/2014/chart" uri="{C3380CC4-5D6E-409C-BE32-E72D297353CC}">
                  <c16:uniqueId val="{00000000-1EAA-4338-A6CB-CA01BBFB432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{850684BA-2F75-4A96-B12A-070FBA8C5B4F}</c15:txfldGUID>
                      <c15:f>Diagramm!$I$47</c15:f>
                      <c15:dlblFieldTableCache>
                        <c:ptCount val="1"/>
                      </c15:dlblFieldTableCache>
                    </c15:dlblFTEntry>
                  </c15:dlblFieldTable>
                  <c15:showDataLabelsRange val="0"/>
                </c:ext>
                <c:ext xmlns:c16="http://schemas.microsoft.com/office/drawing/2014/chart" uri="{C3380CC4-5D6E-409C-BE32-E72D297353CC}">
                  <c16:uniqueId val="{00000001-1EAA-4338-A6CB-CA01BBFB432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{9C780CF6-0E1A-44E5-A079-073B2568480D}</c15:txfldGUID>
                      <c15:f>Diagramm!$I$48</c15:f>
                      <c15:dlblFieldTableCache>
                        <c:ptCount val="1"/>
                      </c15:dlblFieldTableCache>
                    </c15:dlblFTEntry>
                  </c15:dlblFieldTable>
                  <c15:showDataLabelsRange val="0"/>
                </c:ext>
                <c:ext xmlns:c16="http://schemas.microsoft.com/office/drawing/2014/chart" uri="{C3380CC4-5D6E-409C-BE32-E72D297353CC}">
                  <c16:uniqueId val="{00000002-1EAA-4338-A6CB-CA01BBFB432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{C92276DE-6ED3-46D8-8DD5-45B6F548E563}</c15:txfldGUID>
                      <c15:f>Diagramm!$I$49</c15:f>
                      <c15:dlblFieldTableCache>
                        <c:ptCount val="1"/>
                      </c15:dlblFieldTableCache>
                    </c15:dlblFTEntry>
                  </c15:dlblFieldTable>
                  <c15:showDataLabelsRange val="0"/>
                </c:ext>
                <c:ext xmlns:c16="http://schemas.microsoft.com/office/drawing/2014/chart" uri="{C3380CC4-5D6E-409C-BE32-E72D297353CC}">
                  <c16:uniqueId val="{00000003-1EAA-4338-A6CB-CA01BBFB432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{9ADC9F99-9EB6-49C8-8F20-C3D17B09F6E7}</c15:txfldGUID>
                      <c15:f>Diagramm!$I$50</c15:f>
                      <c15:dlblFieldTableCache>
                        <c:ptCount val="1"/>
                      </c15:dlblFieldTableCache>
                    </c15:dlblFTEntry>
                  </c15:dlblFieldTable>
                  <c15:showDataLabelsRange val="0"/>
                </c:ext>
                <c:ext xmlns:c16="http://schemas.microsoft.com/office/drawing/2014/chart" uri="{C3380CC4-5D6E-409C-BE32-E72D297353CC}">
                  <c16:uniqueId val="{00000004-1EAA-4338-A6CB-CA01BBFB432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{E329FE78-3AFA-40C2-9711-12DB41ED2AC9}</c15:txfldGUID>
                      <c15:f>Diagramm!$I$51</c15:f>
                      <c15:dlblFieldTableCache>
                        <c:ptCount val="1"/>
                      </c15:dlblFieldTableCache>
                    </c15:dlblFTEntry>
                  </c15:dlblFieldTable>
                  <c15:showDataLabelsRange val="0"/>
                </c:ext>
                <c:ext xmlns:c16="http://schemas.microsoft.com/office/drawing/2014/chart" uri="{C3380CC4-5D6E-409C-BE32-E72D297353CC}">
                  <c16:uniqueId val="{00000005-1EAA-4338-A6CB-CA01BBFB432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{796CCBCB-CD89-4923-A37B-8560A29C3452}</c15:txfldGUID>
                      <c15:f>Diagramm!$I$52</c15:f>
                      <c15:dlblFieldTableCache>
                        <c:ptCount val="1"/>
                      </c15:dlblFieldTableCache>
                    </c15:dlblFTEntry>
                  </c15:dlblFieldTable>
                  <c15:showDataLabelsRange val="0"/>
                </c:ext>
                <c:ext xmlns:c16="http://schemas.microsoft.com/office/drawing/2014/chart" uri="{C3380CC4-5D6E-409C-BE32-E72D297353CC}">
                  <c16:uniqueId val="{00000006-1EAA-4338-A6CB-CA01BBFB432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{181F7C81-0DAF-4CC0-8653-DF5FE275E809}</c15:txfldGUID>
                      <c15:f>Diagramm!$I$53</c15:f>
                      <c15:dlblFieldTableCache>
                        <c:ptCount val="1"/>
                      </c15:dlblFieldTableCache>
                    </c15:dlblFTEntry>
                  </c15:dlblFieldTable>
                  <c15:showDataLabelsRange val="0"/>
                </c:ext>
                <c:ext xmlns:c16="http://schemas.microsoft.com/office/drawing/2014/chart" uri="{C3380CC4-5D6E-409C-BE32-E72D297353CC}">
                  <c16:uniqueId val="{00000007-1EAA-4338-A6CB-CA01BBFB432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{77EF9280-A2CA-41B8-BFA3-561C68B3EF6C}</c15:txfldGUID>
                      <c15:f>Diagramm!$I$54</c15:f>
                      <c15:dlblFieldTableCache>
                        <c:ptCount val="1"/>
                      </c15:dlblFieldTableCache>
                    </c15:dlblFTEntry>
                  </c15:dlblFieldTable>
                  <c15:showDataLabelsRange val="0"/>
                </c:ext>
                <c:ext xmlns:c16="http://schemas.microsoft.com/office/drawing/2014/chart" uri="{C3380CC4-5D6E-409C-BE32-E72D297353CC}">
                  <c16:uniqueId val="{00000008-1EAA-4338-A6CB-CA01BBFB432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{5538ADD6-AC58-45B3-9B82-8773BB696121}</c15:txfldGUID>
                      <c15:f>Diagramm!$I$55</c15:f>
                      <c15:dlblFieldTableCache>
                        <c:ptCount val="1"/>
                      </c15:dlblFieldTableCache>
                    </c15:dlblFTEntry>
                  </c15:dlblFieldTable>
                  <c15:showDataLabelsRange val="0"/>
                </c:ext>
                <c:ext xmlns:c16="http://schemas.microsoft.com/office/drawing/2014/chart" uri="{C3380CC4-5D6E-409C-BE32-E72D297353CC}">
                  <c16:uniqueId val="{00000009-1EAA-4338-A6CB-CA01BBFB432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{9CEB43AE-B050-42EC-ABF5-26EB421AC4A7}</c15:txfldGUID>
                      <c15:f>Diagramm!$I$56</c15:f>
                      <c15:dlblFieldTableCache>
                        <c:ptCount val="1"/>
                      </c15:dlblFieldTableCache>
                    </c15:dlblFTEntry>
                  </c15:dlblFieldTable>
                  <c15:showDataLabelsRange val="0"/>
                </c:ext>
                <c:ext xmlns:c16="http://schemas.microsoft.com/office/drawing/2014/chart" uri="{C3380CC4-5D6E-409C-BE32-E72D297353CC}">
                  <c16:uniqueId val="{0000000A-1EAA-4338-A6CB-CA01BBFB432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{FF76156B-E153-4D5A-8601-C22E872ACF7A}</c15:txfldGUID>
                      <c15:f>Diagramm!$I$57</c15:f>
                      <c15:dlblFieldTableCache>
                        <c:ptCount val="1"/>
                      </c15:dlblFieldTableCache>
                    </c15:dlblFTEntry>
                  </c15:dlblFieldTable>
                  <c15:showDataLabelsRange val="0"/>
                </c:ext>
                <c:ext xmlns:c16="http://schemas.microsoft.com/office/drawing/2014/chart" uri="{C3380CC4-5D6E-409C-BE32-E72D297353CC}">
                  <c16:uniqueId val="{0000000B-1EAA-4338-A6CB-CA01BBFB432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{F006357E-CCAA-4D2F-8E96-CDCA0D84C701}</c15:txfldGUID>
                      <c15:f>Diagramm!$I$58</c15:f>
                      <c15:dlblFieldTableCache>
                        <c:ptCount val="1"/>
                      </c15:dlblFieldTableCache>
                    </c15:dlblFTEntry>
                  </c15:dlblFieldTable>
                  <c15:showDataLabelsRange val="0"/>
                </c:ext>
                <c:ext xmlns:c16="http://schemas.microsoft.com/office/drawing/2014/chart" uri="{C3380CC4-5D6E-409C-BE32-E72D297353CC}">
                  <c16:uniqueId val="{0000000C-1EAA-4338-A6CB-CA01BBFB432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{2BDF8AC5-505A-4652-897A-999E704FAAFC}</c15:txfldGUID>
                      <c15:f>Diagramm!$I$59</c15:f>
                      <c15:dlblFieldTableCache>
                        <c:ptCount val="1"/>
                      </c15:dlblFieldTableCache>
                    </c15:dlblFTEntry>
                  </c15:dlblFieldTable>
                  <c15:showDataLabelsRange val="0"/>
                </c:ext>
                <c:ext xmlns:c16="http://schemas.microsoft.com/office/drawing/2014/chart" uri="{C3380CC4-5D6E-409C-BE32-E72D297353CC}">
                  <c16:uniqueId val="{0000000D-1EAA-4338-A6CB-CA01BBFB432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{E51961F7-1A48-44CD-9E38-5B8C5F09501E}</c15:txfldGUID>
                      <c15:f>Diagramm!$I$60</c15:f>
                      <c15:dlblFieldTableCache>
                        <c:ptCount val="1"/>
                      </c15:dlblFieldTableCache>
                    </c15:dlblFTEntry>
                  </c15:dlblFieldTable>
                  <c15:showDataLabelsRange val="0"/>
                </c:ext>
                <c:ext xmlns:c16="http://schemas.microsoft.com/office/drawing/2014/chart" uri="{C3380CC4-5D6E-409C-BE32-E72D297353CC}">
                  <c16:uniqueId val="{0000000E-1EAA-4338-A6CB-CA01BBFB432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{5AB680C7-D7FD-4FE6-B6C9-5866B6585C3C}</c15:txfldGUID>
                      <c15:f>Diagramm!$I$61</c15:f>
                      <c15:dlblFieldTableCache>
                        <c:ptCount val="1"/>
                      </c15:dlblFieldTableCache>
                    </c15:dlblFTEntry>
                  </c15:dlblFieldTable>
                  <c15:showDataLabelsRange val="0"/>
                </c:ext>
                <c:ext xmlns:c16="http://schemas.microsoft.com/office/drawing/2014/chart" uri="{C3380CC4-5D6E-409C-BE32-E72D297353CC}">
                  <c16:uniqueId val="{0000000F-1EAA-4338-A6CB-CA01BBFB432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{B9108166-2166-45A2-9956-D53C22679205}</c15:txfldGUID>
                      <c15:f>Diagramm!$I$62</c15:f>
                      <c15:dlblFieldTableCache>
                        <c:ptCount val="1"/>
                      </c15:dlblFieldTableCache>
                    </c15:dlblFTEntry>
                  </c15:dlblFieldTable>
                  <c15:showDataLabelsRange val="0"/>
                </c:ext>
                <c:ext xmlns:c16="http://schemas.microsoft.com/office/drawing/2014/chart" uri="{C3380CC4-5D6E-409C-BE32-E72D297353CC}">
                  <c16:uniqueId val="{00000010-1EAA-4338-A6CB-CA01BBFB432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{3218F3D3-D742-4F55-B339-2E13E917EAD1}</c15:txfldGUID>
                      <c15:f>Diagramm!$I$63</c15:f>
                      <c15:dlblFieldTableCache>
                        <c:ptCount val="1"/>
                      </c15:dlblFieldTableCache>
                    </c15:dlblFTEntry>
                  </c15:dlblFieldTable>
                  <c15:showDataLabelsRange val="0"/>
                </c:ext>
                <c:ext xmlns:c16="http://schemas.microsoft.com/office/drawing/2014/chart" uri="{C3380CC4-5D6E-409C-BE32-E72D297353CC}">
                  <c16:uniqueId val="{00000011-1EAA-4338-A6CB-CA01BBFB432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{4A258435-EB09-429C-BF44-C2AC54C5B5FA}</c15:txfldGUID>
                      <c15:f>Diagramm!$I$64</c15:f>
                      <c15:dlblFieldTableCache>
                        <c:ptCount val="1"/>
                      </c15:dlblFieldTableCache>
                    </c15:dlblFTEntry>
                  </c15:dlblFieldTable>
                  <c15:showDataLabelsRange val="0"/>
                </c:ext>
                <c:ext xmlns:c16="http://schemas.microsoft.com/office/drawing/2014/chart" uri="{C3380CC4-5D6E-409C-BE32-E72D297353CC}">
                  <c16:uniqueId val="{00000012-1EAA-4338-A6CB-CA01BBFB432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{AFC8F687-C0CC-4C8F-AC33-3BC13A8E7D3E}</c15:txfldGUID>
                      <c15:f>Diagramm!$I$65</c15:f>
                      <c15:dlblFieldTableCache>
                        <c:ptCount val="1"/>
                      </c15:dlblFieldTableCache>
                    </c15:dlblFTEntry>
                  </c15:dlblFieldTable>
                  <c15:showDataLabelsRange val="0"/>
                </c:ext>
                <c:ext xmlns:c16="http://schemas.microsoft.com/office/drawing/2014/chart" uri="{C3380CC4-5D6E-409C-BE32-E72D297353CC}">
                  <c16:uniqueId val="{00000013-1EAA-4338-A6CB-CA01BBFB432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{586C6836-099A-4582-A97A-4F089520E08C}</c15:txfldGUID>
                      <c15:f>Diagramm!$I$66</c15:f>
                      <c15:dlblFieldTableCache>
                        <c:ptCount val="1"/>
                      </c15:dlblFieldTableCache>
                    </c15:dlblFTEntry>
                  </c15:dlblFieldTable>
                  <c15:showDataLabelsRange val="0"/>
                </c:ext>
                <c:ext xmlns:c16="http://schemas.microsoft.com/office/drawing/2014/chart" uri="{C3380CC4-5D6E-409C-BE32-E72D297353CC}">
                  <c16:uniqueId val="{00000014-1EAA-4338-A6CB-CA01BBFB432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{441B9396-9400-447B-B8E4-132C025C79F6}</c15:txfldGUID>
                      <c15:f>Diagramm!$I$67</c15:f>
                      <c15:dlblFieldTableCache>
                        <c:ptCount val="1"/>
                      </c15:dlblFieldTableCache>
                    </c15:dlblFTEntry>
                  </c15:dlblFieldTable>
                  <c15:showDataLabelsRange val="0"/>
                </c:ext>
                <c:ext xmlns:c16="http://schemas.microsoft.com/office/drawing/2014/chart" uri="{C3380CC4-5D6E-409C-BE32-E72D297353CC}">
                  <c16:uniqueId val="{00000015-1EAA-4338-A6CB-CA01BBFB43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EAA-4338-A6CB-CA01BBFB432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{E525FE9F-A706-4201-8032-968EA8AE1AAE}</c15:txfldGUID>
                      <c15:f>Diagramm!$K$46</c15:f>
                      <c15:dlblFieldTableCache>
                        <c:ptCount val="1"/>
                      </c15:dlblFieldTableCache>
                    </c15:dlblFTEntry>
                  </c15:dlblFieldTable>
                  <c15:showDataLabelsRange val="0"/>
                </c:ext>
                <c:ext xmlns:c16="http://schemas.microsoft.com/office/drawing/2014/chart" uri="{C3380CC4-5D6E-409C-BE32-E72D297353CC}">
                  <c16:uniqueId val="{00000017-1EAA-4338-A6CB-CA01BBFB432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{401B5B05-F6EF-40A3-AF9D-70C153487C83}</c15:txfldGUID>
                      <c15:f>Diagramm!$K$47</c15:f>
                      <c15:dlblFieldTableCache>
                        <c:ptCount val="1"/>
                      </c15:dlblFieldTableCache>
                    </c15:dlblFTEntry>
                  </c15:dlblFieldTable>
                  <c15:showDataLabelsRange val="0"/>
                </c:ext>
                <c:ext xmlns:c16="http://schemas.microsoft.com/office/drawing/2014/chart" uri="{C3380CC4-5D6E-409C-BE32-E72D297353CC}">
                  <c16:uniqueId val="{00000018-1EAA-4338-A6CB-CA01BBFB432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{FF2D6768-4131-466A-BFEA-16251176015A}</c15:txfldGUID>
                      <c15:f>Diagramm!$K$48</c15:f>
                      <c15:dlblFieldTableCache>
                        <c:ptCount val="1"/>
                      </c15:dlblFieldTableCache>
                    </c15:dlblFTEntry>
                  </c15:dlblFieldTable>
                  <c15:showDataLabelsRange val="0"/>
                </c:ext>
                <c:ext xmlns:c16="http://schemas.microsoft.com/office/drawing/2014/chart" uri="{C3380CC4-5D6E-409C-BE32-E72D297353CC}">
                  <c16:uniqueId val="{00000019-1EAA-4338-A6CB-CA01BBFB432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{08366E9A-EB65-4E92-99D6-8987A8716077}</c15:txfldGUID>
                      <c15:f>Diagramm!$K$49</c15:f>
                      <c15:dlblFieldTableCache>
                        <c:ptCount val="1"/>
                      </c15:dlblFieldTableCache>
                    </c15:dlblFTEntry>
                  </c15:dlblFieldTable>
                  <c15:showDataLabelsRange val="0"/>
                </c:ext>
                <c:ext xmlns:c16="http://schemas.microsoft.com/office/drawing/2014/chart" uri="{C3380CC4-5D6E-409C-BE32-E72D297353CC}">
                  <c16:uniqueId val="{0000001A-1EAA-4338-A6CB-CA01BBFB432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{98EC49CF-E94F-42D8-9732-F49EB70839E1}</c15:txfldGUID>
                      <c15:f>Diagramm!$K$50</c15:f>
                      <c15:dlblFieldTableCache>
                        <c:ptCount val="1"/>
                      </c15:dlblFieldTableCache>
                    </c15:dlblFTEntry>
                  </c15:dlblFieldTable>
                  <c15:showDataLabelsRange val="0"/>
                </c:ext>
                <c:ext xmlns:c16="http://schemas.microsoft.com/office/drawing/2014/chart" uri="{C3380CC4-5D6E-409C-BE32-E72D297353CC}">
                  <c16:uniqueId val="{0000001B-1EAA-4338-A6CB-CA01BBFB432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{4CB6C65B-1C92-4C5A-AD54-B56157C2F620}</c15:txfldGUID>
                      <c15:f>Diagramm!$K$51</c15:f>
                      <c15:dlblFieldTableCache>
                        <c:ptCount val="1"/>
                      </c15:dlblFieldTableCache>
                    </c15:dlblFTEntry>
                  </c15:dlblFieldTable>
                  <c15:showDataLabelsRange val="0"/>
                </c:ext>
                <c:ext xmlns:c16="http://schemas.microsoft.com/office/drawing/2014/chart" uri="{C3380CC4-5D6E-409C-BE32-E72D297353CC}">
                  <c16:uniqueId val="{0000001C-1EAA-4338-A6CB-CA01BBFB432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{6D540246-2E27-44C0-B350-D4A5290FEBCA}</c15:txfldGUID>
                      <c15:f>Diagramm!$K$52</c15:f>
                      <c15:dlblFieldTableCache>
                        <c:ptCount val="1"/>
                      </c15:dlblFieldTableCache>
                    </c15:dlblFTEntry>
                  </c15:dlblFieldTable>
                  <c15:showDataLabelsRange val="0"/>
                </c:ext>
                <c:ext xmlns:c16="http://schemas.microsoft.com/office/drawing/2014/chart" uri="{C3380CC4-5D6E-409C-BE32-E72D297353CC}">
                  <c16:uniqueId val="{0000001D-1EAA-4338-A6CB-CA01BBFB432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{2E13E04A-DE39-402E-BB03-2EB85BE9F403}</c15:txfldGUID>
                      <c15:f>Diagramm!$K$53</c15:f>
                      <c15:dlblFieldTableCache>
                        <c:ptCount val="1"/>
                      </c15:dlblFieldTableCache>
                    </c15:dlblFTEntry>
                  </c15:dlblFieldTable>
                  <c15:showDataLabelsRange val="0"/>
                </c:ext>
                <c:ext xmlns:c16="http://schemas.microsoft.com/office/drawing/2014/chart" uri="{C3380CC4-5D6E-409C-BE32-E72D297353CC}">
                  <c16:uniqueId val="{0000001E-1EAA-4338-A6CB-CA01BBFB432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{03866691-E91F-4616-A576-DF97A83639DC}</c15:txfldGUID>
                      <c15:f>Diagramm!$K$54</c15:f>
                      <c15:dlblFieldTableCache>
                        <c:ptCount val="1"/>
                      </c15:dlblFieldTableCache>
                    </c15:dlblFTEntry>
                  </c15:dlblFieldTable>
                  <c15:showDataLabelsRange val="0"/>
                </c:ext>
                <c:ext xmlns:c16="http://schemas.microsoft.com/office/drawing/2014/chart" uri="{C3380CC4-5D6E-409C-BE32-E72D297353CC}">
                  <c16:uniqueId val="{0000001F-1EAA-4338-A6CB-CA01BBFB432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{918CD02B-FB5A-4B49-83B5-7EC42C564B3B}</c15:txfldGUID>
                      <c15:f>Diagramm!$K$55</c15:f>
                      <c15:dlblFieldTableCache>
                        <c:ptCount val="1"/>
                      </c15:dlblFieldTableCache>
                    </c15:dlblFTEntry>
                  </c15:dlblFieldTable>
                  <c15:showDataLabelsRange val="0"/>
                </c:ext>
                <c:ext xmlns:c16="http://schemas.microsoft.com/office/drawing/2014/chart" uri="{C3380CC4-5D6E-409C-BE32-E72D297353CC}">
                  <c16:uniqueId val="{00000020-1EAA-4338-A6CB-CA01BBFB432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{639E488A-0B05-4CF7-A666-E7C16E86E3F3}</c15:txfldGUID>
                      <c15:f>Diagramm!$K$56</c15:f>
                      <c15:dlblFieldTableCache>
                        <c:ptCount val="1"/>
                      </c15:dlblFieldTableCache>
                    </c15:dlblFTEntry>
                  </c15:dlblFieldTable>
                  <c15:showDataLabelsRange val="0"/>
                </c:ext>
                <c:ext xmlns:c16="http://schemas.microsoft.com/office/drawing/2014/chart" uri="{C3380CC4-5D6E-409C-BE32-E72D297353CC}">
                  <c16:uniqueId val="{00000021-1EAA-4338-A6CB-CA01BBFB432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{5B6B171B-FB15-47E4-A85A-A157A04A9BB8}</c15:txfldGUID>
                      <c15:f>Diagramm!$K$57</c15:f>
                      <c15:dlblFieldTableCache>
                        <c:ptCount val="1"/>
                      </c15:dlblFieldTableCache>
                    </c15:dlblFTEntry>
                  </c15:dlblFieldTable>
                  <c15:showDataLabelsRange val="0"/>
                </c:ext>
                <c:ext xmlns:c16="http://schemas.microsoft.com/office/drawing/2014/chart" uri="{C3380CC4-5D6E-409C-BE32-E72D297353CC}">
                  <c16:uniqueId val="{00000022-1EAA-4338-A6CB-CA01BBFB432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{FBE12473-C37D-48C1-91ED-889AD8A3F9BA}</c15:txfldGUID>
                      <c15:f>Diagramm!$K$58</c15:f>
                      <c15:dlblFieldTableCache>
                        <c:ptCount val="1"/>
                      </c15:dlblFieldTableCache>
                    </c15:dlblFTEntry>
                  </c15:dlblFieldTable>
                  <c15:showDataLabelsRange val="0"/>
                </c:ext>
                <c:ext xmlns:c16="http://schemas.microsoft.com/office/drawing/2014/chart" uri="{C3380CC4-5D6E-409C-BE32-E72D297353CC}">
                  <c16:uniqueId val="{00000023-1EAA-4338-A6CB-CA01BBFB432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{14C74CD2-70BB-4003-9254-6B1134ABF479}</c15:txfldGUID>
                      <c15:f>Diagramm!$K$59</c15:f>
                      <c15:dlblFieldTableCache>
                        <c:ptCount val="1"/>
                      </c15:dlblFieldTableCache>
                    </c15:dlblFTEntry>
                  </c15:dlblFieldTable>
                  <c15:showDataLabelsRange val="0"/>
                </c:ext>
                <c:ext xmlns:c16="http://schemas.microsoft.com/office/drawing/2014/chart" uri="{C3380CC4-5D6E-409C-BE32-E72D297353CC}">
                  <c16:uniqueId val="{00000024-1EAA-4338-A6CB-CA01BBFB432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{EF4605F5-1057-4F0D-8FF5-50ADD7B0BC37}</c15:txfldGUID>
                      <c15:f>Diagramm!$K$60</c15:f>
                      <c15:dlblFieldTableCache>
                        <c:ptCount val="1"/>
                      </c15:dlblFieldTableCache>
                    </c15:dlblFTEntry>
                  </c15:dlblFieldTable>
                  <c15:showDataLabelsRange val="0"/>
                </c:ext>
                <c:ext xmlns:c16="http://schemas.microsoft.com/office/drawing/2014/chart" uri="{C3380CC4-5D6E-409C-BE32-E72D297353CC}">
                  <c16:uniqueId val="{00000025-1EAA-4338-A6CB-CA01BBFB432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{58F6654B-C709-4736-8720-F025AB5EFD9B}</c15:txfldGUID>
                      <c15:f>Diagramm!$K$61</c15:f>
                      <c15:dlblFieldTableCache>
                        <c:ptCount val="1"/>
                      </c15:dlblFieldTableCache>
                    </c15:dlblFTEntry>
                  </c15:dlblFieldTable>
                  <c15:showDataLabelsRange val="0"/>
                </c:ext>
                <c:ext xmlns:c16="http://schemas.microsoft.com/office/drawing/2014/chart" uri="{C3380CC4-5D6E-409C-BE32-E72D297353CC}">
                  <c16:uniqueId val="{00000026-1EAA-4338-A6CB-CA01BBFB432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{79A04064-14DC-4D60-AB52-3C79A71076B8}</c15:txfldGUID>
                      <c15:f>Diagramm!$K$62</c15:f>
                      <c15:dlblFieldTableCache>
                        <c:ptCount val="1"/>
                      </c15:dlblFieldTableCache>
                    </c15:dlblFTEntry>
                  </c15:dlblFieldTable>
                  <c15:showDataLabelsRange val="0"/>
                </c:ext>
                <c:ext xmlns:c16="http://schemas.microsoft.com/office/drawing/2014/chart" uri="{C3380CC4-5D6E-409C-BE32-E72D297353CC}">
                  <c16:uniqueId val="{00000027-1EAA-4338-A6CB-CA01BBFB432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{7C1A6FF7-5AFB-4FA5-95B1-8EB95A89DA83}</c15:txfldGUID>
                      <c15:f>Diagramm!$K$63</c15:f>
                      <c15:dlblFieldTableCache>
                        <c:ptCount val="1"/>
                      </c15:dlblFieldTableCache>
                    </c15:dlblFTEntry>
                  </c15:dlblFieldTable>
                  <c15:showDataLabelsRange val="0"/>
                </c:ext>
                <c:ext xmlns:c16="http://schemas.microsoft.com/office/drawing/2014/chart" uri="{C3380CC4-5D6E-409C-BE32-E72D297353CC}">
                  <c16:uniqueId val="{00000028-1EAA-4338-A6CB-CA01BBFB432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{5C3B07F0-B678-45AD-806B-3273D2F19DE0}</c15:txfldGUID>
                      <c15:f>Diagramm!$K$64</c15:f>
                      <c15:dlblFieldTableCache>
                        <c:ptCount val="1"/>
                      </c15:dlblFieldTableCache>
                    </c15:dlblFTEntry>
                  </c15:dlblFieldTable>
                  <c15:showDataLabelsRange val="0"/>
                </c:ext>
                <c:ext xmlns:c16="http://schemas.microsoft.com/office/drawing/2014/chart" uri="{C3380CC4-5D6E-409C-BE32-E72D297353CC}">
                  <c16:uniqueId val="{00000029-1EAA-4338-A6CB-CA01BBFB432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{45D58396-C804-41C4-A625-5A0AE1797590}</c15:txfldGUID>
                      <c15:f>Diagramm!$K$65</c15:f>
                      <c15:dlblFieldTableCache>
                        <c:ptCount val="1"/>
                      </c15:dlblFieldTableCache>
                    </c15:dlblFTEntry>
                  </c15:dlblFieldTable>
                  <c15:showDataLabelsRange val="0"/>
                </c:ext>
                <c:ext xmlns:c16="http://schemas.microsoft.com/office/drawing/2014/chart" uri="{C3380CC4-5D6E-409C-BE32-E72D297353CC}">
                  <c16:uniqueId val="{0000002A-1EAA-4338-A6CB-CA01BBFB432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{29363666-DA8A-47D4-B1CA-6447C9B306FF}</c15:txfldGUID>
                      <c15:f>Diagramm!$K$66</c15:f>
                      <c15:dlblFieldTableCache>
                        <c:ptCount val="1"/>
                      </c15:dlblFieldTableCache>
                    </c15:dlblFTEntry>
                  </c15:dlblFieldTable>
                  <c15:showDataLabelsRange val="0"/>
                </c:ext>
                <c:ext xmlns:c16="http://schemas.microsoft.com/office/drawing/2014/chart" uri="{C3380CC4-5D6E-409C-BE32-E72D297353CC}">
                  <c16:uniqueId val="{0000002B-1EAA-4338-A6CB-CA01BBFB432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{A4F78EEA-C59D-4B75-A4D5-4D82238EEF59}</c15:txfldGUID>
                      <c15:f>Diagramm!$K$67</c15:f>
                      <c15:dlblFieldTableCache>
                        <c:ptCount val="1"/>
                      </c15:dlblFieldTableCache>
                    </c15:dlblFTEntry>
                  </c15:dlblFieldTable>
                  <c15:showDataLabelsRange val="0"/>
                </c:ext>
                <c:ext xmlns:c16="http://schemas.microsoft.com/office/drawing/2014/chart" uri="{C3380CC4-5D6E-409C-BE32-E72D297353CC}">
                  <c16:uniqueId val="{0000002C-1EAA-4338-A6CB-CA01BBFB432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EAA-4338-A6CB-CA01BBFB432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{0C967432-1A8A-4EB5-BB92-9B4CCFFB8123}</c15:txfldGUID>
                      <c15:f>Diagramm!$J$46</c15:f>
                      <c15:dlblFieldTableCache>
                        <c:ptCount val="1"/>
                      </c15:dlblFieldTableCache>
                    </c15:dlblFTEntry>
                  </c15:dlblFieldTable>
                  <c15:showDataLabelsRange val="0"/>
                </c:ext>
                <c:ext xmlns:c16="http://schemas.microsoft.com/office/drawing/2014/chart" uri="{C3380CC4-5D6E-409C-BE32-E72D297353CC}">
                  <c16:uniqueId val="{0000002E-1EAA-4338-A6CB-CA01BBFB432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{29FE8E6C-9328-4704-86EC-9D6F631A7418}</c15:txfldGUID>
                      <c15:f>Diagramm!$J$47</c15:f>
                      <c15:dlblFieldTableCache>
                        <c:ptCount val="1"/>
                      </c15:dlblFieldTableCache>
                    </c15:dlblFTEntry>
                  </c15:dlblFieldTable>
                  <c15:showDataLabelsRange val="0"/>
                </c:ext>
                <c:ext xmlns:c16="http://schemas.microsoft.com/office/drawing/2014/chart" uri="{C3380CC4-5D6E-409C-BE32-E72D297353CC}">
                  <c16:uniqueId val="{0000002F-1EAA-4338-A6CB-CA01BBFB432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{7CD62AE0-D931-4B0A-B248-F7376022BA2C}</c15:txfldGUID>
                      <c15:f>Diagramm!$J$48</c15:f>
                      <c15:dlblFieldTableCache>
                        <c:ptCount val="1"/>
                      </c15:dlblFieldTableCache>
                    </c15:dlblFTEntry>
                  </c15:dlblFieldTable>
                  <c15:showDataLabelsRange val="0"/>
                </c:ext>
                <c:ext xmlns:c16="http://schemas.microsoft.com/office/drawing/2014/chart" uri="{C3380CC4-5D6E-409C-BE32-E72D297353CC}">
                  <c16:uniqueId val="{00000030-1EAA-4338-A6CB-CA01BBFB432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{B390C097-D949-4E59-8A11-F1AACA8FF6D1}</c15:txfldGUID>
                      <c15:f>Diagramm!$J$49</c15:f>
                      <c15:dlblFieldTableCache>
                        <c:ptCount val="1"/>
                      </c15:dlblFieldTableCache>
                    </c15:dlblFTEntry>
                  </c15:dlblFieldTable>
                  <c15:showDataLabelsRange val="0"/>
                </c:ext>
                <c:ext xmlns:c16="http://schemas.microsoft.com/office/drawing/2014/chart" uri="{C3380CC4-5D6E-409C-BE32-E72D297353CC}">
                  <c16:uniqueId val="{00000031-1EAA-4338-A6CB-CA01BBFB432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{4DE277D4-A844-4B85-A695-ABEFD6D5C407}</c15:txfldGUID>
                      <c15:f>Diagramm!$J$50</c15:f>
                      <c15:dlblFieldTableCache>
                        <c:ptCount val="1"/>
                      </c15:dlblFieldTableCache>
                    </c15:dlblFTEntry>
                  </c15:dlblFieldTable>
                  <c15:showDataLabelsRange val="0"/>
                </c:ext>
                <c:ext xmlns:c16="http://schemas.microsoft.com/office/drawing/2014/chart" uri="{C3380CC4-5D6E-409C-BE32-E72D297353CC}">
                  <c16:uniqueId val="{00000032-1EAA-4338-A6CB-CA01BBFB432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{2BA4D519-F8C8-4492-B0D0-A4CF8739FFFD}</c15:txfldGUID>
                      <c15:f>Diagramm!$J$51</c15:f>
                      <c15:dlblFieldTableCache>
                        <c:ptCount val="1"/>
                      </c15:dlblFieldTableCache>
                    </c15:dlblFTEntry>
                  </c15:dlblFieldTable>
                  <c15:showDataLabelsRange val="0"/>
                </c:ext>
                <c:ext xmlns:c16="http://schemas.microsoft.com/office/drawing/2014/chart" uri="{C3380CC4-5D6E-409C-BE32-E72D297353CC}">
                  <c16:uniqueId val="{00000033-1EAA-4338-A6CB-CA01BBFB432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{3B999F84-66EE-4C89-A8A8-0E05E4048434}</c15:txfldGUID>
                      <c15:f>Diagramm!$J$52</c15:f>
                      <c15:dlblFieldTableCache>
                        <c:ptCount val="1"/>
                      </c15:dlblFieldTableCache>
                    </c15:dlblFTEntry>
                  </c15:dlblFieldTable>
                  <c15:showDataLabelsRange val="0"/>
                </c:ext>
                <c:ext xmlns:c16="http://schemas.microsoft.com/office/drawing/2014/chart" uri="{C3380CC4-5D6E-409C-BE32-E72D297353CC}">
                  <c16:uniqueId val="{00000034-1EAA-4338-A6CB-CA01BBFB432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{04281B6B-6B5B-4980-984C-DD330A17C112}</c15:txfldGUID>
                      <c15:f>Diagramm!$J$53</c15:f>
                      <c15:dlblFieldTableCache>
                        <c:ptCount val="1"/>
                      </c15:dlblFieldTableCache>
                    </c15:dlblFTEntry>
                  </c15:dlblFieldTable>
                  <c15:showDataLabelsRange val="0"/>
                </c:ext>
                <c:ext xmlns:c16="http://schemas.microsoft.com/office/drawing/2014/chart" uri="{C3380CC4-5D6E-409C-BE32-E72D297353CC}">
                  <c16:uniqueId val="{00000035-1EAA-4338-A6CB-CA01BBFB432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{166152B3-45D1-490C-8950-80B35656B697}</c15:txfldGUID>
                      <c15:f>Diagramm!$J$54</c15:f>
                      <c15:dlblFieldTableCache>
                        <c:ptCount val="1"/>
                      </c15:dlblFieldTableCache>
                    </c15:dlblFTEntry>
                  </c15:dlblFieldTable>
                  <c15:showDataLabelsRange val="0"/>
                </c:ext>
                <c:ext xmlns:c16="http://schemas.microsoft.com/office/drawing/2014/chart" uri="{C3380CC4-5D6E-409C-BE32-E72D297353CC}">
                  <c16:uniqueId val="{00000036-1EAA-4338-A6CB-CA01BBFB432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{32D70EAA-67D5-4555-8DF6-39C728C78D9B}</c15:txfldGUID>
                      <c15:f>Diagramm!$J$55</c15:f>
                      <c15:dlblFieldTableCache>
                        <c:ptCount val="1"/>
                      </c15:dlblFieldTableCache>
                    </c15:dlblFTEntry>
                  </c15:dlblFieldTable>
                  <c15:showDataLabelsRange val="0"/>
                </c:ext>
                <c:ext xmlns:c16="http://schemas.microsoft.com/office/drawing/2014/chart" uri="{C3380CC4-5D6E-409C-BE32-E72D297353CC}">
                  <c16:uniqueId val="{00000037-1EAA-4338-A6CB-CA01BBFB432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{F65C513F-08BD-4829-B4BD-518F2A833B01}</c15:txfldGUID>
                      <c15:f>Diagramm!$J$56</c15:f>
                      <c15:dlblFieldTableCache>
                        <c:ptCount val="1"/>
                      </c15:dlblFieldTableCache>
                    </c15:dlblFTEntry>
                  </c15:dlblFieldTable>
                  <c15:showDataLabelsRange val="0"/>
                </c:ext>
                <c:ext xmlns:c16="http://schemas.microsoft.com/office/drawing/2014/chart" uri="{C3380CC4-5D6E-409C-BE32-E72D297353CC}">
                  <c16:uniqueId val="{00000038-1EAA-4338-A6CB-CA01BBFB432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{C1E02EE6-4734-46B3-9F2A-F45F7B4C27BA}</c15:txfldGUID>
                      <c15:f>Diagramm!$J$57</c15:f>
                      <c15:dlblFieldTableCache>
                        <c:ptCount val="1"/>
                      </c15:dlblFieldTableCache>
                    </c15:dlblFTEntry>
                  </c15:dlblFieldTable>
                  <c15:showDataLabelsRange val="0"/>
                </c:ext>
                <c:ext xmlns:c16="http://schemas.microsoft.com/office/drawing/2014/chart" uri="{C3380CC4-5D6E-409C-BE32-E72D297353CC}">
                  <c16:uniqueId val="{00000039-1EAA-4338-A6CB-CA01BBFB432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{67BBF846-3408-47A0-BB7A-2BB6BEE5C8DD}</c15:txfldGUID>
                      <c15:f>Diagramm!$J$58</c15:f>
                      <c15:dlblFieldTableCache>
                        <c:ptCount val="1"/>
                      </c15:dlblFieldTableCache>
                    </c15:dlblFTEntry>
                  </c15:dlblFieldTable>
                  <c15:showDataLabelsRange val="0"/>
                </c:ext>
                <c:ext xmlns:c16="http://schemas.microsoft.com/office/drawing/2014/chart" uri="{C3380CC4-5D6E-409C-BE32-E72D297353CC}">
                  <c16:uniqueId val="{0000003A-1EAA-4338-A6CB-CA01BBFB432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{1C9F2B5F-7755-4570-B696-482F877F7977}</c15:txfldGUID>
                      <c15:f>Diagramm!$J$59</c15:f>
                      <c15:dlblFieldTableCache>
                        <c:ptCount val="1"/>
                      </c15:dlblFieldTableCache>
                    </c15:dlblFTEntry>
                  </c15:dlblFieldTable>
                  <c15:showDataLabelsRange val="0"/>
                </c:ext>
                <c:ext xmlns:c16="http://schemas.microsoft.com/office/drawing/2014/chart" uri="{C3380CC4-5D6E-409C-BE32-E72D297353CC}">
                  <c16:uniqueId val="{0000003B-1EAA-4338-A6CB-CA01BBFB432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{044E0541-756E-4B8D-A7EF-A16983FA2C29}</c15:txfldGUID>
                      <c15:f>Diagramm!$J$60</c15:f>
                      <c15:dlblFieldTableCache>
                        <c:ptCount val="1"/>
                      </c15:dlblFieldTableCache>
                    </c15:dlblFTEntry>
                  </c15:dlblFieldTable>
                  <c15:showDataLabelsRange val="0"/>
                </c:ext>
                <c:ext xmlns:c16="http://schemas.microsoft.com/office/drawing/2014/chart" uri="{C3380CC4-5D6E-409C-BE32-E72D297353CC}">
                  <c16:uniqueId val="{0000003C-1EAA-4338-A6CB-CA01BBFB432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{B79B0384-1224-4E1F-8899-84922979177E}</c15:txfldGUID>
                      <c15:f>Diagramm!$J$61</c15:f>
                      <c15:dlblFieldTableCache>
                        <c:ptCount val="1"/>
                      </c15:dlblFieldTableCache>
                    </c15:dlblFTEntry>
                  </c15:dlblFieldTable>
                  <c15:showDataLabelsRange val="0"/>
                </c:ext>
                <c:ext xmlns:c16="http://schemas.microsoft.com/office/drawing/2014/chart" uri="{C3380CC4-5D6E-409C-BE32-E72D297353CC}">
                  <c16:uniqueId val="{0000003D-1EAA-4338-A6CB-CA01BBFB432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{CFD79FED-11CB-4EF6-B050-1A4EA0406F24}</c15:txfldGUID>
                      <c15:f>Diagramm!$J$62</c15:f>
                      <c15:dlblFieldTableCache>
                        <c:ptCount val="1"/>
                      </c15:dlblFieldTableCache>
                    </c15:dlblFTEntry>
                  </c15:dlblFieldTable>
                  <c15:showDataLabelsRange val="0"/>
                </c:ext>
                <c:ext xmlns:c16="http://schemas.microsoft.com/office/drawing/2014/chart" uri="{C3380CC4-5D6E-409C-BE32-E72D297353CC}">
                  <c16:uniqueId val="{0000003E-1EAA-4338-A6CB-CA01BBFB432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{3FCEB0FB-0602-4806-BBAA-169676AC3990}</c15:txfldGUID>
                      <c15:f>Diagramm!$J$63</c15:f>
                      <c15:dlblFieldTableCache>
                        <c:ptCount val="1"/>
                      </c15:dlblFieldTableCache>
                    </c15:dlblFTEntry>
                  </c15:dlblFieldTable>
                  <c15:showDataLabelsRange val="0"/>
                </c:ext>
                <c:ext xmlns:c16="http://schemas.microsoft.com/office/drawing/2014/chart" uri="{C3380CC4-5D6E-409C-BE32-E72D297353CC}">
                  <c16:uniqueId val="{0000003F-1EAA-4338-A6CB-CA01BBFB432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{7E730D5F-A338-4EA0-820D-50D582A55D08}</c15:txfldGUID>
                      <c15:f>Diagramm!$J$64</c15:f>
                      <c15:dlblFieldTableCache>
                        <c:ptCount val="1"/>
                      </c15:dlblFieldTableCache>
                    </c15:dlblFTEntry>
                  </c15:dlblFieldTable>
                  <c15:showDataLabelsRange val="0"/>
                </c:ext>
                <c:ext xmlns:c16="http://schemas.microsoft.com/office/drawing/2014/chart" uri="{C3380CC4-5D6E-409C-BE32-E72D297353CC}">
                  <c16:uniqueId val="{00000040-1EAA-4338-A6CB-CA01BBFB432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{82662E31-F1EC-4D85-8378-51AFD1377ED9}</c15:txfldGUID>
                      <c15:f>Diagramm!$J$65</c15:f>
                      <c15:dlblFieldTableCache>
                        <c:ptCount val="1"/>
                      </c15:dlblFieldTableCache>
                    </c15:dlblFTEntry>
                  </c15:dlblFieldTable>
                  <c15:showDataLabelsRange val="0"/>
                </c:ext>
                <c:ext xmlns:c16="http://schemas.microsoft.com/office/drawing/2014/chart" uri="{C3380CC4-5D6E-409C-BE32-E72D297353CC}">
                  <c16:uniqueId val="{00000041-1EAA-4338-A6CB-CA01BBFB432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{218E3B82-05FE-45D8-9F6C-363184675313}</c15:txfldGUID>
                      <c15:f>Diagramm!$J$66</c15:f>
                      <c15:dlblFieldTableCache>
                        <c:ptCount val="1"/>
                      </c15:dlblFieldTableCache>
                    </c15:dlblFTEntry>
                  </c15:dlblFieldTable>
                  <c15:showDataLabelsRange val="0"/>
                </c:ext>
                <c:ext xmlns:c16="http://schemas.microsoft.com/office/drawing/2014/chart" uri="{C3380CC4-5D6E-409C-BE32-E72D297353CC}">
                  <c16:uniqueId val="{00000042-1EAA-4338-A6CB-CA01BBFB432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{D9B91E5C-731C-4012-950A-67F1931A99EE}</c15:txfldGUID>
                      <c15:f>Diagramm!$J$67</c15:f>
                      <c15:dlblFieldTableCache>
                        <c:ptCount val="1"/>
                      </c15:dlblFieldTableCache>
                    </c15:dlblFTEntry>
                  </c15:dlblFieldTable>
                  <c15:showDataLabelsRange val="0"/>
                </c:ext>
                <c:ext xmlns:c16="http://schemas.microsoft.com/office/drawing/2014/chart" uri="{C3380CC4-5D6E-409C-BE32-E72D297353CC}">
                  <c16:uniqueId val="{00000043-1EAA-4338-A6CB-CA01BBFB43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EAA-4338-A6CB-CA01BBFB432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3D8-4A75-A953-F4729AAD211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D8-4A75-A953-F4729AAD211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D8-4A75-A953-F4729AAD211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D8-4A75-A953-F4729AAD211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3D8-4A75-A953-F4729AAD211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3D8-4A75-A953-F4729AAD211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3D8-4A75-A953-F4729AAD211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3D8-4A75-A953-F4729AAD211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3D8-4A75-A953-F4729AAD211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3D8-4A75-A953-F4729AAD211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3D8-4A75-A953-F4729AAD211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3D8-4A75-A953-F4729AAD211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3D8-4A75-A953-F4729AAD211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3D8-4A75-A953-F4729AAD211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3D8-4A75-A953-F4729AAD211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3D8-4A75-A953-F4729AAD211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3D8-4A75-A953-F4729AAD211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3D8-4A75-A953-F4729AAD211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3D8-4A75-A953-F4729AAD211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3D8-4A75-A953-F4729AAD211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3D8-4A75-A953-F4729AAD211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3D8-4A75-A953-F4729AAD211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3D8-4A75-A953-F4729AAD211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3D8-4A75-A953-F4729AAD211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3D8-4A75-A953-F4729AAD211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3D8-4A75-A953-F4729AAD211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3D8-4A75-A953-F4729AAD211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3D8-4A75-A953-F4729AAD211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3D8-4A75-A953-F4729AAD211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3D8-4A75-A953-F4729AAD211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3D8-4A75-A953-F4729AAD211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3D8-4A75-A953-F4729AAD211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3D8-4A75-A953-F4729AAD211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3D8-4A75-A953-F4729AAD211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3D8-4A75-A953-F4729AAD211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3D8-4A75-A953-F4729AAD211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3D8-4A75-A953-F4729AAD211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3D8-4A75-A953-F4729AAD211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3D8-4A75-A953-F4729AAD211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3D8-4A75-A953-F4729AAD211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3D8-4A75-A953-F4729AAD211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3D8-4A75-A953-F4729AAD211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3D8-4A75-A953-F4729AAD211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3D8-4A75-A953-F4729AAD211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3D8-4A75-A953-F4729AAD211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3D8-4A75-A953-F4729AAD211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3D8-4A75-A953-F4729AAD211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3D8-4A75-A953-F4729AAD211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3D8-4A75-A953-F4729AAD211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3D8-4A75-A953-F4729AAD211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3D8-4A75-A953-F4729AAD211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3D8-4A75-A953-F4729AAD211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3D8-4A75-A953-F4729AAD211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3D8-4A75-A953-F4729AAD211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3D8-4A75-A953-F4729AAD211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3D8-4A75-A953-F4729AAD211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3D8-4A75-A953-F4729AAD211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3D8-4A75-A953-F4729AAD211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3D8-4A75-A953-F4729AAD211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3D8-4A75-A953-F4729AAD211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3D8-4A75-A953-F4729AAD211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3D8-4A75-A953-F4729AAD211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3D8-4A75-A953-F4729AAD211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3D8-4A75-A953-F4729AAD211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3D8-4A75-A953-F4729AAD211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3D8-4A75-A953-F4729AAD211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3D8-4A75-A953-F4729AAD211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3D8-4A75-A953-F4729AAD211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3D8-4A75-A953-F4729AAD211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100.74836468457815</c:v>
                </c:pt>
                <c:pt idx="2">
                  <c:v>103.08769725414835</c:v>
                </c:pt>
                <c:pt idx="3">
                  <c:v>102.14993163088066</c:v>
                </c:pt>
                <c:pt idx="4">
                  <c:v>102.63960235041945</c:v>
                </c:pt>
                <c:pt idx="5">
                  <c:v>103.27894600687387</c:v>
                </c:pt>
                <c:pt idx="6">
                  <c:v>105.20806386045309</c:v>
                </c:pt>
                <c:pt idx="7">
                  <c:v>104.41073210392106</c:v>
                </c:pt>
                <c:pt idx="8">
                  <c:v>104.28323293543738</c:v>
                </c:pt>
                <c:pt idx="9">
                  <c:v>104.84589230939798</c:v>
                </c:pt>
                <c:pt idx="10">
                  <c:v>106.93115044901882</c:v>
                </c:pt>
                <c:pt idx="11">
                  <c:v>106.19110092760265</c:v>
                </c:pt>
                <c:pt idx="12">
                  <c:v>106.4137625189401</c:v>
                </c:pt>
                <c:pt idx="13">
                  <c:v>107.00783473151263</c:v>
                </c:pt>
                <c:pt idx="14">
                  <c:v>109.44602535200858</c:v>
                </c:pt>
                <c:pt idx="15">
                  <c:v>108.88244207102997</c:v>
                </c:pt>
                <c:pt idx="16">
                  <c:v>108.73461694815035</c:v>
                </c:pt>
                <c:pt idx="17">
                  <c:v>109.26955911157101</c:v>
                </c:pt>
                <c:pt idx="18">
                  <c:v>111.58487009867326</c:v>
                </c:pt>
                <c:pt idx="19">
                  <c:v>110.8087882035552</c:v>
                </c:pt>
                <c:pt idx="20">
                  <c:v>110.48080121216601</c:v>
                </c:pt>
                <c:pt idx="21">
                  <c:v>110.84666839129309</c:v>
                </c:pt>
                <c:pt idx="22">
                  <c:v>112.96056764847187</c:v>
                </c:pt>
                <c:pt idx="23">
                  <c:v>112.19280091651575</c:v>
                </c:pt>
                <c:pt idx="24">
                  <c:v>111.59041354078126</c:v>
                </c:pt>
              </c:numCache>
            </c:numRef>
          </c:val>
          <c:smooth val="0"/>
          <c:extLst>
            <c:ext xmlns:c16="http://schemas.microsoft.com/office/drawing/2014/chart" uri="{C3380CC4-5D6E-409C-BE32-E72D297353CC}">
              <c16:uniqueId val="{00000000-EBBB-491A-87CF-382D4AFBCE4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103.55596079325279</c:v>
                </c:pt>
                <c:pt idx="2">
                  <c:v>108.52518805561888</c:v>
                </c:pt>
                <c:pt idx="3">
                  <c:v>107.0207431046273</c:v>
                </c:pt>
                <c:pt idx="4">
                  <c:v>105.35673581034877</c:v>
                </c:pt>
                <c:pt idx="5">
                  <c:v>108.91269660360155</c:v>
                </c:pt>
                <c:pt idx="6">
                  <c:v>111.98997036699339</c:v>
                </c:pt>
                <c:pt idx="7">
                  <c:v>111.06678823797584</c:v>
                </c:pt>
                <c:pt idx="8">
                  <c:v>110.58810120811489</c:v>
                </c:pt>
                <c:pt idx="9">
                  <c:v>113.68816959197629</c:v>
                </c:pt>
                <c:pt idx="10">
                  <c:v>114.95327102803739</c:v>
                </c:pt>
                <c:pt idx="11">
                  <c:v>113.17529063141099</c:v>
                </c:pt>
                <c:pt idx="12">
                  <c:v>112.50284932755869</c:v>
                </c:pt>
                <c:pt idx="13">
                  <c:v>116.74264873489857</c:v>
                </c:pt>
                <c:pt idx="14">
                  <c:v>121.29017551857761</c:v>
                </c:pt>
                <c:pt idx="15">
                  <c:v>119.02211078185547</c:v>
                </c:pt>
                <c:pt idx="16">
                  <c:v>117.59744700250741</c:v>
                </c:pt>
                <c:pt idx="17">
                  <c:v>122.58946888534305</c:v>
                </c:pt>
                <c:pt idx="18">
                  <c:v>125.83770230225666</c:v>
                </c:pt>
                <c:pt idx="19">
                  <c:v>123.91155687257806</c:v>
                </c:pt>
                <c:pt idx="20">
                  <c:v>124.13950307727377</c:v>
                </c:pt>
                <c:pt idx="21">
                  <c:v>128.56165944837019</c:v>
                </c:pt>
                <c:pt idx="22">
                  <c:v>132.10622293138817</c:v>
                </c:pt>
                <c:pt idx="23">
                  <c:v>130.13448826077047</c:v>
                </c:pt>
                <c:pt idx="24">
                  <c:v>124.82334169136084</c:v>
                </c:pt>
              </c:numCache>
            </c:numRef>
          </c:val>
          <c:smooth val="0"/>
          <c:extLst>
            <c:ext xmlns:c16="http://schemas.microsoft.com/office/drawing/2014/chart" uri="{C3380CC4-5D6E-409C-BE32-E72D297353CC}">
              <c16:uniqueId val="{00000001-EBBB-491A-87CF-382D4AFBCE4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103.51137487636004</c:v>
                </c:pt>
                <c:pt idx="2">
                  <c:v>103.026706231454</c:v>
                </c:pt>
                <c:pt idx="3">
                  <c:v>102.9624134520277</c:v>
                </c:pt>
                <c:pt idx="4">
                  <c:v>99.134520276953509</c:v>
                </c:pt>
                <c:pt idx="5">
                  <c:v>99.604352126607324</c:v>
                </c:pt>
                <c:pt idx="6">
                  <c:v>98.743818001978241</c:v>
                </c:pt>
                <c:pt idx="7">
                  <c:v>98.194856577645893</c:v>
                </c:pt>
                <c:pt idx="8">
                  <c:v>97.363996043521269</c:v>
                </c:pt>
                <c:pt idx="9">
                  <c:v>99.164193867457968</c:v>
                </c:pt>
                <c:pt idx="10">
                  <c:v>96.928783382789319</c:v>
                </c:pt>
                <c:pt idx="11">
                  <c:v>96.834817012858551</c:v>
                </c:pt>
                <c:pt idx="12">
                  <c:v>95.657764589515324</c:v>
                </c:pt>
                <c:pt idx="13">
                  <c:v>97.655786350148361</c:v>
                </c:pt>
                <c:pt idx="14">
                  <c:v>96.933728981206727</c:v>
                </c:pt>
                <c:pt idx="15">
                  <c:v>95.766567754698315</c:v>
                </c:pt>
                <c:pt idx="16">
                  <c:v>95.113748763600398</c:v>
                </c:pt>
                <c:pt idx="17">
                  <c:v>96.795252225519292</c:v>
                </c:pt>
                <c:pt idx="18">
                  <c:v>95.074183976261125</c:v>
                </c:pt>
                <c:pt idx="19">
                  <c:v>94.688427299703264</c:v>
                </c:pt>
                <c:pt idx="20">
                  <c:v>94.208704253214634</c:v>
                </c:pt>
                <c:pt idx="21">
                  <c:v>96.008902077151333</c:v>
                </c:pt>
                <c:pt idx="22">
                  <c:v>93.818001978239366</c:v>
                </c:pt>
                <c:pt idx="23">
                  <c:v>93.610286844708213</c:v>
                </c:pt>
                <c:pt idx="24">
                  <c:v>89.985163204747778</c:v>
                </c:pt>
              </c:numCache>
            </c:numRef>
          </c:val>
          <c:smooth val="0"/>
          <c:extLst>
            <c:ext xmlns:c16="http://schemas.microsoft.com/office/drawing/2014/chart" uri="{C3380CC4-5D6E-409C-BE32-E72D297353CC}">
              <c16:uniqueId val="{00000002-EBBB-491A-87CF-382D4AFBCE4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BBB-491A-87CF-382D4AFBCE40}"/>
                </c:ext>
              </c:extLst>
            </c:dLbl>
            <c:dLbl>
              <c:idx val="1"/>
              <c:delete val="1"/>
              <c:extLst>
                <c:ext xmlns:c15="http://schemas.microsoft.com/office/drawing/2012/chart" uri="{CE6537A1-D6FC-4f65-9D91-7224C49458BB}"/>
                <c:ext xmlns:c16="http://schemas.microsoft.com/office/drawing/2014/chart" uri="{C3380CC4-5D6E-409C-BE32-E72D297353CC}">
                  <c16:uniqueId val="{00000004-EBBB-491A-87CF-382D4AFBCE40}"/>
                </c:ext>
              </c:extLst>
            </c:dLbl>
            <c:dLbl>
              <c:idx val="2"/>
              <c:delete val="1"/>
              <c:extLst>
                <c:ext xmlns:c15="http://schemas.microsoft.com/office/drawing/2012/chart" uri="{CE6537A1-D6FC-4f65-9D91-7224C49458BB}"/>
                <c:ext xmlns:c16="http://schemas.microsoft.com/office/drawing/2014/chart" uri="{C3380CC4-5D6E-409C-BE32-E72D297353CC}">
                  <c16:uniqueId val="{00000005-EBBB-491A-87CF-382D4AFBCE40}"/>
                </c:ext>
              </c:extLst>
            </c:dLbl>
            <c:dLbl>
              <c:idx val="3"/>
              <c:delete val="1"/>
              <c:extLst>
                <c:ext xmlns:c15="http://schemas.microsoft.com/office/drawing/2012/chart" uri="{CE6537A1-D6FC-4f65-9D91-7224C49458BB}"/>
                <c:ext xmlns:c16="http://schemas.microsoft.com/office/drawing/2014/chart" uri="{C3380CC4-5D6E-409C-BE32-E72D297353CC}">
                  <c16:uniqueId val="{00000006-EBBB-491A-87CF-382D4AFBCE40}"/>
                </c:ext>
              </c:extLst>
            </c:dLbl>
            <c:dLbl>
              <c:idx val="4"/>
              <c:delete val="1"/>
              <c:extLst>
                <c:ext xmlns:c15="http://schemas.microsoft.com/office/drawing/2012/chart" uri="{CE6537A1-D6FC-4f65-9D91-7224C49458BB}"/>
                <c:ext xmlns:c16="http://schemas.microsoft.com/office/drawing/2014/chart" uri="{C3380CC4-5D6E-409C-BE32-E72D297353CC}">
                  <c16:uniqueId val="{00000007-EBBB-491A-87CF-382D4AFBCE40}"/>
                </c:ext>
              </c:extLst>
            </c:dLbl>
            <c:dLbl>
              <c:idx val="5"/>
              <c:delete val="1"/>
              <c:extLst>
                <c:ext xmlns:c15="http://schemas.microsoft.com/office/drawing/2012/chart" uri="{CE6537A1-D6FC-4f65-9D91-7224C49458BB}"/>
                <c:ext xmlns:c16="http://schemas.microsoft.com/office/drawing/2014/chart" uri="{C3380CC4-5D6E-409C-BE32-E72D297353CC}">
                  <c16:uniqueId val="{00000008-EBBB-491A-87CF-382D4AFBCE40}"/>
                </c:ext>
              </c:extLst>
            </c:dLbl>
            <c:dLbl>
              <c:idx val="6"/>
              <c:delete val="1"/>
              <c:extLst>
                <c:ext xmlns:c15="http://schemas.microsoft.com/office/drawing/2012/chart" uri="{CE6537A1-D6FC-4f65-9D91-7224C49458BB}"/>
                <c:ext xmlns:c16="http://schemas.microsoft.com/office/drawing/2014/chart" uri="{C3380CC4-5D6E-409C-BE32-E72D297353CC}">
                  <c16:uniqueId val="{00000009-EBBB-491A-87CF-382D4AFBCE40}"/>
                </c:ext>
              </c:extLst>
            </c:dLbl>
            <c:dLbl>
              <c:idx val="7"/>
              <c:delete val="1"/>
              <c:extLst>
                <c:ext xmlns:c15="http://schemas.microsoft.com/office/drawing/2012/chart" uri="{CE6537A1-D6FC-4f65-9D91-7224C49458BB}"/>
                <c:ext xmlns:c16="http://schemas.microsoft.com/office/drawing/2014/chart" uri="{C3380CC4-5D6E-409C-BE32-E72D297353CC}">
                  <c16:uniqueId val="{0000000A-EBBB-491A-87CF-382D4AFBCE40}"/>
                </c:ext>
              </c:extLst>
            </c:dLbl>
            <c:dLbl>
              <c:idx val="8"/>
              <c:delete val="1"/>
              <c:extLst>
                <c:ext xmlns:c15="http://schemas.microsoft.com/office/drawing/2012/chart" uri="{CE6537A1-D6FC-4f65-9D91-7224C49458BB}"/>
                <c:ext xmlns:c16="http://schemas.microsoft.com/office/drawing/2014/chart" uri="{C3380CC4-5D6E-409C-BE32-E72D297353CC}">
                  <c16:uniqueId val="{0000000B-EBBB-491A-87CF-382D4AFBCE40}"/>
                </c:ext>
              </c:extLst>
            </c:dLbl>
            <c:dLbl>
              <c:idx val="9"/>
              <c:delete val="1"/>
              <c:extLst>
                <c:ext xmlns:c15="http://schemas.microsoft.com/office/drawing/2012/chart" uri="{CE6537A1-D6FC-4f65-9D91-7224C49458BB}"/>
                <c:ext xmlns:c16="http://schemas.microsoft.com/office/drawing/2014/chart" uri="{C3380CC4-5D6E-409C-BE32-E72D297353CC}">
                  <c16:uniqueId val="{0000000C-EBBB-491A-87CF-382D4AFBCE40}"/>
                </c:ext>
              </c:extLst>
            </c:dLbl>
            <c:dLbl>
              <c:idx val="10"/>
              <c:delete val="1"/>
              <c:extLst>
                <c:ext xmlns:c15="http://schemas.microsoft.com/office/drawing/2012/chart" uri="{CE6537A1-D6FC-4f65-9D91-7224C49458BB}"/>
                <c:ext xmlns:c16="http://schemas.microsoft.com/office/drawing/2014/chart" uri="{C3380CC4-5D6E-409C-BE32-E72D297353CC}">
                  <c16:uniqueId val="{0000000D-EBBB-491A-87CF-382D4AFBCE40}"/>
                </c:ext>
              </c:extLst>
            </c:dLbl>
            <c:dLbl>
              <c:idx val="11"/>
              <c:delete val="1"/>
              <c:extLst>
                <c:ext xmlns:c15="http://schemas.microsoft.com/office/drawing/2012/chart" uri="{CE6537A1-D6FC-4f65-9D91-7224C49458BB}"/>
                <c:ext xmlns:c16="http://schemas.microsoft.com/office/drawing/2014/chart" uri="{C3380CC4-5D6E-409C-BE32-E72D297353CC}">
                  <c16:uniqueId val="{0000000E-EBBB-491A-87CF-382D4AFBCE40}"/>
                </c:ext>
              </c:extLst>
            </c:dLbl>
            <c:dLbl>
              <c:idx val="12"/>
              <c:delete val="1"/>
              <c:extLst>
                <c:ext xmlns:c15="http://schemas.microsoft.com/office/drawing/2012/chart" uri="{CE6537A1-D6FC-4f65-9D91-7224C49458BB}"/>
                <c:ext xmlns:c16="http://schemas.microsoft.com/office/drawing/2014/chart" uri="{C3380CC4-5D6E-409C-BE32-E72D297353CC}">
                  <c16:uniqueId val="{0000000F-EBBB-491A-87CF-382D4AFBCE4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BBB-491A-87CF-382D4AFBCE40}"/>
                </c:ext>
              </c:extLst>
            </c:dLbl>
            <c:dLbl>
              <c:idx val="14"/>
              <c:delete val="1"/>
              <c:extLst>
                <c:ext xmlns:c15="http://schemas.microsoft.com/office/drawing/2012/chart" uri="{CE6537A1-D6FC-4f65-9D91-7224C49458BB}"/>
                <c:ext xmlns:c16="http://schemas.microsoft.com/office/drawing/2014/chart" uri="{C3380CC4-5D6E-409C-BE32-E72D297353CC}">
                  <c16:uniqueId val="{00000011-EBBB-491A-87CF-382D4AFBCE40}"/>
                </c:ext>
              </c:extLst>
            </c:dLbl>
            <c:dLbl>
              <c:idx val="15"/>
              <c:delete val="1"/>
              <c:extLst>
                <c:ext xmlns:c15="http://schemas.microsoft.com/office/drawing/2012/chart" uri="{CE6537A1-D6FC-4f65-9D91-7224C49458BB}"/>
                <c:ext xmlns:c16="http://schemas.microsoft.com/office/drawing/2014/chart" uri="{C3380CC4-5D6E-409C-BE32-E72D297353CC}">
                  <c16:uniqueId val="{00000012-EBBB-491A-87CF-382D4AFBCE40}"/>
                </c:ext>
              </c:extLst>
            </c:dLbl>
            <c:dLbl>
              <c:idx val="16"/>
              <c:delete val="1"/>
              <c:extLst>
                <c:ext xmlns:c15="http://schemas.microsoft.com/office/drawing/2012/chart" uri="{CE6537A1-D6FC-4f65-9D91-7224C49458BB}"/>
                <c:ext xmlns:c16="http://schemas.microsoft.com/office/drawing/2014/chart" uri="{C3380CC4-5D6E-409C-BE32-E72D297353CC}">
                  <c16:uniqueId val="{00000013-EBBB-491A-87CF-382D4AFBCE40}"/>
                </c:ext>
              </c:extLst>
            </c:dLbl>
            <c:dLbl>
              <c:idx val="17"/>
              <c:delete val="1"/>
              <c:extLst>
                <c:ext xmlns:c15="http://schemas.microsoft.com/office/drawing/2012/chart" uri="{CE6537A1-D6FC-4f65-9D91-7224C49458BB}"/>
                <c:ext xmlns:c16="http://schemas.microsoft.com/office/drawing/2014/chart" uri="{C3380CC4-5D6E-409C-BE32-E72D297353CC}">
                  <c16:uniqueId val="{00000014-EBBB-491A-87CF-382D4AFBCE40}"/>
                </c:ext>
              </c:extLst>
            </c:dLbl>
            <c:dLbl>
              <c:idx val="18"/>
              <c:delete val="1"/>
              <c:extLst>
                <c:ext xmlns:c15="http://schemas.microsoft.com/office/drawing/2012/chart" uri="{CE6537A1-D6FC-4f65-9D91-7224C49458BB}"/>
                <c:ext xmlns:c16="http://schemas.microsoft.com/office/drawing/2014/chart" uri="{C3380CC4-5D6E-409C-BE32-E72D297353CC}">
                  <c16:uniqueId val="{00000015-EBBB-491A-87CF-382D4AFBCE40}"/>
                </c:ext>
              </c:extLst>
            </c:dLbl>
            <c:dLbl>
              <c:idx val="19"/>
              <c:delete val="1"/>
              <c:extLst>
                <c:ext xmlns:c15="http://schemas.microsoft.com/office/drawing/2012/chart" uri="{CE6537A1-D6FC-4f65-9D91-7224C49458BB}"/>
                <c:ext xmlns:c16="http://schemas.microsoft.com/office/drawing/2014/chart" uri="{C3380CC4-5D6E-409C-BE32-E72D297353CC}">
                  <c16:uniqueId val="{00000016-EBBB-491A-87CF-382D4AFBCE40}"/>
                </c:ext>
              </c:extLst>
            </c:dLbl>
            <c:dLbl>
              <c:idx val="20"/>
              <c:delete val="1"/>
              <c:extLst>
                <c:ext xmlns:c15="http://schemas.microsoft.com/office/drawing/2012/chart" uri="{CE6537A1-D6FC-4f65-9D91-7224C49458BB}"/>
                <c:ext xmlns:c16="http://schemas.microsoft.com/office/drawing/2014/chart" uri="{C3380CC4-5D6E-409C-BE32-E72D297353CC}">
                  <c16:uniqueId val="{00000017-EBBB-491A-87CF-382D4AFBCE40}"/>
                </c:ext>
              </c:extLst>
            </c:dLbl>
            <c:dLbl>
              <c:idx val="21"/>
              <c:delete val="1"/>
              <c:extLst>
                <c:ext xmlns:c15="http://schemas.microsoft.com/office/drawing/2012/chart" uri="{CE6537A1-D6FC-4f65-9D91-7224C49458BB}"/>
                <c:ext xmlns:c16="http://schemas.microsoft.com/office/drawing/2014/chart" uri="{C3380CC4-5D6E-409C-BE32-E72D297353CC}">
                  <c16:uniqueId val="{00000018-EBBB-491A-87CF-382D4AFBCE40}"/>
                </c:ext>
              </c:extLst>
            </c:dLbl>
            <c:dLbl>
              <c:idx val="22"/>
              <c:delete val="1"/>
              <c:extLst>
                <c:ext xmlns:c15="http://schemas.microsoft.com/office/drawing/2012/chart" uri="{CE6537A1-D6FC-4f65-9D91-7224C49458BB}"/>
                <c:ext xmlns:c16="http://schemas.microsoft.com/office/drawing/2014/chart" uri="{C3380CC4-5D6E-409C-BE32-E72D297353CC}">
                  <c16:uniqueId val="{00000019-EBBB-491A-87CF-382D4AFBCE40}"/>
                </c:ext>
              </c:extLst>
            </c:dLbl>
            <c:dLbl>
              <c:idx val="23"/>
              <c:delete val="1"/>
              <c:extLst>
                <c:ext xmlns:c15="http://schemas.microsoft.com/office/drawing/2012/chart" uri="{CE6537A1-D6FC-4f65-9D91-7224C49458BB}"/>
                <c:ext xmlns:c16="http://schemas.microsoft.com/office/drawing/2014/chart" uri="{C3380CC4-5D6E-409C-BE32-E72D297353CC}">
                  <c16:uniqueId val="{0000001A-EBBB-491A-87CF-382D4AFBCE40}"/>
                </c:ext>
              </c:extLst>
            </c:dLbl>
            <c:dLbl>
              <c:idx val="24"/>
              <c:delete val="1"/>
              <c:extLst>
                <c:ext xmlns:c15="http://schemas.microsoft.com/office/drawing/2012/chart" uri="{CE6537A1-D6FC-4f65-9D91-7224C49458BB}"/>
                <c:ext xmlns:c16="http://schemas.microsoft.com/office/drawing/2014/chart" uri="{C3380CC4-5D6E-409C-BE32-E72D297353CC}">
                  <c16:uniqueId val="{0000001B-EBBB-491A-87CF-382D4AFBCE4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BBB-491A-87CF-382D4AFBCE4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Korbach (439)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120781</v>
      </c>
      <c r="F11" s="238">
        <v>121433</v>
      </c>
      <c r="G11" s="238">
        <v>122264</v>
      </c>
      <c r="H11" s="238">
        <v>119976</v>
      </c>
      <c r="I11" s="265">
        <v>119580</v>
      </c>
      <c r="J11" s="263">
        <v>1201</v>
      </c>
      <c r="K11" s="266">
        <v>1.0043485532697776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18.04257292123761</v>
      </c>
      <c r="E13" s="115">
        <v>21792</v>
      </c>
      <c r="F13" s="114">
        <v>21907</v>
      </c>
      <c r="G13" s="114">
        <v>22241</v>
      </c>
      <c r="H13" s="114">
        <v>22109</v>
      </c>
      <c r="I13" s="140">
        <v>21732</v>
      </c>
      <c r="J13" s="115">
        <v>60</v>
      </c>
      <c r="K13" s="116">
        <v>0.27609055770292656</v>
      </c>
    </row>
    <row r="14" spans="1:255" ht="14.1" customHeight="1" x14ac:dyDescent="0.2">
      <c r="A14" s="306" t="s">
        <v>230</v>
      </c>
      <c r="B14" s="307"/>
      <c r="C14" s="308"/>
      <c r="D14" s="113">
        <v>62.72344160091405</v>
      </c>
      <c r="E14" s="115">
        <v>75758</v>
      </c>
      <c r="F14" s="114">
        <v>76238</v>
      </c>
      <c r="G14" s="114">
        <v>76754</v>
      </c>
      <c r="H14" s="114">
        <v>74949</v>
      </c>
      <c r="I14" s="140">
        <v>74873</v>
      </c>
      <c r="J14" s="115">
        <v>885</v>
      </c>
      <c r="K14" s="116">
        <v>1.1820015225782325</v>
      </c>
    </row>
    <row r="15" spans="1:255" ht="14.1" customHeight="1" x14ac:dyDescent="0.2">
      <c r="A15" s="306" t="s">
        <v>231</v>
      </c>
      <c r="B15" s="307"/>
      <c r="C15" s="308"/>
      <c r="D15" s="113">
        <v>10.177097391145958</v>
      </c>
      <c r="E15" s="115">
        <v>12292</v>
      </c>
      <c r="F15" s="114">
        <v>12211</v>
      </c>
      <c r="G15" s="114">
        <v>12206</v>
      </c>
      <c r="H15" s="114">
        <v>12061</v>
      </c>
      <c r="I15" s="140">
        <v>12050</v>
      </c>
      <c r="J15" s="115">
        <v>242</v>
      </c>
      <c r="K15" s="116">
        <v>2.008298755186722</v>
      </c>
    </row>
    <row r="16" spans="1:255" ht="14.1" customHeight="1" x14ac:dyDescent="0.2">
      <c r="A16" s="306" t="s">
        <v>232</v>
      </c>
      <c r="B16" s="307"/>
      <c r="C16" s="308"/>
      <c r="D16" s="113">
        <v>8.1345575877000513</v>
      </c>
      <c r="E16" s="115">
        <v>9825</v>
      </c>
      <c r="F16" s="114">
        <v>9822</v>
      </c>
      <c r="G16" s="114">
        <v>9807</v>
      </c>
      <c r="H16" s="114">
        <v>9651</v>
      </c>
      <c r="I16" s="140">
        <v>9694</v>
      </c>
      <c r="J16" s="115">
        <v>131</v>
      </c>
      <c r="K16" s="116">
        <v>1.3513513513513513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1.0134044261928614</v>
      </c>
      <c r="E18" s="115">
        <v>1224</v>
      </c>
      <c r="F18" s="114">
        <v>1243</v>
      </c>
      <c r="G18" s="114">
        <v>1278</v>
      </c>
      <c r="H18" s="114">
        <v>1259</v>
      </c>
      <c r="I18" s="140">
        <v>1244</v>
      </c>
      <c r="J18" s="115">
        <v>-20</v>
      </c>
      <c r="K18" s="116">
        <v>-1.607717041800643</v>
      </c>
    </row>
    <row r="19" spans="1:255" ht="14.1" customHeight="1" x14ac:dyDescent="0.2">
      <c r="A19" s="306" t="s">
        <v>235</v>
      </c>
      <c r="B19" s="307" t="s">
        <v>236</v>
      </c>
      <c r="C19" s="308"/>
      <c r="D19" s="113">
        <v>0.52657288811982017</v>
      </c>
      <c r="E19" s="115">
        <v>636</v>
      </c>
      <c r="F19" s="114">
        <v>657</v>
      </c>
      <c r="G19" s="114">
        <v>675</v>
      </c>
      <c r="H19" s="114">
        <v>665</v>
      </c>
      <c r="I19" s="140">
        <v>661</v>
      </c>
      <c r="J19" s="115">
        <v>-25</v>
      </c>
      <c r="K19" s="116">
        <v>-3.7821482602118004</v>
      </c>
    </row>
    <row r="20" spans="1:255" ht="14.1" customHeight="1" x14ac:dyDescent="0.2">
      <c r="A20" s="306">
        <v>12</v>
      </c>
      <c r="B20" s="307" t="s">
        <v>237</v>
      </c>
      <c r="C20" s="308"/>
      <c r="D20" s="113">
        <v>0.58287313401942353</v>
      </c>
      <c r="E20" s="115">
        <v>704</v>
      </c>
      <c r="F20" s="114">
        <v>690</v>
      </c>
      <c r="G20" s="114">
        <v>747</v>
      </c>
      <c r="H20" s="114">
        <v>728</v>
      </c>
      <c r="I20" s="140">
        <v>704</v>
      </c>
      <c r="J20" s="115">
        <v>0</v>
      </c>
      <c r="K20" s="116">
        <v>0</v>
      </c>
    </row>
    <row r="21" spans="1:255" ht="14.1" customHeight="1" x14ac:dyDescent="0.2">
      <c r="A21" s="306">
        <v>21</v>
      </c>
      <c r="B21" s="307" t="s">
        <v>238</v>
      </c>
      <c r="C21" s="308"/>
      <c r="D21" s="113">
        <v>0.16641690332088657</v>
      </c>
      <c r="E21" s="115">
        <v>201</v>
      </c>
      <c r="F21" s="114">
        <v>198</v>
      </c>
      <c r="G21" s="114">
        <v>204</v>
      </c>
      <c r="H21" s="114">
        <v>212</v>
      </c>
      <c r="I21" s="140">
        <v>209</v>
      </c>
      <c r="J21" s="115">
        <v>-8</v>
      </c>
      <c r="K21" s="116">
        <v>-3.8277511961722488</v>
      </c>
    </row>
    <row r="22" spans="1:255" ht="14.1" customHeight="1" x14ac:dyDescent="0.2">
      <c r="A22" s="306">
        <v>22</v>
      </c>
      <c r="B22" s="307" t="s">
        <v>239</v>
      </c>
      <c r="C22" s="308"/>
      <c r="D22" s="113">
        <v>2.4333297455725651</v>
      </c>
      <c r="E22" s="115">
        <v>2939</v>
      </c>
      <c r="F22" s="114">
        <v>2978</v>
      </c>
      <c r="G22" s="114">
        <v>3040</v>
      </c>
      <c r="H22" s="114">
        <v>2962</v>
      </c>
      <c r="I22" s="140">
        <v>2996</v>
      </c>
      <c r="J22" s="115">
        <v>-57</v>
      </c>
      <c r="K22" s="116">
        <v>-1.9025367156208277</v>
      </c>
    </row>
    <row r="23" spans="1:255" ht="14.1" customHeight="1" x14ac:dyDescent="0.2">
      <c r="A23" s="306">
        <v>23</v>
      </c>
      <c r="B23" s="307" t="s">
        <v>240</v>
      </c>
      <c r="C23" s="308"/>
      <c r="D23" s="113">
        <v>1.0192000397413501</v>
      </c>
      <c r="E23" s="115">
        <v>1231</v>
      </c>
      <c r="F23" s="114">
        <v>1248</v>
      </c>
      <c r="G23" s="114">
        <v>1271</v>
      </c>
      <c r="H23" s="114">
        <v>1248</v>
      </c>
      <c r="I23" s="140">
        <v>1261</v>
      </c>
      <c r="J23" s="115">
        <v>-30</v>
      </c>
      <c r="K23" s="116">
        <v>-2.3790642347343378</v>
      </c>
    </row>
    <row r="24" spans="1:255" ht="14.1" customHeight="1" x14ac:dyDescent="0.2">
      <c r="A24" s="306">
        <v>24</v>
      </c>
      <c r="B24" s="307" t="s">
        <v>241</v>
      </c>
      <c r="C24" s="308"/>
      <c r="D24" s="113">
        <v>4.5487286907708997</v>
      </c>
      <c r="E24" s="115">
        <v>5494</v>
      </c>
      <c r="F24" s="114">
        <v>5533</v>
      </c>
      <c r="G24" s="114">
        <v>5655</v>
      </c>
      <c r="H24" s="114">
        <v>5631</v>
      </c>
      <c r="I24" s="140">
        <v>5547</v>
      </c>
      <c r="J24" s="115">
        <v>-53</v>
      </c>
      <c r="K24" s="116">
        <v>-0.95547142599603385</v>
      </c>
    </row>
    <row r="25" spans="1:255" ht="14.1" customHeight="1" x14ac:dyDescent="0.2">
      <c r="A25" s="306">
        <v>25</v>
      </c>
      <c r="B25" s="307" t="s">
        <v>242</v>
      </c>
      <c r="C25" s="308"/>
      <c r="D25" s="113">
        <v>7.5525123984732696</v>
      </c>
      <c r="E25" s="115">
        <v>9122</v>
      </c>
      <c r="F25" s="114">
        <v>9199</v>
      </c>
      <c r="G25" s="114">
        <v>9332</v>
      </c>
      <c r="H25" s="114">
        <v>9148</v>
      </c>
      <c r="I25" s="140">
        <v>9149</v>
      </c>
      <c r="J25" s="115">
        <v>-27</v>
      </c>
      <c r="K25" s="116">
        <v>-0.29511422013334793</v>
      </c>
    </row>
    <row r="26" spans="1:255" ht="14.1" customHeight="1" x14ac:dyDescent="0.2">
      <c r="A26" s="306">
        <v>26</v>
      </c>
      <c r="B26" s="307" t="s">
        <v>243</v>
      </c>
      <c r="C26" s="308"/>
      <c r="D26" s="113">
        <v>2.3679221069539085</v>
      </c>
      <c r="E26" s="115">
        <v>2860</v>
      </c>
      <c r="F26" s="114">
        <v>2912</v>
      </c>
      <c r="G26" s="114">
        <v>2927</v>
      </c>
      <c r="H26" s="114">
        <v>2790</v>
      </c>
      <c r="I26" s="140">
        <v>2796</v>
      </c>
      <c r="J26" s="115">
        <v>64</v>
      </c>
      <c r="K26" s="116">
        <v>2.2889842632331905</v>
      </c>
    </row>
    <row r="27" spans="1:255" ht="14.1" customHeight="1" x14ac:dyDescent="0.2">
      <c r="A27" s="306">
        <v>27</v>
      </c>
      <c r="B27" s="307" t="s">
        <v>244</v>
      </c>
      <c r="C27" s="308"/>
      <c r="D27" s="113">
        <v>2.8274314668697893</v>
      </c>
      <c r="E27" s="115">
        <v>3415</v>
      </c>
      <c r="F27" s="114">
        <v>3401</v>
      </c>
      <c r="G27" s="114">
        <v>3414</v>
      </c>
      <c r="H27" s="114">
        <v>3334</v>
      </c>
      <c r="I27" s="140">
        <v>3334</v>
      </c>
      <c r="J27" s="115">
        <v>81</v>
      </c>
      <c r="K27" s="116">
        <v>2.4295140971805638</v>
      </c>
    </row>
    <row r="28" spans="1:255" ht="14.1" customHeight="1" x14ac:dyDescent="0.2">
      <c r="A28" s="306">
        <v>28</v>
      </c>
      <c r="B28" s="307" t="s">
        <v>245</v>
      </c>
      <c r="C28" s="308"/>
      <c r="D28" s="113">
        <v>0.23513632111010838</v>
      </c>
      <c r="E28" s="115">
        <v>284</v>
      </c>
      <c r="F28" s="114">
        <v>295</v>
      </c>
      <c r="G28" s="114">
        <v>310</v>
      </c>
      <c r="H28" s="114">
        <v>307</v>
      </c>
      <c r="I28" s="140">
        <v>309</v>
      </c>
      <c r="J28" s="115">
        <v>-25</v>
      </c>
      <c r="K28" s="116">
        <v>-8.090614886731391</v>
      </c>
    </row>
    <row r="29" spans="1:255" ht="14.1" customHeight="1" x14ac:dyDescent="0.2">
      <c r="A29" s="306">
        <v>29</v>
      </c>
      <c r="B29" s="307" t="s">
        <v>246</v>
      </c>
      <c r="C29" s="308"/>
      <c r="D29" s="113">
        <v>3.4815078530563581</v>
      </c>
      <c r="E29" s="115">
        <v>4205</v>
      </c>
      <c r="F29" s="114">
        <v>4327</v>
      </c>
      <c r="G29" s="114">
        <v>4289</v>
      </c>
      <c r="H29" s="114">
        <v>4178</v>
      </c>
      <c r="I29" s="140">
        <v>4149</v>
      </c>
      <c r="J29" s="115">
        <v>56</v>
      </c>
      <c r="K29" s="116">
        <v>1.3497228247770547</v>
      </c>
    </row>
    <row r="30" spans="1:255" ht="14.1" customHeight="1" x14ac:dyDescent="0.2">
      <c r="A30" s="306" t="s">
        <v>247</v>
      </c>
      <c r="B30" s="307" t="s">
        <v>248</v>
      </c>
      <c r="C30" s="308"/>
      <c r="D30" s="113">
        <v>1.6376747998443464</v>
      </c>
      <c r="E30" s="115">
        <v>1978</v>
      </c>
      <c r="F30" s="114">
        <v>2041</v>
      </c>
      <c r="G30" s="114">
        <v>1958</v>
      </c>
      <c r="H30" s="114">
        <v>1859</v>
      </c>
      <c r="I30" s="140">
        <v>1861</v>
      </c>
      <c r="J30" s="115">
        <v>117</v>
      </c>
      <c r="K30" s="116">
        <v>6.2869425040300912</v>
      </c>
    </row>
    <row r="31" spans="1:255" ht="14.1" customHeight="1" x14ac:dyDescent="0.2">
      <c r="A31" s="306" t="s">
        <v>249</v>
      </c>
      <c r="B31" s="307" t="s">
        <v>250</v>
      </c>
      <c r="C31" s="308"/>
      <c r="D31" s="113">
        <v>1.8281021021518284</v>
      </c>
      <c r="E31" s="115">
        <v>2208</v>
      </c>
      <c r="F31" s="114">
        <v>2267</v>
      </c>
      <c r="G31" s="114">
        <v>2311</v>
      </c>
      <c r="H31" s="114">
        <v>2300</v>
      </c>
      <c r="I31" s="140">
        <v>2269</v>
      </c>
      <c r="J31" s="115">
        <v>-61</v>
      </c>
      <c r="K31" s="116">
        <v>-2.6884089907448216</v>
      </c>
    </row>
    <row r="32" spans="1:255" ht="14.1" customHeight="1" x14ac:dyDescent="0.2">
      <c r="A32" s="306">
        <v>31</v>
      </c>
      <c r="B32" s="307" t="s">
        <v>251</v>
      </c>
      <c r="C32" s="308"/>
      <c r="D32" s="113">
        <v>0.58287313401942353</v>
      </c>
      <c r="E32" s="115">
        <v>704</v>
      </c>
      <c r="F32" s="114">
        <v>697</v>
      </c>
      <c r="G32" s="114">
        <v>693</v>
      </c>
      <c r="H32" s="114">
        <v>677</v>
      </c>
      <c r="I32" s="140">
        <v>661</v>
      </c>
      <c r="J32" s="115">
        <v>43</v>
      </c>
      <c r="K32" s="116">
        <v>6.5052950075642961</v>
      </c>
    </row>
    <row r="33" spans="1:11" ht="14.1" customHeight="1" x14ac:dyDescent="0.2">
      <c r="A33" s="306">
        <v>32</v>
      </c>
      <c r="B33" s="307" t="s">
        <v>252</v>
      </c>
      <c r="C33" s="308"/>
      <c r="D33" s="113">
        <v>1.6327071310884991</v>
      </c>
      <c r="E33" s="115">
        <v>1972</v>
      </c>
      <c r="F33" s="114">
        <v>1911</v>
      </c>
      <c r="G33" s="114">
        <v>2028</v>
      </c>
      <c r="H33" s="114">
        <v>1970</v>
      </c>
      <c r="I33" s="140">
        <v>1928</v>
      </c>
      <c r="J33" s="115">
        <v>44</v>
      </c>
      <c r="K33" s="116">
        <v>2.2821576763485476</v>
      </c>
    </row>
    <row r="34" spans="1:11" ht="14.1" customHeight="1" x14ac:dyDescent="0.2">
      <c r="A34" s="306">
        <v>33</v>
      </c>
      <c r="B34" s="307" t="s">
        <v>253</v>
      </c>
      <c r="C34" s="308"/>
      <c r="D34" s="113">
        <v>1.4778814548645895</v>
      </c>
      <c r="E34" s="115">
        <v>1785</v>
      </c>
      <c r="F34" s="114">
        <v>1778</v>
      </c>
      <c r="G34" s="114">
        <v>1891</v>
      </c>
      <c r="H34" s="114">
        <v>1865</v>
      </c>
      <c r="I34" s="140">
        <v>1798</v>
      </c>
      <c r="J34" s="115">
        <v>-13</v>
      </c>
      <c r="K34" s="116">
        <v>-0.7230255839822024</v>
      </c>
    </row>
    <row r="35" spans="1:11" ht="14.1" customHeight="1" x14ac:dyDescent="0.2">
      <c r="A35" s="306">
        <v>34</v>
      </c>
      <c r="B35" s="307" t="s">
        <v>254</v>
      </c>
      <c r="C35" s="308"/>
      <c r="D35" s="113">
        <v>2.1427211233554946</v>
      </c>
      <c r="E35" s="115">
        <v>2588</v>
      </c>
      <c r="F35" s="114">
        <v>2605</v>
      </c>
      <c r="G35" s="114">
        <v>2631</v>
      </c>
      <c r="H35" s="114">
        <v>2755</v>
      </c>
      <c r="I35" s="140">
        <v>2742</v>
      </c>
      <c r="J35" s="115">
        <v>-154</v>
      </c>
      <c r="K35" s="116">
        <v>-5.6163384390955509</v>
      </c>
    </row>
    <row r="36" spans="1:11" ht="14.1" customHeight="1" x14ac:dyDescent="0.2">
      <c r="A36" s="306">
        <v>41</v>
      </c>
      <c r="B36" s="307" t="s">
        <v>255</v>
      </c>
      <c r="C36" s="308"/>
      <c r="D36" s="113">
        <v>1.9713365512787608</v>
      </c>
      <c r="E36" s="115">
        <v>2381</v>
      </c>
      <c r="F36" s="114">
        <v>2398</v>
      </c>
      <c r="G36" s="114">
        <v>2422</v>
      </c>
      <c r="H36" s="114">
        <v>2431</v>
      </c>
      <c r="I36" s="140">
        <v>2467</v>
      </c>
      <c r="J36" s="115">
        <v>-86</v>
      </c>
      <c r="K36" s="116">
        <v>-3.4860154033238753</v>
      </c>
    </row>
    <row r="37" spans="1:11" ht="14.1" customHeight="1" x14ac:dyDescent="0.2">
      <c r="A37" s="306">
        <v>42</v>
      </c>
      <c r="B37" s="307" t="s">
        <v>256</v>
      </c>
      <c r="C37" s="308"/>
      <c r="D37" s="113" t="s">
        <v>514</v>
      </c>
      <c r="E37" s="115" t="s">
        <v>514</v>
      </c>
      <c r="F37" s="114" t="s">
        <v>514</v>
      </c>
      <c r="G37" s="114" t="s">
        <v>514</v>
      </c>
      <c r="H37" s="114" t="s">
        <v>514</v>
      </c>
      <c r="I37" s="140">
        <v>99</v>
      </c>
      <c r="J37" s="115" t="s">
        <v>514</v>
      </c>
      <c r="K37" s="116" t="s">
        <v>514</v>
      </c>
    </row>
    <row r="38" spans="1:11" ht="14.1" customHeight="1" x14ac:dyDescent="0.2">
      <c r="A38" s="306">
        <v>43</v>
      </c>
      <c r="B38" s="307" t="s">
        <v>257</v>
      </c>
      <c r="C38" s="308"/>
      <c r="D38" s="113">
        <v>0.95213651153741063</v>
      </c>
      <c r="E38" s="115">
        <v>1150</v>
      </c>
      <c r="F38" s="114">
        <v>1169</v>
      </c>
      <c r="G38" s="114">
        <v>1174</v>
      </c>
      <c r="H38" s="114">
        <v>1115</v>
      </c>
      <c r="I38" s="140">
        <v>1096</v>
      </c>
      <c r="J38" s="115">
        <v>54</v>
      </c>
      <c r="K38" s="116">
        <v>4.9270072992700733</v>
      </c>
    </row>
    <row r="39" spans="1:11" ht="14.1" customHeight="1" x14ac:dyDescent="0.2">
      <c r="A39" s="306">
        <v>51</v>
      </c>
      <c r="B39" s="307" t="s">
        <v>258</v>
      </c>
      <c r="C39" s="308"/>
      <c r="D39" s="113">
        <v>6.4587973273942092</v>
      </c>
      <c r="E39" s="115">
        <v>7801</v>
      </c>
      <c r="F39" s="114">
        <v>7883</v>
      </c>
      <c r="G39" s="114">
        <v>7982</v>
      </c>
      <c r="H39" s="114">
        <v>7641</v>
      </c>
      <c r="I39" s="140">
        <v>7530</v>
      </c>
      <c r="J39" s="115">
        <v>271</v>
      </c>
      <c r="K39" s="116">
        <v>3.5989375830013279</v>
      </c>
    </row>
    <row r="40" spans="1:11" ht="14.1" customHeight="1" x14ac:dyDescent="0.2">
      <c r="A40" s="306" t="s">
        <v>259</v>
      </c>
      <c r="B40" s="307" t="s">
        <v>260</v>
      </c>
      <c r="C40" s="308"/>
      <c r="D40" s="113">
        <v>5.3866088209238212</v>
      </c>
      <c r="E40" s="115">
        <v>6506</v>
      </c>
      <c r="F40" s="114">
        <v>6563</v>
      </c>
      <c r="G40" s="114">
        <v>6681</v>
      </c>
      <c r="H40" s="114">
        <v>6573</v>
      </c>
      <c r="I40" s="140">
        <v>6488</v>
      </c>
      <c r="J40" s="115">
        <v>18</v>
      </c>
      <c r="K40" s="116">
        <v>0.27743526510480887</v>
      </c>
    </row>
    <row r="41" spans="1:11" ht="14.1" customHeight="1" x14ac:dyDescent="0.2">
      <c r="A41" s="306"/>
      <c r="B41" s="307" t="s">
        <v>261</v>
      </c>
      <c r="C41" s="308"/>
      <c r="D41" s="113">
        <v>4.6571894586068998</v>
      </c>
      <c r="E41" s="115">
        <v>5625</v>
      </c>
      <c r="F41" s="114">
        <v>5667</v>
      </c>
      <c r="G41" s="114">
        <v>5799</v>
      </c>
      <c r="H41" s="114">
        <v>5706</v>
      </c>
      <c r="I41" s="140">
        <v>5606</v>
      </c>
      <c r="J41" s="115">
        <v>19</v>
      </c>
      <c r="K41" s="116">
        <v>0.33892258294684269</v>
      </c>
    </row>
    <row r="42" spans="1:11" ht="14.1" customHeight="1" x14ac:dyDescent="0.2">
      <c r="A42" s="306">
        <v>52</v>
      </c>
      <c r="B42" s="307" t="s">
        <v>262</v>
      </c>
      <c r="C42" s="308"/>
      <c r="D42" s="113">
        <v>3.885544911865277</v>
      </c>
      <c r="E42" s="115">
        <v>4693</v>
      </c>
      <c r="F42" s="114">
        <v>4653</v>
      </c>
      <c r="G42" s="114">
        <v>4790</v>
      </c>
      <c r="H42" s="114">
        <v>4736</v>
      </c>
      <c r="I42" s="140">
        <v>4629</v>
      </c>
      <c r="J42" s="115">
        <v>64</v>
      </c>
      <c r="K42" s="116">
        <v>1.3825880319723483</v>
      </c>
    </row>
    <row r="43" spans="1:11" ht="14.1" customHeight="1" x14ac:dyDescent="0.2">
      <c r="A43" s="306" t="s">
        <v>263</v>
      </c>
      <c r="B43" s="307" t="s">
        <v>264</v>
      </c>
      <c r="C43" s="308"/>
      <c r="D43" s="113">
        <v>3.2968761642973647</v>
      </c>
      <c r="E43" s="115">
        <v>3982</v>
      </c>
      <c r="F43" s="114">
        <v>3946</v>
      </c>
      <c r="G43" s="114">
        <v>4072</v>
      </c>
      <c r="H43" s="114">
        <v>4027</v>
      </c>
      <c r="I43" s="140">
        <v>3944</v>
      </c>
      <c r="J43" s="115">
        <v>38</v>
      </c>
      <c r="K43" s="116">
        <v>0.9634888438133874</v>
      </c>
    </row>
    <row r="44" spans="1:11" ht="14.1" customHeight="1" x14ac:dyDescent="0.2">
      <c r="A44" s="306">
        <v>53</v>
      </c>
      <c r="B44" s="307" t="s">
        <v>265</v>
      </c>
      <c r="C44" s="308"/>
      <c r="D44" s="113">
        <v>0.60439969862809551</v>
      </c>
      <c r="E44" s="115">
        <v>730</v>
      </c>
      <c r="F44" s="114">
        <v>715</v>
      </c>
      <c r="G44" s="114">
        <v>724</v>
      </c>
      <c r="H44" s="114">
        <v>737</v>
      </c>
      <c r="I44" s="140">
        <v>725</v>
      </c>
      <c r="J44" s="115">
        <v>5</v>
      </c>
      <c r="K44" s="116">
        <v>0.68965517241379315</v>
      </c>
    </row>
    <row r="45" spans="1:11" ht="14.1" customHeight="1" x14ac:dyDescent="0.2">
      <c r="A45" s="306" t="s">
        <v>266</v>
      </c>
      <c r="B45" s="307" t="s">
        <v>267</v>
      </c>
      <c r="C45" s="308"/>
      <c r="D45" s="113">
        <v>0.50421837871850705</v>
      </c>
      <c r="E45" s="115">
        <v>609</v>
      </c>
      <c r="F45" s="114">
        <v>595</v>
      </c>
      <c r="G45" s="114">
        <v>607</v>
      </c>
      <c r="H45" s="114">
        <v>618</v>
      </c>
      <c r="I45" s="140">
        <v>605</v>
      </c>
      <c r="J45" s="115">
        <v>4</v>
      </c>
      <c r="K45" s="116">
        <v>0.66115702479338845</v>
      </c>
    </row>
    <row r="46" spans="1:11" ht="14.1" customHeight="1" x14ac:dyDescent="0.2">
      <c r="A46" s="306">
        <v>54</v>
      </c>
      <c r="B46" s="307" t="s">
        <v>268</v>
      </c>
      <c r="C46" s="308"/>
      <c r="D46" s="113">
        <v>2.8920111606958048</v>
      </c>
      <c r="E46" s="115">
        <v>3493</v>
      </c>
      <c r="F46" s="114">
        <v>3525</v>
      </c>
      <c r="G46" s="114">
        <v>3520</v>
      </c>
      <c r="H46" s="114">
        <v>3506</v>
      </c>
      <c r="I46" s="140">
        <v>3511</v>
      </c>
      <c r="J46" s="115">
        <v>-18</v>
      </c>
      <c r="K46" s="116">
        <v>-0.51267445172315584</v>
      </c>
    </row>
    <row r="47" spans="1:11" ht="14.1" customHeight="1" x14ac:dyDescent="0.2">
      <c r="A47" s="306">
        <v>61</v>
      </c>
      <c r="B47" s="307" t="s">
        <v>269</v>
      </c>
      <c r="C47" s="308"/>
      <c r="D47" s="113">
        <v>2.2644290078737548</v>
      </c>
      <c r="E47" s="115">
        <v>2735</v>
      </c>
      <c r="F47" s="114">
        <v>2674</v>
      </c>
      <c r="G47" s="114">
        <v>2704</v>
      </c>
      <c r="H47" s="114">
        <v>2688</v>
      </c>
      <c r="I47" s="140">
        <v>2697</v>
      </c>
      <c r="J47" s="115">
        <v>38</v>
      </c>
      <c r="K47" s="116">
        <v>1.4089729328883944</v>
      </c>
    </row>
    <row r="48" spans="1:11" ht="14.1" customHeight="1" x14ac:dyDescent="0.2">
      <c r="A48" s="306">
        <v>62</v>
      </c>
      <c r="B48" s="307" t="s">
        <v>270</v>
      </c>
      <c r="C48" s="308"/>
      <c r="D48" s="113">
        <v>6.8802212268485938</v>
      </c>
      <c r="E48" s="115">
        <v>8310</v>
      </c>
      <c r="F48" s="114">
        <v>8369</v>
      </c>
      <c r="G48" s="114">
        <v>8359</v>
      </c>
      <c r="H48" s="114">
        <v>8232</v>
      </c>
      <c r="I48" s="140">
        <v>8273</v>
      </c>
      <c r="J48" s="115">
        <v>37</v>
      </c>
      <c r="K48" s="116">
        <v>0.44723800314275353</v>
      </c>
    </row>
    <row r="49" spans="1:11" ht="14.1" customHeight="1" x14ac:dyDescent="0.2">
      <c r="A49" s="306">
        <v>63</v>
      </c>
      <c r="B49" s="307" t="s">
        <v>271</v>
      </c>
      <c r="C49" s="308"/>
      <c r="D49" s="113">
        <v>2.4101472913786108</v>
      </c>
      <c r="E49" s="115">
        <v>2911</v>
      </c>
      <c r="F49" s="114">
        <v>2970</v>
      </c>
      <c r="G49" s="114">
        <v>3024</v>
      </c>
      <c r="H49" s="114">
        <v>2957</v>
      </c>
      <c r="I49" s="140">
        <v>2882</v>
      </c>
      <c r="J49" s="115">
        <v>29</v>
      </c>
      <c r="K49" s="116">
        <v>1.0062456627342125</v>
      </c>
    </row>
    <row r="50" spans="1:11" ht="14.1" customHeight="1" x14ac:dyDescent="0.2">
      <c r="A50" s="306" t="s">
        <v>272</v>
      </c>
      <c r="B50" s="307" t="s">
        <v>273</v>
      </c>
      <c r="C50" s="308"/>
      <c r="D50" s="113">
        <v>0.83042862701915032</v>
      </c>
      <c r="E50" s="115">
        <v>1003</v>
      </c>
      <c r="F50" s="114">
        <v>1028</v>
      </c>
      <c r="G50" s="114">
        <v>1057</v>
      </c>
      <c r="H50" s="114">
        <v>1028</v>
      </c>
      <c r="I50" s="140">
        <v>1028</v>
      </c>
      <c r="J50" s="115">
        <v>-25</v>
      </c>
      <c r="K50" s="116">
        <v>-2.431906614785992</v>
      </c>
    </row>
    <row r="51" spans="1:11" ht="14.1" customHeight="1" x14ac:dyDescent="0.2">
      <c r="A51" s="306" t="s">
        <v>274</v>
      </c>
      <c r="B51" s="307" t="s">
        <v>275</v>
      </c>
      <c r="C51" s="308"/>
      <c r="D51" s="113">
        <v>1.4166135402091389</v>
      </c>
      <c r="E51" s="115">
        <v>1711</v>
      </c>
      <c r="F51" s="114">
        <v>1737</v>
      </c>
      <c r="G51" s="114">
        <v>1756</v>
      </c>
      <c r="H51" s="114">
        <v>1739</v>
      </c>
      <c r="I51" s="140">
        <v>1664</v>
      </c>
      <c r="J51" s="115">
        <v>47</v>
      </c>
      <c r="K51" s="116">
        <v>2.8245192307692308</v>
      </c>
    </row>
    <row r="52" spans="1:11" ht="14.1" customHeight="1" x14ac:dyDescent="0.2">
      <c r="A52" s="306">
        <v>71</v>
      </c>
      <c r="B52" s="307" t="s">
        <v>276</v>
      </c>
      <c r="C52" s="308"/>
      <c r="D52" s="113">
        <v>9.6190626009057709</v>
      </c>
      <c r="E52" s="115">
        <v>11618</v>
      </c>
      <c r="F52" s="114">
        <v>11632</v>
      </c>
      <c r="G52" s="114">
        <v>11722</v>
      </c>
      <c r="H52" s="114">
        <v>11517</v>
      </c>
      <c r="I52" s="140">
        <v>11446</v>
      </c>
      <c r="J52" s="115">
        <v>172</v>
      </c>
      <c r="K52" s="116">
        <v>1.5027083697361523</v>
      </c>
    </row>
    <row r="53" spans="1:11" ht="14.1" customHeight="1" x14ac:dyDescent="0.2">
      <c r="A53" s="306" t="s">
        <v>277</v>
      </c>
      <c r="B53" s="307" t="s">
        <v>278</v>
      </c>
      <c r="C53" s="308"/>
      <c r="D53" s="113">
        <v>3.8010945430158718</v>
      </c>
      <c r="E53" s="115">
        <v>4591</v>
      </c>
      <c r="F53" s="114">
        <v>4585</v>
      </c>
      <c r="G53" s="114">
        <v>4614</v>
      </c>
      <c r="H53" s="114">
        <v>4486</v>
      </c>
      <c r="I53" s="140">
        <v>4411</v>
      </c>
      <c r="J53" s="115">
        <v>180</v>
      </c>
      <c r="K53" s="116">
        <v>4.0807073226025841</v>
      </c>
    </row>
    <row r="54" spans="1:11" ht="14.1" customHeight="1" x14ac:dyDescent="0.2">
      <c r="A54" s="306" t="s">
        <v>279</v>
      </c>
      <c r="B54" s="307" t="s">
        <v>280</v>
      </c>
      <c r="C54" s="308"/>
      <c r="D54" s="113">
        <v>4.8650036015598479</v>
      </c>
      <c r="E54" s="115">
        <v>5876</v>
      </c>
      <c r="F54" s="114">
        <v>5902</v>
      </c>
      <c r="G54" s="114">
        <v>5948</v>
      </c>
      <c r="H54" s="114">
        <v>5885</v>
      </c>
      <c r="I54" s="140">
        <v>5908</v>
      </c>
      <c r="J54" s="115">
        <v>-32</v>
      </c>
      <c r="K54" s="116">
        <v>-0.54163845633039942</v>
      </c>
    </row>
    <row r="55" spans="1:11" ht="14.1" customHeight="1" x14ac:dyDescent="0.2">
      <c r="A55" s="306">
        <v>72</v>
      </c>
      <c r="B55" s="307" t="s">
        <v>281</v>
      </c>
      <c r="C55" s="308"/>
      <c r="D55" s="113">
        <v>2.9027744430001405</v>
      </c>
      <c r="E55" s="115">
        <v>3506</v>
      </c>
      <c r="F55" s="114">
        <v>3537</v>
      </c>
      <c r="G55" s="114">
        <v>3540</v>
      </c>
      <c r="H55" s="114">
        <v>3496</v>
      </c>
      <c r="I55" s="140">
        <v>3520</v>
      </c>
      <c r="J55" s="115">
        <v>-14</v>
      </c>
      <c r="K55" s="116">
        <v>-0.39772727272727271</v>
      </c>
    </row>
    <row r="56" spans="1:11" ht="14.1" customHeight="1" x14ac:dyDescent="0.2">
      <c r="A56" s="306" t="s">
        <v>282</v>
      </c>
      <c r="B56" s="307" t="s">
        <v>283</v>
      </c>
      <c r="C56" s="308"/>
      <c r="D56" s="113">
        <v>1.5499126518243764</v>
      </c>
      <c r="E56" s="115">
        <v>1872</v>
      </c>
      <c r="F56" s="114">
        <v>1907</v>
      </c>
      <c r="G56" s="114">
        <v>1907</v>
      </c>
      <c r="H56" s="114">
        <v>1894</v>
      </c>
      <c r="I56" s="140">
        <v>1920</v>
      </c>
      <c r="J56" s="115">
        <v>-48</v>
      </c>
      <c r="K56" s="116">
        <v>-2.5</v>
      </c>
    </row>
    <row r="57" spans="1:11" ht="14.1" customHeight="1" x14ac:dyDescent="0.2">
      <c r="A57" s="306" t="s">
        <v>284</v>
      </c>
      <c r="B57" s="307" t="s">
        <v>285</v>
      </c>
      <c r="C57" s="308"/>
      <c r="D57" s="113">
        <v>0.8726538114438529</v>
      </c>
      <c r="E57" s="115">
        <v>1054</v>
      </c>
      <c r="F57" s="114">
        <v>1037</v>
      </c>
      <c r="G57" s="114">
        <v>1037</v>
      </c>
      <c r="H57" s="114">
        <v>1028</v>
      </c>
      <c r="I57" s="140">
        <v>1024</v>
      </c>
      <c r="J57" s="115">
        <v>30</v>
      </c>
      <c r="K57" s="116">
        <v>2.9296875</v>
      </c>
    </row>
    <row r="58" spans="1:11" ht="14.1" customHeight="1" x14ac:dyDescent="0.2">
      <c r="A58" s="306">
        <v>73</v>
      </c>
      <c r="B58" s="307" t="s">
        <v>286</v>
      </c>
      <c r="C58" s="308"/>
      <c r="D58" s="113">
        <v>3.1586093839262799</v>
      </c>
      <c r="E58" s="115">
        <v>3815</v>
      </c>
      <c r="F58" s="114">
        <v>3788</v>
      </c>
      <c r="G58" s="114">
        <v>3767</v>
      </c>
      <c r="H58" s="114">
        <v>3692</v>
      </c>
      <c r="I58" s="140">
        <v>3699</v>
      </c>
      <c r="J58" s="115">
        <v>116</v>
      </c>
      <c r="K58" s="116">
        <v>3.1359826980264938</v>
      </c>
    </row>
    <row r="59" spans="1:11" ht="14.1" customHeight="1" x14ac:dyDescent="0.2">
      <c r="A59" s="306" t="s">
        <v>287</v>
      </c>
      <c r="B59" s="307" t="s">
        <v>288</v>
      </c>
      <c r="C59" s="308"/>
      <c r="D59" s="113">
        <v>2.7272501469602006</v>
      </c>
      <c r="E59" s="115">
        <v>3294</v>
      </c>
      <c r="F59" s="114">
        <v>3270</v>
      </c>
      <c r="G59" s="114">
        <v>3247</v>
      </c>
      <c r="H59" s="114">
        <v>3187</v>
      </c>
      <c r="I59" s="140">
        <v>3191</v>
      </c>
      <c r="J59" s="115">
        <v>103</v>
      </c>
      <c r="K59" s="116">
        <v>3.2278282670009402</v>
      </c>
    </row>
    <row r="60" spans="1:11" ht="14.1" customHeight="1" x14ac:dyDescent="0.2">
      <c r="A60" s="306">
        <v>81</v>
      </c>
      <c r="B60" s="307" t="s">
        <v>289</v>
      </c>
      <c r="C60" s="308"/>
      <c r="D60" s="113">
        <v>10.1779253359386</v>
      </c>
      <c r="E60" s="115">
        <v>12293</v>
      </c>
      <c r="F60" s="114">
        <v>12391</v>
      </c>
      <c r="G60" s="114">
        <v>12317</v>
      </c>
      <c r="H60" s="114">
        <v>12062</v>
      </c>
      <c r="I60" s="140">
        <v>12051</v>
      </c>
      <c r="J60" s="115">
        <v>242</v>
      </c>
      <c r="K60" s="116">
        <v>2.008132105219484</v>
      </c>
    </row>
    <row r="61" spans="1:11" ht="14.1" customHeight="1" x14ac:dyDescent="0.2">
      <c r="A61" s="306" t="s">
        <v>290</v>
      </c>
      <c r="B61" s="307" t="s">
        <v>291</v>
      </c>
      <c r="C61" s="308"/>
      <c r="D61" s="113">
        <v>2.1940537004992509</v>
      </c>
      <c r="E61" s="115">
        <v>2650</v>
      </c>
      <c r="F61" s="114">
        <v>2682</v>
      </c>
      <c r="G61" s="114">
        <v>2722</v>
      </c>
      <c r="H61" s="114">
        <v>2646</v>
      </c>
      <c r="I61" s="140">
        <v>2671</v>
      </c>
      <c r="J61" s="115">
        <v>-21</v>
      </c>
      <c r="K61" s="116">
        <v>-0.78622238861849492</v>
      </c>
    </row>
    <row r="62" spans="1:11" ht="14.1" customHeight="1" x14ac:dyDescent="0.2">
      <c r="A62" s="306" t="s">
        <v>292</v>
      </c>
      <c r="B62" s="307" t="s">
        <v>293</v>
      </c>
      <c r="C62" s="308"/>
      <c r="D62" s="113">
        <v>4.6869954711419846</v>
      </c>
      <c r="E62" s="115">
        <v>5661</v>
      </c>
      <c r="F62" s="114">
        <v>5707</v>
      </c>
      <c r="G62" s="114">
        <v>5623</v>
      </c>
      <c r="H62" s="114">
        <v>5497</v>
      </c>
      <c r="I62" s="140">
        <v>5484</v>
      </c>
      <c r="J62" s="115">
        <v>177</v>
      </c>
      <c r="K62" s="116">
        <v>3.2275711159737419</v>
      </c>
    </row>
    <row r="63" spans="1:11" ht="14.1" customHeight="1" x14ac:dyDescent="0.2">
      <c r="A63" s="306"/>
      <c r="B63" s="307" t="s">
        <v>294</v>
      </c>
      <c r="C63" s="308"/>
      <c r="D63" s="113">
        <v>3.9319098202531855</v>
      </c>
      <c r="E63" s="115">
        <v>4749</v>
      </c>
      <c r="F63" s="114">
        <v>4796</v>
      </c>
      <c r="G63" s="114">
        <v>4716</v>
      </c>
      <c r="H63" s="114">
        <v>4625</v>
      </c>
      <c r="I63" s="140">
        <v>4602</v>
      </c>
      <c r="J63" s="115">
        <v>147</v>
      </c>
      <c r="K63" s="116">
        <v>3.1942633637548892</v>
      </c>
    </row>
    <row r="64" spans="1:11" ht="14.1" customHeight="1" x14ac:dyDescent="0.2">
      <c r="A64" s="306" t="s">
        <v>295</v>
      </c>
      <c r="B64" s="307" t="s">
        <v>296</v>
      </c>
      <c r="C64" s="308"/>
      <c r="D64" s="113">
        <v>0.88590092812611254</v>
      </c>
      <c r="E64" s="115">
        <v>1070</v>
      </c>
      <c r="F64" s="114">
        <v>1078</v>
      </c>
      <c r="G64" s="114">
        <v>1069</v>
      </c>
      <c r="H64" s="114">
        <v>1050</v>
      </c>
      <c r="I64" s="140">
        <v>1046</v>
      </c>
      <c r="J64" s="115">
        <v>24</v>
      </c>
      <c r="K64" s="116">
        <v>2.2944550669216062</v>
      </c>
    </row>
    <row r="65" spans="1:11" ht="14.1" customHeight="1" x14ac:dyDescent="0.2">
      <c r="A65" s="306" t="s">
        <v>297</v>
      </c>
      <c r="B65" s="307" t="s">
        <v>298</v>
      </c>
      <c r="C65" s="308"/>
      <c r="D65" s="113">
        <v>1.2725511462895653</v>
      </c>
      <c r="E65" s="115">
        <v>1537</v>
      </c>
      <c r="F65" s="114">
        <v>1541</v>
      </c>
      <c r="G65" s="114">
        <v>1537</v>
      </c>
      <c r="H65" s="114">
        <v>1534</v>
      </c>
      <c r="I65" s="140">
        <v>1530</v>
      </c>
      <c r="J65" s="115">
        <v>7</v>
      </c>
      <c r="K65" s="116">
        <v>0.45751633986928103</v>
      </c>
    </row>
    <row r="66" spans="1:11" ht="14.1" customHeight="1" x14ac:dyDescent="0.2">
      <c r="A66" s="306">
        <v>82</v>
      </c>
      <c r="B66" s="307" t="s">
        <v>299</v>
      </c>
      <c r="C66" s="308"/>
      <c r="D66" s="113">
        <v>3.7787400336145587</v>
      </c>
      <c r="E66" s="115">
        <v>4564</v>
      </c>
      <c r="F66" s="114">
        <v>4581</v>
      </c>
      <c r="G66" s="114">
        <v>4474</v>
      </c>
      <c r="H66" s="114">
        <v>4423</v>
      </c>
      <c r="I66" s="140">
        <v>4452</v>
      </c>
      <c r="J66" s="115">
        <v>112</v>
      </c>
      <c r="K66" s="116">
        <v>2.5157232704402515</v>
      </c>
    </row>
    <row r="67" spans="1:11" ht="14.1" customHeight="1" x14ac:dyDescent="0.2">
      <c r="A67" s="306" t="s">
        <v>300</v>
      </c>
      <c r="B67" s="307" t="s">
        <v>301</v>
      </c>
      <c r="C67" s="308"/>
      <c r="D67" s="113">
        <v>2.8001092887126284</v>
      </c>
      <c r="E67" s="115">
        <v>3382</v>
      </c>
      <c r="F67" s="114">
        <v>3390</v>
      </c>
      <c r="G67" s="114">
        <v>3303</v>
      </c>
      <c r="H67" s="114">
        <v>3273</v>
      </c>
      <c r="I67" s="140">
        <v>3286</v>
      </c>
      <c r="J67" s="115">
        <v>96</v>
      </c>
      <c r="K67" s="116">
        <v>2.9214850882531955</v>
      </c>
    </row>
    <row r="68" spans="1:11" ht="14.1" customHeight="1" x14ac:dyDescent="0.2">
      <c r="A68" s="306" t="s">
        <v>302</v>
      </c>
      <c r="B68" s="307" t="s">
        <v>303</v>
      </c>
      <c r="C68" s="308"/>
      <c r="D68" s="113">
        <v>0.51912138498604909</v>
      </c>
      <c r="E68" s="115">
        <v>627</v>
      </c>
      <c r="F68" s="114">
        <v>638</v>
      </c>
      <c r="G68" s="114">
        <v>640</v>
      </c>
      <c r="H68" s="114">
        <v>623</v>
      </c>
      <c r="I68" s="140">
        <v>632</v>
      </c>
      <c r="J68" s="115">
        <v>-5</v>
      </c>
      <c r="K68" s="116">
        <v>-0.79113924050632911</v>
      </c>
    </row>
    <row r="69" spans="1:11" ht="14.1" customHeight="1" x14ac:dyDescent="0.2">
      <c r="A69" s="306">
        <v>83</v>
      </c>
      <c r="B69" s="307" t="s">
        <v>304</v>
      </c>
      <c r="C69" s="308"/>
      <c r="D69" s="113">
        <v>6.6078273900696303</v>
      </c>
      <c r="E69" s="115">
        <v>7981</v>
      </c>
      <c r="F69" s="114">
        <v>7963</v>
      </c>
      <c r="G69" s="114">
        <v>7900</v>
      </c>
      <c r="H69" s="114">
        <v>7707</v>
      </c>
      <c r="I69" s="140">
        <v>7675</v>
      </c>
      <c r="J69" s="115">
        <v>306</v>
      </c>
      <c r="K69" s="116">
        <v>3.9869706840390879</v>
      </c>
    </row>
    <row r="70" spans="1:11" ht="14.1" customHeight="1" x14ac:dyDescent="0.2">
      <c r="A70" s="306" t="s">
        <v>305</v>
      </c>
      <c r="B70" s="307" t="s">
        <v>306</v>
      </c>
      <c r="C70" s="308"/>
      <c r="D70" s="113">
        <v>5.4561561835056835</v>
      </c>
      <c r="E70" s="115">
        <v>6590</v>
      </c>
      <c r="F70" s="114">
        <v>6577</v>
      </c>
      <c r="G70" s="114">
        <v>6528</v>
      </c>
      <c r="H70" s="114">
        <v>6353</v>
      </c>
      <c r="I70" s="140">
        <v>6336</v>
      </c>
      <c r="J70" s="115">
        <v>254</v>
      </c>
      <c r="K70" s="116">
        <v>4.0088383838383841</v>
      </c>
    </row>
    <row r="71" spans="1:11" ht="14.1" customHeight="1" x14ac:dyDescent="0.2">
      <c r="A71" s="306"/>
      <c r="B71" s="307" t="s">
        <v>307</v>
      </c>
      <c r="C71" s="308"/>
      <c r="D71" s="113">
        <v>3.184275672498158</v>
      </c>
      <c r="E71" s="115">
        <v>3846</v>
      </c>
      <c r="F71" s="114">
        <v>3826</v>
      </c>
      <c r="G71" s="114">
        <v>3796</v>
      </c>
      <c r="H71" s="114">
        <v>3684</v>
      </c>
      <c r="I71" s="140">
        <v>3686</v>
      </c>
      <c r="J71" s="115">
        <v>160</v>
      </c>
      <c r="K71" s="116">
        <v>4.3407487791644055</v>
      </c>
    </row>
    <row r="72" spans="1:11" ht="14.1" customHeight="1" x14ac:dyDescent="0.2">
      <c r="A72" s="306">
        <v>84</v>
      </c>
      <c r="B72" s="307" t="s">
        <v>308</v>
      </c>
      <c r="C72" s="308"/>
      <c r="D72" s="113">
        <v>1.2005199493297787</v>
      </c>
      <c r="E72" s="115">
        <v>1450</v>
      </c>
      <c r="F72" s="114">
        <v>1422</v>
      </c>
      <c r="G72" s="114">
        <v>1420</v>
      </c>
      <c r="H72" s="114">
        <v>1316</v>
      </c>
      <c r="I72" s="140">
        <v>1417</v>
      </c>
      <c r="J72" s="115">
        <v>33</v>
      </c>
      <c r="K72" s="116">
        <v>2.3288637967537049</v>
      </c>
    </row>
    <row r="73" spans="1:11" ht="14.1" customHeight="1" x14ac:dyDescent="0.2">
      <c r="A73" s="306" t="s">
        <v>309</v>
      </c>
      <c r="B73" s="307" t="s">
        <v>310</v>
      </c>
      <c r="C73" s="308"/>
      <c r="D73" s="113">
        <v>0.50504632351114831</v>
      </c>
      <c r="E73" s="115">
        <v>610</v>
      </c>
      <c r="F73" s="114">
        <v>587</v>
      </c>
      <c r="G73" s="114">
        <v>590</v>
      </c>
      <c r="H73" s="114">
        <v>508</v>
      </c>
      <c r="I73" s="140">
        <v>590</v>
      </c>
      <c r="J73" s="115">
        <v>20</v>
      </c>
      <c r="K73" s="116">
        <v>3.3898305084745761</v>
      </c>
    </row>
    <row r="74" spans="1:11" ht="14.1" customHeight="1" x14ac:dyDescent="0.2">
      <c r="A74" s="306" t="s">
        <v>311</v>
      </c>
      <c r="B74" s="307" t="s">
        <v>312</v>
      </c>
      <c r="C74" s="308"/>
      <c r="D74" s="113">
        <v>0.27073794719368111</v>
      </c>
      <c r="E74" s="115">
        <v>327</v>
      </c>
      <c r="F74" s="114">
        <v>328</v>
      </c>
      <c r="G74" s="114">
        <v>327</v>
      </c>
      <c r="H74" s="114">
        <v>316</v>
      </c>
      <c r="I74" s="140">
        <v>332</v>
      </c>
      <c r="J74" s="115">
        <v>-5</v>
      </c>
      <c r="K74" s="116">
        <v>-1.5060240963855422</v>
      </c>
    </row>
    <row r="75" spans="1:11" ht="14.1" customHeight="1" x14ac:dyDescent="0.2">
      <c r="A75" s="306" t="s">
        <v>313</v>
      </c>
      <c r="B75" s="307" t="s">
        <v>314</v>
      </c>
      <c r="C75" s="308"/>
      <c r="D75" s="113">
        <v>4.6364908387908695E-2</v>
      </c>
      <c r="E75" s="115">
        <v>56</v>
      </c>
      <c r="F75" s="114">
        <v>56</v>
      </c>
      <c r="G75" s="114">
        <v>56</v>
      </c>
      <c r="H75" s="114">
        <v>52</v>
      </c>
      <c r="I75" s="140">
        <v>51</v>
      </c>
      <c r="J75" s="115">
        <v>5</v>
      </c>
      <c r="K75" s="116">
        <v>9.8039215686274517</v>
      </c>
    </row>
    <row r="76" spans="1:11" ht="14.1" customHeight="1" x14ac:dyDescent="0.2">
      <c r="A76" s="306">
        <v>91</v>
      </c>
      <c r="B76" s="307" t="s">
        <v>315</v>
      </c>
      <c r="C76" s="308"/>
      <c r="D76" s="113">
        <v>0.16476101373560412</v>
      </c>
      <c r="E76" s="115">
        <v>199</v>
      </c>
      <c r="F76" s="114">
        <v>191</v>
      </c>
      <c r="G76" s="114">
        <v>192</v>
      </c>
      <c r="H76" s="114">
        <v>195</v>
      </c>
      <c r="I76" s="140">
        <v>197</v>
      </c>
      <c r="J76" s="115">
        <v>2</v>
      </c>
      <c r="K76" s="116">
        <v>1.015228426395939</v>
      </c>
    </row>
    <row r="77" spans="1:11" ht="14.1" customHeight="1" x14ac:dyDescent="0.2">
      <c r="A77" s="306">
        <v>92</v>
      </c>
      <c r="B77" s="307" t="s">
        <v>316</v>
      </c>
      <c r="C77" s="308"/>
      <c r="D77" s="113">
        <v>0.80393439365463115</v>
      </c>
      <c r="E77" s="115">
        <v>971</v>
      </c>
      <c r="F77" s="114">
        <v>955</v>
      </c>
      <c r="G77" s="114">
        <v>910</v>
      </c>
      <c r="H77" s="114">
        <v>913</v>
      </c>
      <c r="I77" s="140">
        <v>905</v>
      </c>
      <c r="J77" s="115">
        <v>66</v>
      </c>
      <c r="K77" s="116">
        <v>7.2928176795580111</v>
      </c>
    </row>
    <row r="78" spans="1:11" ht="14.1" customHeight="1" x14ac:dyDescent="0.2">
      <c r="A78" s="306">
        <v>93</v>
      </c>
      <c r="B78" s="307" t="s">
        <v>317</v>
      </c>
      <c r="C78" s="308"/>
      <c r="D78" s="113">
        <v>0.10597693345807702</v>
      </c>
      <c r="E78" s="115">
        <v>128</v>
      </c>
      <c r="F78" s="114">
        <v>130</v>
      </c>
      <c r="G78" s="114">
        <v>134</v>
      </c>
      <c r="H78" s="114">
        <v>129</v>
      </c>
      <c r="I78" s="140">
        <v>134</v>
      </c>
      <c r="J78" s="115">
        <v>-6</v>
      </c>
      <c r="K78" s="116">
        <v>-4.4776119402985071</v>
      </c>
    </row>
    <row r="79" spans="1:11" ht="14.1" customHeight="1" x14ac:dyDescent="0.2">
      <c r="A79" s="306">
        <v>94</v>
      </c>
      <c r="B79" s="307" t="s">
        <v>318</v>
      </c>
      <c r="C79" s="308"/>
      <c r="D79" s="113">
        <v>9.3557761568458617E-2</v>
      </c>
      <c r="E79" s="115">
        <v>113</v>
      </c>
      <c r="F79" s="114">
        <v>116</v>
      </c>
      <c r="G79" s="114">
        <v>121</v>
      </c>
      <c r="H79" s="114">
        <v>116</v>
      </c>
      <c r="I79" s="140">
        <v>114</v>
      </c>
      <c r="J79" s="115">
        <v>-1</v>
      </c>
      <c r="K79" s="116">
        <v>-0.8771929824561403</v>
      </c>
    </row>
    <row r="80" spans="1:11" ht="14.1" customHeight="1" x14ac:dyDescent="0.2">
      <c r="A80" s="306" t="s">
        <v>319</v>
      </c>
      <c r="B80" s="307" t="s">
        <v>320</v>
      </c>
      <c r="C80" s="308"/>
      <c r="D80" s="113" t="s">
        <v>514</v>
      </c>
      <c r="E80" s="115" t="s">
        <v>514</v>
      </c>
      <c r="F80" s="114" t="s">
        <v>514</v>
      </c>
      <c r="G80" s="114" t="s">
        <v>514</v>
      </c>
      <c r="H80" s="114" t="s">
        <v>514</v>
      </c>
      <c r="I80" s="140">
        <v>3</v>
      </c>
      <c r="J80" s="115" t="s">
        <v>514</v>
      </c>
      <c r="K80" s="116" t="s">
        <v>514</v>
      </c>
    </row>
    <row r="81" spans="1:11" ht="14.1" customHeight="1" x14ac:dyDescent="0.2">
      <c r="A81" s="310" t="s">
        <v>321</v>
      </c>
      <c r="B81" s="311" t="s">
        <v>224</v>
      </c>
      <c r="C81" s="312"/>
      <c r="D81" s="125">
        <v>0.92233049900232655</v>
      </c>
      <c r="E81" s="143">
        <v>1114</v>
      </c>
      <c r="F81" s="144">
        <v>1255</v>
      </c>
      <c r="G81" s="144">
        <v>1256</v>
      </c>
      <c r="H81" s="144">
        <v>1206</v>
      </c>
      <c r="I81" s="145">
        <v>1231</v>
      </c>
      <c r="J81" s="143">
        <v>-117</v>
      </c>
      <c r="K81" s="146">
        <v>-9.5044679122664508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29147</v>
      </c>
      <c r="E12" s="114">
        <v>30346</v>
      </c>
      <c r="F12" s="114">
        <v>30561</v>
      </c>
      <c r="G12" s="114">
        <v>30693</v>
      </c>
      <c r="H12" s="140">
        <v>29941</v>
      </c>
      <c r="I12" s="115">
        <v>-794</v>
      </c>
      <c r="J12" s="116">
        <v>-2.6518820346681808</v>
      </c>
      <c r="K12"/>
      <c r="L12"/>
      <c r="M12"/>
      <c r="N12"/>
      <c r="O12"/>
      <c r="P12"/>
    </row>
    <row r="13" spans="1:16" s="110" customFormat="1" ht="14.45" customHeight="1" x14ac:dyDescent="0.2">
      <c r="A13" s="120" t="s">
        <v>105</v>
      </c>
      <c r="B13" s="119" t="s">
        <v>106</v>
      </c>
      <c r="C13" s="113">
        <v>39.091501698287992</v>
      </c>
      <c r="D13" s="115">
        <v>11394</v>
      </c>
      <c r="E13" s="114">
        <v>11783</v>
      </c>
      <c r="F13" s="114">
        <v>11934</v>
      </c>
      <c r="G13" s="114">
        <v>11984</v>
      </c>
      <c r="H13" s="140">
        <v>11495</v>
      </c>
      <c r="I13" s="115">
        <v>-101</v>
      </c>
      <c r="J13" s="116">
        <v>-0.87864288821226622</v>
      </c>
      <c r="K13"/>
      <c r="L13"/>
      <c r="M13"/>
      <c r="N13"/>
      <c r="O13"/>
      <c r="P13"/>
    </row>
    <row r="14" spans="1:16" s="110" customFormat="1" ht="14.45" customHeight="1" x14ac:dyDescent="0.2">
      <c r="A14" s="120"/>
      <c r="B14" s="119" t="s">
        <v>107</v>
      </c>
      <c r="C14" s="113">
        <v>60.908498301712008</v>
      </c>
      <c r="D14" s="115">
        <v>17753</v>
      </c>
      <c r="E14" s="114">
        <v>18563</v>
      </c>
      <c r="F14" s="114">
        <v>18627</v>
      </c>
      <c r="G14" s="114">
        <v>18709</v>
      </c>
      <c r="H14" s="140">
        <v>18446</v>
      </c>
      <c r="I14" s="115">
        <v>-693</v>
      </c>
      <c r="J14" s="116">
        <v>-3.7569120676569447</v>
      </c>
      <c r="K14"/>
      <c r="L14"/>
      <c r="M14"/>
      <c r="N14"/>
      <c r="O14"/>
      <c r="P14"/>
    </row>
    <row r="15" spans="1:16" s="110" customFormat="1" ht="14.45" customHeight="1" x14ac:dyDescent="0.2">
      <c r="A15" s="118" t="s">
        <v>105</v>
      </c>
      <c r="B15" s="121" t="s">
        <v>108</v>
      </c>
      <c r="C15" s="113">
        <v>15.4218272892579</v>
      </c>
      <c r="D15" s="115">
        <v>4495</v>
      </c>
      <c r="E15" s="114">
        <v>4776</v>
      </c>
      <c r="F15" s="114">
        <v>4906</v>
      </c>
      <c r="G15" s="114">
        <v>5023</v>
      </c>
      <c r="H15" s="140">
        <v>4710</v>
      </c>
      <c r="I15" s="115">
        <v>-215</v>
      </c>
      <c r="J15" s="116">
        <v>-4.5647558386411893</v>
      </c>
      <c r="K15"/>
      <c r="L15"/>
      <c r="M15"/>
      <c r="N15"/>
      <c r="O15"/>
      <c r="P15"/>
    </row>
    <row r="16" spans="1:16" s="110" customFormat="1" ht="14.45" customHeight="1" x14ac:dyDescent="0.2">
      <c r="A16" s="118"/>
      <c r="B16" s="121" t="s">
        <v>109</v>
      </c>
      <c r="C16" s="113">
        <v>45.884653652176894</v>
      </c>
      <c r="D16" s="115">
        <v>13374</v>
      </c>
      <c r="E16" s="114">
        <v>14012</v>
      </c>
      <c r="F16" s="114">
        <v>14076</v>
      </c>
      <c r="G16" s="114">
        <v>14188</v>
      </c>
      <c r="H16" s="140">
        <v>14043</v>
      </c>
      <c r="I16" s="115">
        <v>-669</v>
      </c>
      <c r="J16" s="116">
        <v>-4.7639393292031613</v>
      </c>
      <c r="K16"/>
      <c r="L16"/>
      <c r="M16"/>
      <c r="N16"/>
      <c r="O16"/>
      <c r="P16"/>
    </row>
    <row r="17" spans="1:16" s="110" customFormat="1" ht="14.45" customHeight="1" x14ac:dyDescent="0.2">
      <c r="A17" s="118"/>
      <c r="B17" s="121" t="s">
        <v>110</v>
      </c>
      <c r="C17" s="113">
        <v>20.72940611383676</v>
      </c>
      <c r="D17" s="115">
        <v>6042</v>
      </c>
      <c r="E17" s="114">
        <v>6195</v>
      </c>
      <c r="F17" s="114">
        <v>6262</v>
      </c>
      <c r="G17" s="114">
        <v>6203</v>
      </c>
      <c r="H17" s="140">
        <v>6129</v>
      </c>
      <c r="I17" s="115">
        <v>-87</v>
      </c>
      <c r="J17" s="116">
        <v>-1.4194811551639746</v>
      </c>
      <c r="K17"/>
      <c r="L17"/>
      <c r="M17"/>
      <c r="N17"/>
      <c r="O17"/>
      <c r="P17"/>
    </row>
    <row r="18" spans="1:16" s="110" customFormat="1" ht="14.45" customHeight="1" x14ac:dyDescent="0.2">
      <c r="A18" s="120"/>
      <c r="B18" s="121" t="s">
        <v>111</v>
      </c>
      <c r="C18" s="113">
        <v>17.964112944728445</v>
      </c>
      <c r="D18" s="115">
        <v>5236</v>
      </c>
      <c r="E18" s="114">
        <v>5363</v>
      </c>
      <c r="F18" s="114">
        <v>5317</v>
      </c>
      <c r="G18" s="114">
        <v>5279</v>
      </c>
      <c r="H18" s="140">
        <v>5059</v>
      </c>
      <c r="I18" s="115">
        <v>177</v>
      </c>
      <c r="J18" s="116">
        <v>3.4987151610990312</v>
      </c>
      <c r="K18"/>
      <c r="L18"/>
      <c r="M18"/>
      <c r="N18"/>
      <c r="O18"/>
      <c r="P18"/>
    </row>
    <row r="19" spans="1:16" s="110" customFormat="1" ht="14.45" customHeight="1" x14ac:dyDescent="0.2">
      <c r="A19" s="120"/>
      <c r="B19" s="121" t="s">
        <v>112</v>
      </c>
      <c r="C19" s="113">
        <v>1.7840601091021375</v>
      </c>
      <c r="D19" s="115">
        <v>520</v>
      </c>
      <c r="E19" s="114">
        <v>534</v>
      </c>
      <c r="F19" s="114">
        <v>558</v>
      </c>
      <c r="G19" s="114">
        <v>493</v>
      </c>
      <c r="H19" s="140">
        <v>470</v>
      </c>
      <c r="I19" s="115">
        <v>50</v>
      </c>
      <c r="J19" s="116">
        <v>10.638297872340425</v>
      </c>
      <c r="K19"/>
      <c r="L19"/>
      <c r="M19"/>
      <c r="N19"/>
      <c r="O19"/>
      <c r="P19"/>
    </row>
    <row r="20" spans="1:16" s="110" customFormat="1" ht="14.45" customHeight="1" x14ac:dyDescent="0.2">
      <c r="A20" s="120" t="s">
        <v>113</v>
      </c>
      <c r="B20" s="119" t="s">
        <v>116</v>
      </c>
      <c r="C20" s="113">
        <v>92.692215322331634</v>
      </c>
      <c r="D20" s="115">
        <v>27017</v>
      </c>
      <c r="E20" s="114">
        <v>27979</v>
      </c>
      <c r="F20" s="114">
        <v>28226</v>
      </c>
      <c r="G20" s="114">
        <v>28401</v>
      </c>
      <c r="H20" s="140">
        <v>27756</v>
      </c>
      <c r="I20" s="115">
        <v>-739</v>
      </c>
      <c r="J20" s="116">
        <v>-2.6624873901138493</v>
      </c>
      <c r="K20"/>
      <c r="L20"/>
      <c r="M20"/>
      <c r="N20"/>
      <c r="O20"/>
      <c r="P20"/>
    </row>
    <row r="21" spans="1:16" s="110" customFormat="1" ht="14.45" customHeight="1" x14ac:dyDescent="0.2">
      <c r="A21" s="123"/>
      <c r="B21" s="124" t="s">
        <v>117</v>
      </c>
      <c r="C21" s="125">
        <v>7.1705492846605141</v>
      </c>
      <c r="D21" s="143">
        <v>2090</v>
      </c>
      <c r="E21" s="144">
        <v>2323</v>
      </c>
      <c r="F21" s="144">
        <v>2292</v>
      </c>
      <c r="G21" s="144">
        <v>2242</v>
      </c>
      <c r="H21" s="145">
        <v>2133</v>
      </c>
      <c r="I21" s="143">
        <v>-43</v>
      </c>
      <c r="J21" s="146">
        <v>-2.0159399906235351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30650</v>
      </c>
      <c r="E56" s="114">
        <v>31767</v>
      </c>
      <c r="F56" s="114">
        <v>31957</v>
      </c>
      <c r="G56" s="114">
        <v>32192</v>
      </c>
      <c r="H56" s="140">
        <v>31455</v>
      </c>
      <c r="I56" s="115">
        <v>-805</v>
      </c>
      <c r="J56" s="116">
        <v>-2.5592115720871087</v>
      </c>
      <c r="K56"/>
      <c r="L56"/>
      <c r="M56"/>
      <c r="N56"/>
      <c r="O56"/>
      <c r="P56"/>
    </row>
    <row r="57" spans="1:16" s="110" customFormat="1" ht="14.45" customHeight="1" x14ac:dyDescent="0.2">
      <c r="A57" s="120" t="s">
        <v>105</v>
      </c>
      <c r="B57" s="119" t="s">
        <v>106</v>
      </c>
      <c r="C57" s="113">
        <v>38.890701468189235</v>
      </c>
      <c r="D57" s="115">
        <v>11920</v>
      </c>
      <c r="E57" s="114">
        <v>12262</v>
      </c>
      <c r="F57" s="114">
        <v>12400</v>
      </c>
      <c r="G57" s="114">
        <v>12476</v>
      </c>
      <c r="H57" s="140">
        <v>12020</v>
      </c>
      <c r="I57" s="115">
        <v>-100</v>
      </c>
      <c r="J57" s="116">
        <v>-0.83194675540765395</v>
      </c>
    </row>
    <row r="58" spans="1:16" s="110" customFormat="1" ht="14.45" customHeight="1" x14ac:dyDescent="0.2">
      <c r="A58" s="120"/>
      <c r="B58" s="119" t="s">
        <v>107</v>
      </c>
      <c r="C58" s="113">
        <v>61.109298531810765</v>
      </c>
      <c r="D58" s="115">
        <v>18730</v>
      </c>
      <c r="E58" s="114">
        <v>19505</v>
      </c>
      <c r="F58" s="114">
        <v>19557</v>
      </c>
      <c r="G58" s="114">
        <v>19716</v>
      </c>
      <c r="H58" s="140">
        <v>19435</v>
      </c>
      <c r="I58" s="115">
        <v>-705</v>
      </c>
      <c r="J58" s="116">
        <v>-3.6274762027270389</v>
      </c>
    </row>
    <row r="59" spans="1:16" s="110" customFormat="1" ht="14.45" customHeight="1" x14ac:dyDescent="0.2">
      <c r="A59" s="118" t="s">
        <v>105</v>
      </c>
      <c r="B59" s="121" t="s">
        <v>108</v>
      </c>
      <c r="C59" s="113">
        <v>14.818923327895595</v>
      </c>
      <c r="D59" s="115">
        <v>4542</v>
      </c>
      <c r="E59" s="114">
        <v>4795</v>
      </c>
      <c r="F59" s="114">
        <v>4910</v>
      </c>
      <c r="G59" s="114">
        <v>5124</v>
      </c>
      <c r="H59" s="140">
        <v>4751</v>
      </c>
      <c r="I59" s="115">
        <v>-209</v>
      </c>
      <c r="J59" s="116">
        <v>-4.3990738791833301</v>
      </c>
    </row>
    <row r="60" spans="1:16" s="110" customFormat="1" ht="14.45" customHeight="1" x14ac:dyDescent="0.2">
      <c r="A60" s="118"/>
      <c r="B60" s="121" t="s">
        <v>109</v>
      </c>
      <c r="C60" s="113">
        <v>45.840130505709624</v>
      </c>
      <c r="D60" s="115">
        <v>14050</v>
      </c>
      <c r="E60" s="114">
        <v>14624</v>
      </c>
      <c r="F60" s="114">
        <v>14651</v>
      </c>
      <c r="G60" s="114">
        <v>14813</v>
      </c>
      <c r="H60" s="140">
        <v>14736</v>
      </c>
      <c r="I60" s="115">
        <v>-686</v>
      </c>
      <c r="J60" s="116">
        <v>-4.6552660152008682</v>
      </c>
    </row>
    <row r="61" spans="1:16" s="110" customFormat="1" ht="14.45" customHeight="1" x14ac:dyDescent="0.2">
      <c r="A61" s="118"/>
      <c r="B61" s="121" t="s">
        <v>110</v>
      </c>
      <c r="C61" s="113">
        <v>21.161500815660684</v>
      </c>
      <c r="D61" s="115">
        <v>6486</v>
      </c>
      <c r="E61" s="114">
        <v>6652</v>
      </c>
      <c r="F61" s="114">
        <v>6739</v>
      </c>
      <c r="G61" s="114">
        <v>6677</v>
      </c>
      <c r="H61" s="140">
        <v>6598</v>
      </c>
      <c r="I61" s="115">
        <v>-112</v>
      </c>
      <c r="J61" s="116">
        <v>-1.6974840860866929</v>
      </c>
    </row>
    <row r="62" spans="1:16" s="110" customFormat="1" ht="14.45" customHeight="1" x14ac:dyDescent="0.2">
      <c r="A62" s="120"/>
      <c r="B62" s="121" t="s">
        <v>111</v>
      </c>
      <c r="C62" s="113">
        <v>18.179445350734095</v>
      </c>
      <c r="D62" s="115">
        <v>5572</v>
      </c>
      <c r="E62" s="114">
        <v>5696</v>
      </c>
      <c r="F62" s="114">
        <v>5657</v>
      </c>
      <c r="G62" s="114">
        <v>5578</v>
      </c>
      <c r="H62" s="140">
        <v>5370</v>
      </c>
      <c r="I62" s="115">
        <v>202</v>
      </c>
      <c r="J62" s="116">
        <v>3.7616387337057726</v>
      </c>
    </row>
    <row r="63" spans="1:16" s="110" customFormat="1" ht="14.45" customHeight="1" x14ac:dyDescent="0.2">
      <c r="A63" s="120"/>
      <c r="B63" s="121" t="s">
        <v>112</v>
      </c>
      <c r="C63" s="113">
        <v>1.8401305057096249</v>
      </c>
      <c r="D63" s="115">
        <v>564</v>
      </c>
      <c r="E63" s="114">
        <v>576</v>
      </c>
      <c r="F63" s="114">
        <v>620</v>
      </c>
      <c r="G63" s="114">
        <v>541</v>
      </c>
      <c r="H63" s="140">
        <v>516</v>
      </c>
      <c r="I63" s="115">
        <v>48</v>
      </c>
      <c r="J63" s="116">
        <v>9.3023255813953494</v>
      </c>
    </row>
    <row r="64" spans="1:16" s="110" customFormat="1" ht="14.45" customHeight="1" x14ac:dyDescent="0.2">
      <c r="A64" s="120" t="s">
        <v>113</v>
      </c>
      <c r="B64" s="119" t="s">
        <v>116</v>
      </c>
      <c r="C64" s="113">
        <v>93.203915171288742</v>
      </c>
      <c r="D64" s="115">
        <v>28567</v>
      </c>
      <c r="E64" s="114">
        <v>29541</v>
      </c>
      <c r="F64" s="114">
        <v>29783</v>
      </c>
      <c r="G64" s="114">
        <v>30032</v>
      </c>
      <c r="H64" s="140">
        <v>29390</v>
      </c>
      <c r="I64" s="115">
        <v>-823</v>
      </c>
      <c r="J64" s="116">
        <v>-2.8002722014290575</v>
      </c>
    </row>
    <row r="65" spans="1:10" s="110" customFormat="1" ht="14.45" customHeight="1" x14ac:dyDescent="0.2">
      <c r="A65" s="123"/>
      <c r="B65" s="124" t="s">
        <v>117</v>
      </c>
      <c r="C65" s="125">
        <v>6.6851549755301791</v>
      </c>
      <c r="D65" s="143">
        <v>2049</v>
      </c>
      <c r="E65" s="144">
        <v>2191</v>
      </c>
      <c r="F65" s="144">
        <v>2140</v>
      </c>
      <c r="G65" s="144">
        <v>2121</v>
      </c>
      <c r="H65" s="145">
        <v>2020</v>
      </c>
      <c r="I65" s="143">
        <v>29</v>
      </c>
      <c r="J65" s="146">
        <v>1.4356435643564356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29147</v>
      </c>
      <c r="G11" s="114">
        <v>30346</v>
      </c>
      <c r="H11" s="114">
        <v>30561</v>
      </c>
      <c r="I11" s="114">
        <v>30693</v>
      </c>
      <c r="J11" s="140">
        <v>29941</v>
      </c>
      <c r="K11" s="114">
        <v>-794</v>
      </c>
      <c r="L11" s="116">
        <v>-2.6518820346681808</v>
      </c>
    </row>
    <row r="12" spans="1:17" s="110" customFormat="1" ht="24" customHeight="1" x14ac:dyDescent="0.2">
      <c r="A12" s="604" t="s">
        <v>185</v>
      </c>
      <c r="B12" s="605"/>
      <c r="C12" s="605"/>
      <c r="D12" s="606"/>
      <c r="E12" s="113">
        <v>39.091501698287992</v>
      </c>
      <c r="F12" s="115">
        <v>11394</v>
      </c>
      <c r="G12" s="114">
        <v>11783</v>
      </c>
      <c r="H12" s="114">
        <v>11934</v>
      </c>
      <c r="I12" s="114">
        <v>11984</v>
      </c>
      <c r="J12" s="140">
        <v>11495</v>
      </c>
      <c r="K12" s="114">
        <v>-101</v>
      </c>
      <c r="L12" s="116">
        <v>-0.87864288821226622</v>
      </c>
    </row>
    <row r="13" spans="1:17" s="110" customFormat="1" ht="15" customHeight="1" x14ac:dyDescent="0.2">
      <c r="A13" s="120"/>
      <c r="B13" s="612" t="s">
        <v>107</v>
      </c>
      <c r="C13" s="612"/>
      <c r="E13" s="113">
        <v>60.908498301712008</v>
      </c>
      <c r="F13" s="115">
        <v>17753</v>
      </c>
      <c r="G13" s="114">
        <v>18563</v>
      </c>
      <c r="H13" s="114">
        <v>18627</v>
      </c>
      <c r="I13" s="114">
        <v>18709</v>
      </c>
      <c r="J13" s="140">
        <v>18446</v>
      </c>
      <c r="K13" s="114">
        <v>-693</v>
      </c>
      <c r="L13" s="116">
        <v>-3.7569120676569447</v>
      </c>
    </row>
    <row r="14" spans="1:17" s="110" customFormat="1" ht="22.5" customHeight="1" x14ac:dyDescent="0.2">
      <c r="A14" s="604" t="s">
        <v>186</v>
      </c>
      <c r="B14" s="605"/>
      <c r="C14" s="605"/>
      <c r="D14" s="606"/>
      <c r="E14" s="113">
        <v>15.4218272892579</v>
      </c>
      <c r="F14" s="115">
        <v>4495</v>
      </c>
      <c r="G14" s="114">
        <v>4776</v>
      </c>
      <c r="H14" s="114">
        <v>4906</v>
      </c>
      <c r="I14" s="114">
        <v>5023</v>
      </c>
      <c r="J14" s="140">
        <v>4710</v>
      </c>
      <c r="K14" s="114">
        <v>-215</v>
      </c>
      <c r="L14" s="116">
        <v>-4.5647558386411893</v>
      </c>
    </row>
    <row r="15" spans="1:17" s="110" customFormat="1" ht="15" customHeight="1" x14ac:dyDescent="0.2">
      <c r="A15" s="120"/>
      <c r="B15" s="119"/>
      <c r="C15" s="258" t="s">
        <v>106</v>
      </c>
      <c r="E15" s="113">
        <v>44.983314794215794</v>
      </c>
      <c r="F15" s="115">
        <v>2022</v>
      </c>
      <c r="G15" s="114">
        <v>2148</v>
      </c>
      <c r="H15" s="114">
        <v>2230</v>
      </c>
      <c r="I15" s="114">
        <v>2284</v>
      </c>
      <c r="J15" s="140">
        <v>2128</v>
      </c>
      <c r="K15" s="114">
        <v>-106</v>
      </c>
      <c r="L15" s="116">
        <v>-4.981203007518797</v>
      </c>
    </row>
    <row r="16" spans="1:17" s="110" customFormat="1" ht="15" customHeight="1" x14ac:dyDescent="0.2">
      <c r="A16" s="120"/>
      <c r="B16" s="119"/>
      <c r="C16" s="258" t="s">
        <v>107</v>
      </c>
      <c r="E16" s="113">
        <v>55.016685205784206</v>
      </c>
      <c r="F16" s="115">
        <v>2473</v>
      </c>
      <c r="G16" s="114">
        <v>2628</v>
      </c>
      <c r="H16" s="114">
        <v>2676</v>
      </c>
      <c r="I16" s="114">
        <v>2739</v>
      </c>
      <c r="J16" s="140">
        <v>2582</v>
      </c>
      <c r="K16" s="114">
        <v>-109</v>
      </c>
      <c r="L16" s="116">
        <v>-4.2215336948102244</v>
      </c>
    </row>
    <row r="17" spans="1:12" s="110" customFormat="1" ht="15" customHeight="1" x14ac:dyDescent="0.2">
      <c r="A17" s="120"/>
      <c r="B17" s="121" t="s">
        <v>109</v>
      </c>
      <c r="C17" s="258"/>
      <c r="E17" s="113">
        <v>45.884653652176894</v>
      </c>
      <c r="F17" s="115">
        <v>13374</v>
      </c>
      <c r="G17" s="114">
        <v>14012</v>
      </c>
      <c r="H17" s="114">
        <v>14076</v>
      </c>
      <c r="I17" s="114">
        <v>14188</v>
      </c>
      <c r="J17" s="140">
        <v>14043</v>
      </c>
      <c r="K17" s="114">
        <v>-669</v>
      </c>
      <c r="L17" s="116">
        <v>-4.7639393292031613</v>
      </c>
    </row>
    <row r="18" spans="1:12" s="110" customFormat="1" ht="15" customHeight="1" x14ac:dyDescent="0.2">
      <c r="A18" s="120"/>
      <c r="B18" s="119"/>
      <c r="C18" s="258" t="s">
        <v>106</v>
      </c>
      <c r="E18" s="113">
        <v>33.968894870644533</v>
      </c>
      <c r="F18" s="115">
        <v>4543</v>
      </c>
      <c r="G18" s="114">
        <v>4746</v>
      </c>
      <c r="H18" s="114">
        <v>4794</v>
      </c>
      <c r="I18" s="114">
        <v>4813</v>
      </c>
      <c r="J18" s="140">
        <v>4693</v>
      </c>
      <c r="K18" s="114">
        <v>-150</v>
      </c>
      <c r="L18" s="116">
        <v>-3.1962497336458555</v>
      </c>
    </row>
    <row r="19" spans="1:12" s="110" customFormat="1" ht="15" customHeight="1" x14ac:dyDescent="0.2">
      <c r="A19" s="120"/>
      <c r="B19" s="119"/>
      <c r="C19" s="258" t="s">
        <v>107</v>
      </c>
      <c r="E19" s="113">
        <v>66.031105129355467</v>
      </c>
      <c r="F19" s="115">
        <v>8831</v>
      </c>
      <c r="G19" s="114">
        <v>9266</v>
      </c>
      <c r="H19" s="114">
        <v>9282</v>
      </c>
      <c r="I19" s="114">
        <v>9375</v>
      </c>
      <c r="J19" s="140">
        <v>9350</v>
      </c>
      <c r="K19" s="114">
        <v>-519</v>
      </c>
      <c r="L19" s="116">
        <v>-5.5508021390374331</v>
      </c>
    </row>
    <row r="20" spans="1:12" s="110" customFormat="1" ht="15" customHeight="1" x14ac:dyDescent="0.2">
      <c r="A20" s="120"/>
      <c r="B20" s="121" t="s">
        <v>110</v>
      </c>
      <c r="C20" s="258"/>
      <c r="E20" s="113">
        <v>20.72940611383676</v>
      </c>
      <c r="F20" s="115">
        <v>6042</v>
      </c>
      <c r="G20" s="114">
        <v>6195</v>
      </c>
      <c r="H20" s="114">
        <v>6262</v>
      </c>
      <c r="I20" s="114">
        <v>6203</v>
      </c>
      <c r="J20" s="140">
        <v>6129</v>
      </c>
      <c r="K20" s="114">
        <v>-87</v>
      </c>
      <c r="L20" s="116">
        <v>-1.4194811551639746</v>
      </c>
    </row>
    <row r="21" spans="1:12" s="110" customFormat="1" ht="15" customHeight="1" x14ac:dyDescent="0.2">
      <c r="A21" s="120"/>
      <c r="B21" s="119"/>
      <c r="C21" s="258" t="s">
        <v>106</v>
      </c>
      <c r="E21" s="113">
        <v>33.11817279046673</v>
      </c>
      <c r="F21" s="115">
        <v>2001</v>
      </c>
      <c r="G21" s="114">
        <v>2020</v>
      </c>
      <c r="H21" s="114">
        <v>2048</v>
      </c>
      <c r="I21" s="114">
        <v>2045</v>
      </c>
      <c r="J21" s="140">
        <v>1981</v>
      </c>
      <c r="K21" s="114">
        <v>20</v>
      </c>
      <c r="L21" s="116">
        <v>1.0095911155981827</v>
      </c>
    </row>
    <row r="22" spans="1:12" s="110" customFormat="1" ht="15" customHeight="1" x14ac:dyDescent="0.2">
      <c r="A22" s="120"/>
      <c r="B22" s="119"/>
      <c r="C22" s="258" t="s">
        <v>107</v>
      </c>
      <c r="E22" s="113">
        <v>66.88182720953327</v>
      </c>
      <c r="F22" s="115">
        <v>4041</v>
      </c>
      <c r="G22" s="114">
        <v>4175</v>
      </c>
      <c r="H22" s="114">
        <v>4214</v>
      </c>
      <c r="I22" s="114">
        <v>4158</v>
      </c>
      <c r="J22" s="140">
        <v>4148</v>
      </c>
      <c r="K22" s="114">
        <v>-107</v>
      </c>
      <c r="L22" s="116">
        <v>-2.5795564127290262</v>
      </c>
    </row>
    <row r="23" spans="1:12" s="110" customFormat="1" ht="15" customHeight="1" x14ac:dyDescent="0.2">
      <c r="A23" s="120"/>
      <c r="B23" s="121" t="s">
        <v>111</v>
      </c>
      <c r="C23" s="258"/>
      <c r="E23" s="113">
        <v>17.964112944728445</v>
      </c>
      <c r="F23" s="115">
        <v>5236</v>
      </c>
      <c r="G23" s="114">
        <v>5363</v>
      </c>
      <c r="H23" s="114">
        <v>5317</v>
      </c>
      <c r="I23" s="114">
        <v>5279</v>
      </c>
      <c r="J23" s="140">
        <v>5059</v>
      </c>
      <c r="K23" s="114">
        <v>177</v>
      </c>
      <c r="L23" s="116">
        <v>3.4987151610990312</v>
      </c>
    </row>
    <row r="24" spans="1:12" s="110" customFormat="1" ht="15" customHeight="1" x14ac:dyDescent="0.2">
      <c r="A24" s="120"/>
      <c r="B24" s="119"/>
      <c r="C24" s="258" t="s">
        <v>106</v>
      </c>
      <c r="E24" s="113">
        <v>54.010695187165773</v>
      </c>
      <c r="F24" s="115">
        <v>2828</v>
      </c>
      <c r="G24" s="114">
        <v>2869</v>
      </c>
      <c r="H24" s="114">
        <v>2862</v>
      </c>
      <c r="I24" s="114">
        <v>2842</v>
      </c>
      <c r="J24" s="140">
        <v>2693</v>
      </c>
      <c r="K24" s="114">
        <v>135</v>
      </c>
      <c r="L24" s="116">
        <v>5.012996658002228</v>
      </c>
    </row>
    <row r="25" spans="1:12" s="110" customFormat="1" ht="15" customHeight="1" x14ac:dyDescent="0.2">
      <c r="A25" s="120"/>
      <c r="B25" s="119"/>
      <c r="C25" s="258" t="s">
        <v>107</v>
      </c>
      <c r="E25" s="113">
        <v>45.989304812834227</v>
      </c>
      <c r="F25" s="115">
        <v>2408</v>
      </c>
      <c r="G25" s="114">
        <v>2494</v>
      </c>
      <c r="H25" s="114">
        <v>2455</v>
      </c>
      <c r="I25" s="114">
        <v>2437</v>
      </c>
      <c r="J25" s="140">
        <v>2366</v>
      </c>
      <c r="K25" s="114">
        <v>42</v>
      </c>
      <c r="L25" s="116">
        <v>1.7751479289940828</v>
      </c>
    </row>
    <row r="26" spans="1:12" s="110" customFormat="1" ht="15" customHeight="1" x14ac:dyDescent="0.2">
      <c r="A26" s="120"/>
      <c r="C26" s="121" t="s">
        <v>187</v>
      </c>
      <c r="D26" s="110" t="s">
        <v>188</v>
      </c>
      <c r="E26" s="113">
        <v>1.7840601091021375</v>
      </c>
      <c r="F26" s="115">
        <v>520</v>
      </c>
      <c r="G26" s="114">
        <v>534</v>
      </c>
      <c r="H26" s="114">
        <v>558</v>
      </c>
      <c r="I26" s="114">
        <v>493</v>
      </c>
      <c r="J26" s="140">
        <v>470</v>
      </c>
      <c r="K26" s="114">
        <v>50</v>
      </c>
      <c r="L26" s="116">
        <v>10.638297872340425</v>
      </c>
    </row>
    <row r="27" spans="1:12" s="110" customFormat="1" ht="15" customHeight="1" x14ac:dyDescent="0.2">
      <c r="A27" s="120"/>
      <c r="B27" s="119"/>
      <c r="D27" s="259" t="s">
        <v>106</v>
      </c>
      <c r="E27" s="113">
        <v>47.5</v>
      </c>
      <c r="F27" s="115">
        <v>247</v>
      </c>
      <c r="G27" s="114">
        <v>249</v>
      </c>
      <c r="H27" s="114">
        <v>277</v>
      </c>
      <c r="I27" s="114">
        <v>244</v>
      </c>
      <c r="J27" s="140">
        <v>228</v>
      </c>
      <c r="K27" s="114">
        <v>19</v>
      </c>
      <c r="L27" s="116">
        <v>8.3333333333333339</v>
      </c>
    </row>
    <row r="28" spans="1:12" s="110" customFormat="1" ht="15" customHeight="1" x14ac:dyDescent="0.2">
      <c r="A28" s="120"/>
      <c r="B28" s="119"/>
      <c r="D28" s="259" t="s">
        <v>107</v>
      </c>
      <c r="E28" s="113">
        <v>52.5</v>
      </c>
      <c r="F28" s="115">
        <v>273</v>
      </c>
      <c r="G28" s="114">
        <v>285</v>
      </c>
      <c r="H28" s="114">
        <v>281</v>
      </c>
      <c r="I28" s="114">
        <v>249</v>
      </c>
      <c r="J28" s="140">
        <v>242</v>
      </c>
      <c r="K28" s="114">
        <v>31</v>
      </c>
      <c r="L28" s="116">
        <v>12.809917355371901</v>
      </c>
    </row>
    <row r="29" spans="1:12" s="110" customFormat="1" ht="24" customHeight="1" x14ac:dyDescent="0.2">
      <c r="A29" s="604" t="s">
        <v>189</v>
      </c>
      <c r="B29" s="605"/>
      <c r="C29" s="605"/>
      <c r="D29" s="606"/>
      <c r="E29" s="113">
        <v>92.692215322331634</v>
      </c>
      <c r="F29" s="115">
        <v>27017</v>
      </c>
      <c r="G29" s="114">
        <v>27979</v>
      </c>
      <c r="H29" s="114">
        <v>28226</v>
      </c>
      <c r="I29" s="114">
        <v>28401</v>
      </c>
      <c r="J29" s="140">
        <v>27756</v>
      </c>
      <c r="K29" s="114">
        <v>-739</v>
      </c>
      <c r="L29" s="116">
        <v>-2.6624873901138493</v>
      </c>
    </row>
    <row r="30" spans="1:12" s="110" customFormat="1" ht="15" customHeight="1" x14ac:dyDescent="0.2">
      <c r="A30" s="120"/>
      <c r="B30" s="119"/>
      <c r="C30" s="258" t="s">
        <v>106</v>
      </c>
      <c r="E30" s="113">
        <v>38.701558278121183</v>
      </c>
      <c r="F30" s="115">
        <v>10456</v>
      </c>
      <c r="G30" s="114">
        <v>10720</v>
      </c>
      <c r="H30" s="114">
        <v>10872</v>
      </c>
      <c r="I30" s="114">
        <v>10905</v>
      </c>
      <c r="J30" s="140">
        <v>10512</v>
      </c>
      <c r="K30" s="114">
        <v>-56</v>
      </c>
      <c r="L30" s="116">
        <v>-0.53272450532724502</v>
      </c>
    </row>
    <row r="31" spans="1:12" s="110" customFormat="1" ht="15" customHeight="1" x14ac:dyDescent="0.2">
      <c r="A31" s="120"/>
      <c r="B31" s="119"/>
      <c r="C31" s="258" t="s">
        <v>107</v>
      </c>
      <c r="E31" s="113">
        <v>61.298441721878817</v>
      </c>
      <c r="F31" s="115">
        <v>16561</v>
      </c>
      <c r="G31" s="114">
        <v>17259</v>
      </c>
      <c r="H31" s="114">
        <v>17354</v>
      </c>
      <c r="I31" s="114">
        <v>17496</v>
      </c>
      <c r="J31" s="140">
        <v>17244</v>
      </c>
      <c r="K31" s="114">
        <v>-683</v>
      </c>
      <c r="L31" s="116">
        <v>-3.960797958710276</v>
      </c>
    </row>
    <row r="32" spans="1:12" s="110" customFormat="1" ht="15" customHeight="1" x14ac:dyDescent="0.2">
      <c r="A32" s="120"/>
      <c r="B32" s="119" t="s">
        <v>117</v>
      </c>
      <c r="C32" s="258"/>
      <c r="E32" s="113">
        <v>7.1705492846605141</v>
      </c>
      <c r="F32" s="114">
        <v>2090</v>
      </c>
      <c r="G32" s="114">
        <v>2323</v>
      </c>
      <c r="H32" s="114">
        <v>2292</v>
      </c>
      <c r="I32" s="114">
        <v>2242</v>
      </c>
      <c r="J32" s="140">
        <v>2133</v>
      </c>
      <c r="K32" s="114">
        <v>-43</v>
      </c>
      <c r="L32" s="116">
        <v>-2.0159399906235351</v>
      </c>
    </row>
    <row r="33" spans="1:12" s="110" customFormat="1" ht="15" customHeight="1" x14ac:dyDescent="0.2">
      <c r="A33" s="120"/>
      <c r="B33" s="119"/>
      <c r="C33" s="258" t="s">
        <v>106</v>
      </c>
      <c r="E33" s="113">
        <v>44.354066985645936</v>
      </c>
      <c r="F33" s="114">
        <v>927</v>
      </c>
      <c r="G33" s="114">
        <v>1050</v>
      </c>
      <c r="H33" s="114">
        <v>1049</v>
      </c>
      <c r="I33" s="114">
        <v>1062</v>
      </c>
      <c r="J33" s="140">
        <v>968</v>
      </c>
      <c r="K33" s="114">
        <v>-41</v>
      </c>
      <c r="L33" s="116">
        <v>-4.2355371900826446</v>
      </c>
    </row>
    <row r="34" spans="1:12" s="110" customFormat="1" ht="15" customHeight="1" x14ac:dyDescent="0.2">
      <c r="A34" s="120"/>
      <c r="B34" s="119"/>
      <c r="C34" s="258" t="s">
        <v>107</v>
      </c>
      <c r="E34" s="113">
        <v>55.645933014354064</v>
      </c>
      <c r="F34" s="114">
        <v>1163</v>
      </c>
      <c r="G34" s="114">
        <v>1273</v>
      </c>
      <c r="H34" s="114">
        <v>1243</v>
      </c>
      <c r="I34" s="114">
        <v>1180</v>
      </c>
      <c r="J34" s="140">
        <v>1165</v>
      </c>
      <c r="K34" s="114">
        <v>-2</v>
      </c>
      <c r="L34" s="116">
        <v>-0.17167381974248927</v>
      </c>
    </row>
    <row r="35" spans="1:12" s="110" customFormat="1" ht="24" customHeight="1" x14ac:dyDescent="0.2">
      <c r="A35" s="604" t="s">
        <v>192</v>
      </c>
      <c r="B35" s="605"/>
      <c r="C35" s="605"/>
      <c r="D35" s="606"/>
      <c r="E35" s="113">
        <v>18.097917452911105</v>
      </c>
      <c r="F35" s="114">
        <v>5275</v>
      </c>
      <c r="G35" s="114">
        <v>5562</v>
      </c>
      <c r="H35" s="114">
        <v>5609</v>
      </c>
      <c r="I35" s="114">
        <v>5809</v>
      </c>
      <c r="J35" s="114">
        <v>5577</v>
      </c>
      <c r="K35" s="318">
        <v>-302</v>
      </c>
      <c r="L35" s="319">
        <v>-5.4150977227900308</v>
      </c>
    </row>
    <row r="36" spans="1:12" s="110" customFormat="1" ht="15" customHeight="1" x14ac:dyDescent="0.2">
      <c r="A36" s="120"/>
      <c r="B36" s="119"/>
      <c r="C36" s="258" t="s">
        <v>106</v>
      </c>
      <c r="E36" s="113">
        <v>38.805687203791472</v>
      </c>
      <c r="F36" s="114">
        <v>2047</v>
      </c>
      <c r="G36" s="114">
        <v>2139</v>
      </c>
      <c r="H36" s="114">
        <v>2147</v>
      </c>
      <c r="I36" s="114">
        <v>2234</v>
      </c>
      <c r="J36" s="114">
        <v>2096</v>
      </c>
      <c r="K36" s="318">
        <v>-49</v>
      </c>
      <c r="L36" s="116">
        <v>-2.3377862595419847</v>
      </c>
    </row>
    <row r="37" spans="1:12" s="110" customFormat="1" ht="15" customHeight="1" x14ac:dyDescent="0.2">
      <c r="A37" s="120"/>
      <c r="B37" s="119"/>
      <c r="C37" s="258" t="s">
        <v>107</v>
      </c>
      <c r="E37" s="113">
        <v>61.194312796208528</v>
      </c>
      <c r="F37" s="114">
        <v>3228</v>
      </c>
      <c r="G37" s="114">
        <v>3423</v>
      </c>
      <c r="H37" s="114">
        <v>3462</v>
      </c>
      <c r="I37" s="114">
        <v>3575</v>
      </c>
      <c r="J37" s="140">
        <v>3481</v>
      </c>
      <c r="K37" s="114">
        <v>-253</v>
      </c>
      <c r="L37" s="116">
        <v>-7.2680264291870156</v>
      </c>
    </row>
    <row r="38" spans="1:12" s="110" customFormat="1" ht="15" customHeight="1" x14ac:dyDescent="0.2">
      <c r="A38" s="120"/>
      <c r="B38" s="119" t="s">
        <v>329</v>
      </c>
      <c r="C38" s="258"/>
      <c r="E38" s="113">
        <v>59.80718427282396</v>
      </c>
      <c r="F38" s="114">
        <v>17432</v>
      </c>
      <c r="G38" s="114">
        <v>17890</v>
      </c>
      <c r="H38" s="114">
        <v>17937</v>
      </c>
      <c r="I38" s="114">
        <v>17911</v>
      </c>
      <c r="J38" s="140">
        <v>17525</v>
      </c>
      <c r="K38" s="114">
        <v>-93</v>
      </c>
      <c r="L38" s="116">
        <v>-0.53067047075606277</v>
      </c>
    </row>
    <row r="39" spans="1:12" s="110" customFormat="1" ht="15" customHeight="1" x14ac:dyDescent="0.2">
      <c r="A39" s="120"/>
      <c r="B39" s="119"/>
      <c r="C39" s="258" t="s">
        <v>106</v>
      </c>
      <c r="E39" s="113">
        <v>39.645479577787974</v>
      </c>
      <c r="F39" s="115">
        <v>6911</v>
      </c>
      <c r="G39" s="114">
        <v>7027</v>
      </c>
      <c r="H39" s="114">
        <v>7098</v>
      </c>
      <c r="I39" s="114">
        <v>7079</v>
      </c>
      <c r="J39" s="140">
        <v>6811</v>
      </c>
      <c r="K39" s="114">
        <v>100</v>
      </c>
      <c r="L39" s="116">
        <v>1.4682131845543973</v>
      </c>
    </row>
    <row r="40" spans="1:12" s="110" customFormat="1" ht="15" customHeight="1" x14ac:dyDescent="0.2">
      <c r="A40" s="120"/>
      <c r="B40" s="119"/>
      <c r="C40" s="258" t="s">
        <v>107</v>
      </c>
      <c r="E40" s="113">
        <v>60.354520422212026</v>
      </c>
      <c r="F40" s="115">
        <v>10521</v>
      </c>
      <c r="G40" s="114">
        <v>10863</v>
      </c>
      <c r="H40" s="114">
        <v>10839</v>
      </c>
      <c r="I40" s="114">
        <v>10832</v>
      </c>
      <c r="J40" s="140">
        <v>10714</v>
      </c>
      <c r="K40" s="114">
        <v>-193</v>
      </c>
      <c r="L40" s="116">
        <v>-1.8013813701698711</v>
      </c>
    </row>
    <row r="41" spans="1:12" s="110" customFormat="1" ht="15" customHeight="1" x14ac:dyDescent="0.2">
      <c r="A41" s="120"/>
      <c r="B41" s="320" t="s">
        <v>517</v>
      </c>
      <c r="C41" s="258"/>
      <c r="E41" s="113">
        <v>5.5683260712937868</v>
      </c>
      <c r="F41" s="115">
        <v>1623</v>
      </c>
      <c r="G41" s="114">
        <v>1680</v>
      </c>
      <c r="H41" s="114">
        <v>1660</v>
      </c>
      <c r="I41" s="114">
        <v>1641</v>
      </c>
      <c r="J41" s="140">
        <v>1607</v>
      </c>
      <c r="K41" s="114">
        <v>16</v>
      </c>
      <c r="L41" s="116">
        <v>0.99564405724953331</v>
      </c>
    </row>
    <row r="42" spans="1:12" s="110" customFormat="1" ht="15" customHeight="1" x14ac:dyDescent="0.2">
      <c r="A42" s="120"/>
      <c r="B42" s="119"/>
      <c r="C42" s="268" t="s">
        <v>106</v>
      </c>
      <c r="D42" s="182"/>
      <c r="E42" s="113">
        <v>43.622920517560075</v>
      </c>
      <c r="F42" s="115">
        <v>708</v>
      </c>
      <c r="G42" s="114">
        <v>721</v>
      </c>
      <c r="H42" s="114">
        <v>720</v>
      </c>
      <c r="I42" s="114">
        <v>717</v>
      </c>
      <c r="J42" s="140">
        <v>711</v>
      </c>
      <c r="K42" s="114">
        <v>-3</v>
      </c>
      <c r="L42" s="116">
        <v>-0.4219409282700422</v>
      </c>
    </row>
    <row r="43" spans="1:12" s="110" customFormat="1" ht="15" customHeight="1" x14ac:dyDescent="0.2">
      <c r="A43" s="120"/>
      <c r="B43" s="119"/>
      <c r="C43" s="268" t="s">
        <v>107</v>
      </c>
      <c r="D43" s="182"/>
      <c r="E43" s="113">
        <v>56.377079482439925</v>
      </c>
      <c r="F43" s="115">
        <v>915</v>
      </c>
      <c r="G43" s="114">
        <v>959</v>
      </c>
      <c r="H43" s="114">
        <v>940</v>
      </c>
      <c r="I43" s="114">
        <v>924</v>
      </c>
      <c r="J43" s="140">
        <v>896</v>
      </c>
      <c r="K43" s="114">
        <v>19</v>
      </c>
      <c r="L43" s="116">
        <v>2.1205357142857144</v>
      </c>
    </row>
    <row r="44" spans="1:12" s="110" customFormat="1" ht="15" customHeight="1" x14ac:dyDescent="0.2">
      <c r="A44" s="120"/>
      <c r="B44" s="119" t="s">
        <v>205</v>
      </c>
      <c r="C44" s="268"/>
      <c r="D44" s="182"/>
      <c r="E44" s="113">
        <v>16.526572202971145</v>
      </c>
      <c r="F44" s="115">
        <v>4817</v>
      </c>
      <c r="G44" s="114">
        <v>5214</v>
      </c>
      <c r="H44" s="114">
        <v>5355</v>
      </c>
      <c r="I44" s="114">
        <v>5332</v>
      </c>
      <c r="J44" s="140">
        <v>5232</v>
      </c>
      <c r="K44" s="114">
        <v>-415</v>
      </c>
      <c r="L44" s="116">
        <v>-7.9319571865443423</v>
      </c>
    </row>
    <row r="45" spans="1:12" s="110" customFormat="1" ht="15" customHeight="1" x14ac:dyDescent="0.2">
      <c r="A45" s="120"/>
      <c r="B45" s="119"/>
      <c r="C45" s="268" t="s">
        <v>106</v>
      </c>
      <c r="D45" s="182"/>
      <c r="E45" s="113">
        <v>35.87294996886029</v>
      </c>
      <c r="F45" s="115">
        <v>1728</v>
      </c>
      <c r="G45" s="114">
        <v>1896</v>
      </c>
      <c r="H45" s="114">
        <v>1969</v>
      </c>
      <c r="I45" s="114">
        <v>1954</v>
      </c>
      <c r="J45" s="140">
        <v>1877</v>
      </c>
      <c r="K45" s="114">
        <v>-149</v>
      </c>
      <c r="L45" s="116">
        <v>-7.9381992541289295</v>
      </c>
    </row>
    <row r="46" spans="1:12" s="110" customFormat="1" ht="15" customHeight="1" x14ac:dyDescent="0.2">
      <c r="A46" s="123"/>
      <c r="B46" s="124"/>
      <c r="C46" s="260" t="s">
        <v>107</v>
      </c>
      <c r="D46" s="261"/>
      <c r="E46" s="125">
        <v>64.127050031139717</v>
      </c>
      <c r="F46" s="143">
        <v>3089</v>
      </c>
      <c r="G46" s="144">
        <v>3318</v>
      </c>
      <c r="H46" s="144">
        <v>3386</v>
      </c>
      <c r="I46" s="144">
        <v>3378</v>
      </c>
      <c r="J46" s="145">
        <v>3355</v>
      </c>
      <c r="K46" s="144">
        <v>-266</v>
      </c>
      <c r="L46" s="146">
        <v>-7.9284649776453051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29147</v>
      </c>
      <c r="E11" s="114">
        <v>30346</v>
      </c>
      <c r="F11" s="114">
        <v>30561</v>
      </c>
      <c r="G11" s="114">
        <v>30693</v>
      </c>
      <c r="H11" s="140">
        <v>29941</v>
      </c>
      <c r="I11" s="115">
        <v>-794</v>
      </c>
      <c r="J11" s="116">
        <v>-2.6518820346681808</v>
      </c>
    </row>
    <row r="12" spans="1:15" s="110" customFormat="1" ht="24.95" customHeight="1" x14ac:dyDescent="0.2">
      <c r="A12" s="193" t="s">
        <v>132</v>
      </c>
      <c r="B12" s="194" t="s">
        <v>133</v>
      </c>
      <c r="C12" s="113">
        <v>2.5491474251209385</v>
      </c>
      <c r="D12" s="115">
        <v>743</v>
      </c>
      <c r="E12" s="114">
        <v>728</v>
      </c>
      <c r="F12" s="114">
        <v>736</v>
      </c>
      <c r="G12" s="114">
        <v>693</v>
      </c>
      <c r="H12" s="140">
        <v>655</v>
      </c>
      <c r="I12" s="115">
        <v>88</v>
      </c>
      <c r="J12" s="116">
        <v>13.435114503816793</v>
      </c>
    </row>
    <row r="13" spans="1:15" s="110" customFormat="1" ht="24.95" customHeight="1" x14ac:dyDescent="0.2">
      <c r="A13" s="193" t="s">
        <v>134</v>
      </c>
      <c r="B13" s="199" t="s">
        <v>214</v>
      </c>
      <c r="C13" s="113">
        <v>0.60383572923456963</v>
      </c>
      <c r="D13" s="115">
        <v>176</v>
      </c>
      <c r="E13" s="114">
        <v>170</v>
      </c>
      <c r="F13" s="114">
        <v>179</v>
      </c>
      <c r="G13" s="114">
        <v>169</v>
      </c>
      <c r="H13" s="140">
        <v>169</v>
      </c>
      <c r="I13" s="115">
        <v>7</v>
      </c>
      <c r="J13" s="116">
        <v>4.1420118343195265</v>
      </c>
    </row>
    <row r="14" spans="1:15" s="287" customFormat="1" ht="24.95" customHeight="1" x14ac:dyDescent="0.2">
      <c r="A14" s="193" t="s">
        <v>215</v>
      </c>
      <c r="B14" s="199" t="s">
        <v>137</v>
      </c>
      <c r="C14" s="113">
        <v>9.0163653206161865</v>
      </c>
      <c r="D14" s="115">
        <v>2628</v>
      </c>
      <c r="E14" s="114">
        <v>2683</v>
      </c>
      <c r="F14" s="114">
        <v>2689</v>
      </c>
      <c r="G14" s="114">
        <v>2737</v>
      </c>
      <c r="H14" s="140">
        <v>2738</v>
      </c>
      <c r="I14" s="115">
        <v>-110</v>
      </c>
      <c r="J14" s="116">
        <v>-4.0175310445580719</v>
      </c>
      <c r="K14" s="110"/>
      <c r="L14" s="110"/>
      <c r="M14" s="110"/>
      <c r="N14" s="110"/>
      <c r="O14" s="110"/>
    </row>
    <row r="15" spans="1:15" s="110" customFormat="1" ht="24.95" customHeight="1" x14ac:dyDescent="0.2">
      <c r="A15" s="193" t="s">
        <v>216</v>
      </c>
      <c r="B15" s="199" t="s">
        <v>217</v>
      </c>
      <c r="C15" s="113">
        <v>3.897485161423131</v>
      </c>
      <c r="D15" s="115">
        <v>1136</v>
      </c>
      <c r="E15" s="114">
        <v>1180</v>
      </c>
      <c r="F15" s="114">
        <v>1165</v>
      </c>
      <c r="G15" s="114">
        <v>1179</v>
      </c>
      <c r="H15" s="140">
        <v>1198</v>
      </c>
      <c r="I15" s="115">
        <v>-62</v>
      </c>
      <c r="J15" s="116">
        <v>-5.1752921535893153</v>
      </c>
    </row>
    <row r="16" spans="1:15" s="287" customFormat="1" ht="24.95" customHeight="1" x14ac:dyDescent="0.2">
      <c r="A16" s="193" t="s">
        <v>218</v>
      </c>
      <c r="B16" s="199" t="s">
        <v>141</v>
      </c>
      <c r="C16" s="113">
        <v>3.7362335746388995</v>
      </c>
      <c r="D16" s="115">
        <v>1089</v>
      </c>
      <c r="E16" s="114">
        <v>1095</v>
      </c>
      <c r="F16" s="114">
        <v>1089</v>
      </c>
      <c r="G16" s="114">
        <v>1106</v>
      </c>
      <c r="H16" s="140">
        <v>1102</v>
      </c>
      <c r="I16" s="115">
        <v>-13</v>
      </c>
      <c r="J16" s="116">
        <v>-1.1796733212341197</v>
      </c>
      <c r="K16" s="110"/>
      <c r="L16" s="110"/>
      <c r="M16" s="110"/>
      <c r="N16" s="110"/>
      <c r="O16" s="110"/>
    </row>
    <row r="17" spans="1:15" s="110" customFormat="1" ht="24.95" customHeight="1" x14ac:dyDescent="0.2">
      <c r="A17" s="193" t="s">
        <v>142</v>
      </c>
      <c r="B17" s="199" t="s">
        <v>220</v>
      </c>
      <c r="C17" s="113">
        <v>1.3826465845541565</v>
      </c>
      <c r="D17" s="115">
        <v>403</v>
      </c>
      <c r="E17" s="114">
        <v>408</v>
      </c>
      <c r="F17" s="114">
        <v>435</v>
      </c>
      <c r="G17" s="114">
        <v>452</v>
      </c>
      <c r="H17" s="140">
        <v>438</v>
      </c>
      <c r="I17" s="115">
        <v>-35</v>
      </c>
      <c r="J17" s="116">
        <v>-7.9908675799086755</v>
      </c>
    </row>
    <row r="18" spans="1:15" s="287" customFormat="1" ht="24.95" customHeight="1" x14ac:dyDescent="0.2">
      <c r="A18" s="201" t="s">
        <v>144</v>
      </c>
      <c r="B18" s="202" t="s">
        <v>145</v>
      </c>
      <c r="C18" s="113">
        <v>4.5356297389096651</v>
      </c>
      <c r="D18" s="115">
        <v>1322</v>
      </c>
      <c r="E18" s="114">
        <v>1312</v>
      </c>
      <c r="F18" s="114">
        <v>1360</v>
      </c>
      <c r="G18" s="114">
        <v>1373</v>
      </c>
      <c r="H18" s="140">
        <v>1348</v>
      </c>
      <c r="I18" s="115">
        <v>-26</v>
      </c>
      <c r="J18" s="116">
        <v>-1.9287833827893175</v>
      </c>
      <c r="K18" s="110"/>
      <c r="L18" s="110"/>
      <c r="M18" s="110"/>
      <c r="N18" s="110"/>
      <c r="O18" s="110"/>
    </row>
    <row r="19" spans="1:15" s="110" customFormat="1" ht="24.95" customHeight="1" x14ac:dyDescent="0.2">
      <c r="A19" s="193" t="s">
        <v>146</v>
      </c>
      <c r="B19" s="199" t="s">
        <v>147</v>
      </c>
      <c r="C19" s="113">
        <v>19.127182900470032</v>
      </c>
      <c r="D19" s="115">
        <v>5575</v>
      </c>
      <c r="E19" s="114">
        <v>5664</v>
      </c>
      <c r="F19" s="114">
        <v>5619</v>
      </c>
      <c r="G19" s="114">
        <v>5605</v>
      </c>
      <c r="H19" s="140">
        <v>5660</v>
      </c>
      <c r="I19" s="115">
        <v>-85</v>
      </c>
      <c r="J19" s="116">
        <v>-1.5017667844522968</v>
      </c>
    </row>
    <row r="20" spans="1:15" s="287" customFormat="1" ht="24.95" customHeight="1" x14ac:dyDescent="0.2">
      <c r="A20" s="193" t="s">
        <v>148</v>
      </c>
      <c r="B20" s="199" t="s">
        <v>149</v>
      </c>
      <c r="C20" s="113">
        <v>5.8771057055614646</v>
      </c>
      <c r="D20" s="115">
        <v>1713</v>
      </c>
      <c r="E20" s="114">
        <v>1785</v>
      </c>
      <c r="F20" s="114">
        <v>1802</v>
      </c>
      <c r="G20" s="114">
        <v>1830</v>
      </c>
      <c r="H20" s="140">
        <v>1790</v>
      </c>
      <c r="I20" s="115">
        <v>-77</v>
      </c>
      <c r="J20" s="116">
        <v>-4.3016759776536313</v>
      </c>
      <c r="K20" s="110"/>
      <c r="L20" s="110"/>
      <c r="M20" s="110"/>
      <c r="N20" s="110"/>
      <c r="O20" s="110"/>
    </row>
    <row r="21" spans="1:15" s="110" customFormat="1" ht="24.95" customHeight="1" x14ac:dyDescent="0.2">
      <c r="A21" s="201" t="s">
        <v>150</v>
      </c>
      <c r="B21" s="202" t="s">
        <v>151</v>
      </c>
      <c r="C21" s="113">
        <v>12.817785706933819</v>
      </c>
      <c r="D21" s="115">
        <v>3736</v>
      </c>
      <c r="E21" s="114">
        <v>4230</v>
      </c>
      <c r="F21" s="114">
        <v>4356</v>
      </c>
      <c r="G21" s="114">
        <v>4529</v>
      </c>
      <c r="H21" s="140">
        <v>4188</v>
      </c>
      <c r="I21" s="115">
        <v>-452</v>
      </c>
      <c r="J21" s="116">
        <v>-10.792741165234002</v>
      </c>
    </row>
    <row r="22" spans="1:15" s="110" customFormat="1" ht="24.95" customHeight="1" x14ac:dyDescent="0.2">
      <c r="A22" s="201" t="s">
        <v>152</v>
      </c>
      <c r="B22" s="199" t="s">
        <v>153</v>
      </c>
      <c r="C22" s="113">
        <v>1.6262394071431021</v>
      </c>
      <c r="D22" s="115">
        <v>474</v>
      </c>
      <c r="E22" s="114">
        <v>488</v>
      </c>
      <c r="F22" s="114">
        <v>479</v>
      </c>
      <c r="G22" s="114">
        <v>499</v>
      </c>
      <c r="H22" s="140">
        <v>479</v>
      </c>
      <c r="I22" s="115">
        <v>-5</v>
      </c>
      <c r="J22" s="116">
        <v>-1.0438413361169103</v>
      </c>
    </row>
    <row r="23" spans="1:15" s="110" customFormat="1" ht="24.95" customHeight="1" x14ac:dyDescent="0.2">
      <c r="A23" s="193" t="s">
        <v>154</v>
      </c>
      <c r="B23" s="199" t="s">
        <v>155</v>
      </c>
      <c r="C23" s="113">
        <v>1.19737880399355</v>
      </c>
      <c r="D23" s="115">
        <v>349</v>
      </c>
      <c r="E23" s="114">
        <v>339</v>
      </c>
      <c r="F23" s="114">
        <v>348</v>
      </c>
      <c r="G23" s="114">
        <v>356</v>
      </c>
      <c r="H23" s="140">
        <v>336</v>
      </c>
      <c r="I23" s="115">
        <v>13</v>
      </c>
      <c r="J23" s="116">
        <v>3.8690476190476191</v>
      </c>
    </row>
    <row r="24" spans="1:15" s="110" customFormat="1" ht="24.95" customHeight="1" x14ac:dyDescent="0.2">
      <c r="A24" s="193" t="s">
        <v>156</v>
      </c>
      <c r="B24" s="199" t="s">
        <v>221</v>
      </c>
      <c r="C24" s="113">
        <v>6.1378529522763925</v>
      </c>
      <c r="D24" s="115">
        <v>1789</v>
      </c>
      <c r="E24" s="114">
        <v>1828</v>
      </c>
      <c r="F24" s="114">
        <v>1866</v>
      </c>
      <c r="G24" s="114">
        <v>1854</v>
      </c>
      <c r="H24" s="140">
        <v>1844</v>
      </c>
      <c r="I24" s="115">
        <v>-55</v>
      </c>
      <c r="J24" s="116">
        <v>-2.9826464208242949</v>
      </c>
    </row>
    <row r="25" spans="1:15" s="110" customFormat="1" ht="24.95" customHeight="1" x14ac:dyDescent="0.2">
      <c r="A25" s="193" t="s">
        <v>222</v>
      </c>
      <c r="B25" s="204" t="s">
        <v>159</v>
      </c>
      <c r="C25" s="113">
        <v>5.6986996946512507</v>
      </c>
      <c r="D25" s="115">
        <v>1661</v>
      </c>
      <c r="E25" s="114">
        <v>1769</v>
      </c>
      <c r="F25" s="114">
        <v>1798</v>
      </c>
      <c r="G25" s="114">
        <v>1716</v>
      </c>
      <c r="H25" s="140">
        <v>1636</v>
      </c>
      <c r="I25" s="115">
        <v>25</v>
      </c>
      <c r="J25" s="116">
        <v>1.5281173594132029</v>
      </c>
    </row>
    <row r="26" spans="1:15" s="110" customFormat="1" ht="24.95" customHeight="1" x14ac:dyDescent="0.2">
      <c r="A26" s="201">
        <v>782.78300000000002</v>
      </c>
      <c r="B26" s="203" t="s">
        <v>160</v>
      </c>
      <c r="C26" s="113">
        <v>0.25731636188973134</v>
      </c>
      <c r="D26" s="115">
        <v>75</v>
      </c>
      <c r="E26" s="114">
        <v>85</v>
      </c>
      <c r="F26" s="114">
        <v>88</v>
      </c>
      <c r="G26" s="114">
        <v>86</v>
      </c>
      <c r="H26" s="140">
        <v>78</v>
      </c>
      <c r="I26" s="115">
        <v>-3</v>
      </c>
      <c r="J26" s="116">
        <v>-3.8461538461538463</v>
      </c>
    </row>
    <row r="27" spans="1:15" s="110" customFormat="1" ht="24.95" customHeight="1" x14ac:dyDescent="0.2">
      <c r="A27" s="193" t="s">
        <v>161</v>
      </c>
      <c r="B27" s="199" t="s">
        <v>162</v>
      </c>
      <c r="C27" s="113">
        <v>3.5269496003019181</v>
      </c>
      <c r="D27" s="115">
        <v>1028</v>
      </c>
      <c r="E27" s="114">
        <v>1155</v>
      </c>
      <c r="F27" s="114">
        <v>1165</v>
      </c>
      <c r="G27" s="114">
        <v>1212</v>
      </c>
      <c r="H27" s="140">
        <v>1081</v>
      </c>
      <c r="I27" s="115">
        <v>-53</v>
      </c>
      <c r="J27" s="116">
        <v>-4.9028677150786306</v>
      </c>
    </row>
    <row r="28" spans="1:15" s="110" customFormat="1" ht="24.95" customHeight="1" x14ac:dyDescent="0.2">
      <c r="A28" s="193" t="s">
        <v>163</v>
      </c>
      <c r="B28" s="199" t="s">
        <v>164</v>
      </c>
      <c r="C28" s="113">
        <v>1.6262394071431021</v>
      </c>
      <c r="D28" s="115">
        <v>474</v>
      </c>
      <c r="E28" s="114">
        <v>467</v>
      </c>
      <c r="F28" s="114">
        <v>450</v>
      </c>
      <c r="G28" s="114">
        <v>455</v>
      </c>
      <c r="H28" s="140">
        <v>494</v>
      </c>
      <c r="I28" s="115">
        <v>-20</v>
      </c>
      <c r="J28" s="116">
        <v>-4.048582995951417</v>
      </c>
    </row>
    <row r="29" spans="1:15" s="110" customFormat="1" ht="24.95" customHeight="1" x14ac:dyDescent="0.2">
      <c r="A29" s="193">
        <v>86</v>
      </c>
      <c r="B29" s="199" t="s">
        <v>165</v>
      </c>
      <c r="C29" s="113">
        <v>7.2494596356400312</v>
      </c>
      <c r="D29" s="115">
        <v>2113</v>
      </c>
      <c r="E29" s="114">
        <v>2167</v>
      </c>
      <c r="F29" s="114">
        <v>2187</v>
      </c>
      <c r="G29" s="114">
        <v>2157</v>
      </c>
      <c r="H29" s="140">
        <v>2183</v>
      </c>
      <c r="I29" s="115">
        <v>-70</v>
      </c>
      <c r="J29" s="116">
        <v>-3.2065964269354099</v>
      </c>
    </row>
    <row r="30" spans="1:15" s="110" customFormat="1" ht="24.95" customHeight="1" x14ac:dyDescent="0.2">
      <c r="A30" s="193">
        <v>87.88</v>
      </c>
      <c r="B30" s="204" t="s">
        <v>166</v>
      </c>
      <c r="C30" s="113">
        <v>6.1035441040244276</v>
      </c>
      <c r="D30" s="115">
        <v>1779</v>
      </c>
      <c r="E30" s="114">
        <v>1796</v>
      </c>
      <c r="F30" s="114">
        <v>1775</v>
      </c>
      <c r="G30" s="114">
        <v>1748</v>
      </c>
      <c r="H30" s="140">
        <v>1691</v>
      </c>
      <c r="I30" s="115">
        <v>88</v>
      </c>
      <c r="J30" s="116">
        <v>5.2040212891780016</v>
      </c>
    </row>
    <row r="31" spans="1:15" s="110" customFormat="1" ht="24.95" customHeight="1" x14ac:dyDescent="0.2">
      <c r="A31" s="193" t="s">
        <v>167</v>
      </c>
      <c r="B31" s="199" t="s">
        <v>168</v>
      </c>
      <c r="C31" s="113">
        <v>12.049267506089821</v>
      </c>
      <c r="D31" s="115">
        <v>3512</v>
      </c>
      <c r="E31" s="114">
        <v>3680</v>
      </c>
      <c r="F31" s="114">
        <v>3664</v>
      </c>
      <c r="G31" s="114">
        <v>3674</v>
      </c>
      <c r="H31" s="140">
        <v>3571</v>
      </c>
      <c r="I31" s="115">
        <v>-59</v>
      </c>
      <c r="J31" s="116">
        <v>-1.652198263791655</v>
      </c>
    </row>
    <row r="32" spans="1:15" s="110" customFormat="1" ht="24.95" customHeight="1" x14ac:dyDescent="0.2">
      <c r="A32" s="193"/>
      <c r="B32" s="204" t="s">
        <v>169</v>
      </c>
      <c r="C32" s="113">
        <v>0</v>
      </c>
      <c r="D32" s="115">
        <v>0</v>
      </c>
      <c r="E32" s="114">
        <v>0</v>
      </c>
      <c r="F32" s="114">
        <v>0</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2.5491474251209385</v>
      </c>
      <c r="D34" s="115">
        <v>743</v>
      </c>
      <c r="E34" s="114">
        <v>728</v>
      </c>
      <c r="F34" s="114">
        <v>736</v>
      </c>
      <c r="G34" s="114">
        <v>693</v>
      </c>
      <c r="H34" s="140">
        <v>655</v>
      </c>
      <c r="I34" s="115">
        <v>88</v>
      </c>
      <c r="J34" s="116">
        <v>13.435114503816793</v>
      </c>
    </row>
    <row r="35" spans="1:10" s="110" customFormat="1" ht="24.95" customHeight="1" x14ac:dyDescent="0.2">
      <c r="A35" s="292" t="s">
        <v>171</v>
      </c>
      <c r="B35" s="293" t="s">
        <v>172</v>
      </c>
      <c r="C35" s="113">
        <v>14.15583078876042</v>
      </c>
      <c r="D35" s="115">
        <v>4126</v>
      </c>
      <c r="E35" s="114">
        <v>4165</v>
      </c>
      <c r="F35" s="114">
        <v>4228</v>
      </c>
      <c r="G35" s="114">
        <v>4279</v>
      </c>
      <c r="H35" s="140">
        <v>4255</v>
      </c>
      <c r="I35" s="115">
        <v>-129</v>
      </c>
      <c r="J35" s="116">
        <v>-3.0317273795534665</v>
      </c>
    </row>
    <row r="36" spans="1:10" s="110" customFormat="1" ht="24.95" customHeight="1" x14ac:dyDescent="0.2">
      <c r="A36" s="294" t="s">
        <v>173</v>
      </c>
      <c r="B36" s="295" t="s">
        <v>174</v>
      </c>
      <c r="C36" s="125">
        <v>83.295021786118639</v>
      </c>
      <c r="D36" s="143">
        <v>24278</v>
      </c>
      <c r="E36" s="144">
        <v>25453</v>
      </c>
      <c r="F36" s="144">
        <v>25597</v>
      </c>
      <c r="G36" s="144">
        <v>25721</v>
      </c>
      <c r="H36" s="145">
        <v>25031</v>
      </c>
      <c r="I36" s="143">
        <v>-753</v>
      </c>
      <c r="J36" s="146">
        <v>-3.0082697455155607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29147</v>
      </c>
      <c r="F11" s="264">
        <v>30346</v>
      </c>
      <c r="G11" s="264">
        <v>30561</v>
      </c>
      <c r="H11" s="264">
        <v>30693</v>
      </c>
      <c r="I11" s="265">
        <v>29941</v>
      </c>
      <c r="J11" s="263">
        <v>-794</v>
      </c>
      <c r="K11" s="266">
        <v>-2.6518820346681808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42.954678011459158</v>
      </c>
      <c r="E13" s="115">
        <v>12520</v>
      </c>
      <c r="F13" s="114">
        <v>12984</v>
      </c>
      <c r="G13" s="114">
        <v>13132</v>
      </c>
      <c r="H13" s="114">
        <v>13173</v>
      </c>
      <c r="I13" s="140">
        <v>12806</v>
      </c>
      <c r="J13" s="115">
        <v>-286</v>
      </c>
      <c r="K13" s="116">
        <v>-2.2333281274402625</v>
      </c>
    </row>
    <row r="14" spans="1:15" ht="15.95" customHeight="1" x14ac:dyDescent="0.2">
      <c r="A14" s="306" t="s">
        <v>230</v>
      </c>
      <c r="B14" s="307"/>
      <c r="C14" s="308"/>
      <c r="D14" s="113">
        <v>45.56215047860843</v>
      </c>
      <c r="E14" s="115">
        <v>13280</v>
      </c>
      <c r="F14" s="114">
        <v>13853</v>
      </c>
      <c r="G14" s="114">
        <v>13931</v>
      </c>
      <c r="H14" s="114">
        <v>13997</v>
      </c>
      <c r="I14" s="140">
        <v>13676</v>
      </c>
      <c r="J14" s="115">
        <v>-396</v>
      </c>
      <c r="K14" s="116">
        <v>-2.8955835039485232</v>
      </c>
    </row>
    <row r="15" spans="1:15" ht="15.95" customHeight="1" x14ac:dyDescent="0.2">
      <c r="A15" s="306" t="s">
        <v>231</v>
      </c>
      <c r="B15" s="307"/>
      <c r="C15" s="308"/>
      <c r="D15" s="113">
        <v>5.2869935156276799</v>
      </c>
      <c r="E15" s="115">
        <v>1541</v>
      </c>
      <c r="F15" s="114">
        <v>1642</v>
      </c>
      <c r="G15" s="114">
        <v>1656</v>
      </c>
      <c r="H15" s="114">
        <v>1634</v>
      </c>
      <c r="I15" s="140">
        <v>1624</v>
      </c>
      <c r="J15" s="115">
        <v>-83</v>
      </c>
      <c r="K15" s="116">
        <v>-5.110837438423645</v>
      </c>
    </row>
    <row r="16" spans="1:15" ht="15.95" customHeight="1" x14ac:dyDescent="0.2">
      <c r="A16" s="306" t="s">
        <v>232</v>
      </c>
      <c r="B16" s="307"/>
      <c r="C16" s="308"/>
      <c r="D16" s="113">
        <v>2.4668061893162245</v>
      </c>
      <c r="E16" s="115">
        <v>719</v>
      </c>
      <c r="F16" s="114">
        <v>742</v>
      </c>
      <c r="G16" s="114">
        <v>725</v>
      </c>
      <c r="H16" s="114">
        <v>740</v>
      </c>
      <c r="I16" s="140">
        <v>723</v>
      </c>
      <c r="J16" s="115">
        <v>-4</v>
      </c>
      <c r="K16" s="116">
        <v>-0.55325034578146615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2.3604487597351356</v>
      </c>
      <c r="E18" s="115">
        <v>688</v>
      </c>
      <c r="F18" s="114">
        <v>691</v>
      </c>
      <c r="G18" s="114">
        <v>683</v>
      </c>
      <c r="H18" s="114">
        <v>652</v>
      </c>
      <c r="I18" s="140">
        <v>625</v>
      </c>
      <c r="J18" s="115">
        <v>63</v>
      </c>
      <c r="K18" s="116">
        <v>10.08</v>
      </c>
    </row>
    <row r="19" spans="1:11" ht="14.1" customHeight="1" x14ac:dyDescent="0.2">
      <c r="A19" s="306" t="s">
        <v>235</v>
      </c>
      <c r="B19" s="307" t="s">
        <v>236</v>
      </c>
      <c r="C19" s="308"/>
      <c r="D19" s="113">
        <v>1.8904175386832265</v>
      </c>
      <c r="E19" s="115">
        <v>551</v>
      </c>
      <c r="F19" s="114">
        <v>541</v>
      </c>
      <c r="G19" s="114">
        <v>538</v>
      </c>
      <c r="H19" s="114">
        <v>516</v>
      </c>
      <c r="I19" s="140">
        <v>493</v>
      </c>
      <c r="J19" s="115">
        <v>58</v>
      </c>
      <c r="K19" s="116">
        <v>11.764705882352942</v>
      </c>
    </row>
    <row r="20" spans="1:11" ht="14.1" customHeight="1" x14ac:dyDescent="0.2">
      <c r="A20" s="306">
        <v>12</v>
      </c>
      <c r="B20" s="307" t="s">
        <v>237</v>
      </c>
      <c r="C20" s="308"/>
      <c r="D20" s="113">
        <v>1.4066627783305314</v>
      </c>
      <c r="E20" s="115">
        <v>410</v>
      </c>
      <c r="F20" s="114">
        <v>422</v>
      </c>
      <c r="G20" s="114">
        <v>475</v>
      </c>
      <c r="H20" s="114">
        <v>492</v>
      </c>
      <c r="I20" s="140">
        <v>403</v>
      </c>
      <c r="J20" s="115">
        <v>7</v>
      </c>
      <c r="K20" s="116">
        <v>1.7369727047146402</v>
      </c>
    </row>
    <row r="21" spans="1:11" ht="14.1" customHeight="1" x14ac:dyDescent="0.2">
      <c r="A21" s="306">
        <v>21</v>
      </c>
      <c r="B21" s="307" t="s">
        <v>238</v>
      </c>
      <c r="C21" s="308"/>
      <c r="D21" s="113">
        <v>0.10635742958108896</v>
      </c>
      <c r="E21" s="115">
        <v>31</v>
      </c>
      <c r="F21" s="114">
        <v>33</v>
      </c>
      <c r="G21" s="114">
        <v>38</v>
      </c>
      <c r="H21" s="114">
        <v>39</v>
      </c>
      <c r="I21" s="140">
        <v>36</v>
      </c>
      <c r="J21" s="115">
        <v>-5</v>
      </c>
      <c r="K21" s="116">
        <v>-13.888888888888889</v>
      </c>
    </row>
    <row r="22" spans="1:11" ht="14.1" customHeight="1" x14ac:dyDescent="0.2">
      <c r="A22" s="306">
        <v>22</v>
      </c>
      <c r="B22" s="307" t="s">
        <v>239</v>
      </c>
      <c r="C22" s="308"/>
      <c r="D22" s="113">
        <v>0.87144474559989016</v>
      </c>
      <c r="E22" s="115">
        <v>254</v>
      </c>
      <c r="F22" s="114">
        <v>259</v>
      </c>
      <c r="G22" s="114">
        <v>264</v>
      </c>
      <c r="H22" s="114">
        <v>269</v>
      </c>
      <c r="I22" s="140">
        <v>271</v>
      </c>
      <c r="J22" s="115">
        <v>-17</v>
      </c>
      <c r="K22" s="116">
        <v>-6.2730627306273066</v>
      </c>
    </row>
    <row r="23" spans="1:11" ht="14.1" customHeight="1" x14ac:dyDescent="0.2">
      <c r="A23" s="306">
        <v>23</v>
      </c>
      <c r="B23" s="307" t="s">
        <v>240</v>
      </c>
      <c r="C23" s="308"/>
      <c r="D23" s="113">
        <v>0.25388547706453496</v>
      </c>
      <c r="E23" s="115">
        <v>74</v>
      </c>
      <c r="F23" s="114">
        <v>78</v>
      </c>
      <c r="G23" s="114">
        <v>82</v>
      </c>
      <c r="H23" s="114">
        <v>86</v>
      </c>
      <c r="I23" s="140">
        <v>89</v>
      </c>
      <c r="J23" s="115">
        <v>-15</v>
      </c>
      <c r="K23" s="116">
        <v>-16.853932584269664</v>
      </c>
    </row>
    <row r="24" spans="1:11" ht="14.1" customHeight="1" x14ac:dyDescent="0.2">
      <c r="A24" s="306">
        <v>24</v>
      </c>
      <c r="B24" s="307" t="s">
        <v>241</v>
      </c>
      <c r="C24" s="308"/>
      <c r="D24" s="113">
        <v>0.8234123580471403</v>
      </c>
      <c r="E24" s="115">
        <v>240</v>
      </c>
      <c r="F24" s="114">
        <v>251</v>
      </c>
      <c r="G24" s="114">
        <v>252</v>
      </c>
      <c r="H24" s="114">
        <v>263</v>
      </c>
      <c r="I24" s="140">
        <v>277</v>
      </c>
      <c r="J24" s="115">
        <v>-37</v>
      </c>
      <c r="K24" s="116">
        <v>-13.35740072202166</v>
      </c>
    </row>
    <row r="25" spans="1:11" ht="14.1" customHeight="1" x14ac:dyDescent="0.2">
      <c r="A25" s="306">
        <v>25</v>
      </c>
      <c r="B25" s="307" t="s">
        <v>242</v>
      </c>
      <c r="C25" s="308"/>
      <c r="D25" s="113">
        <v>1.4615569355336742</v>
      </c>
      <c r="E25" s="115">
        <v>426</v>
      </c>
      <c r="F25" s="114">
        <v>429</v>
      </c>
      <c r="G25" s="114">
        <v>424</v>
      </c>
      <c r="H25" s="114">
        <v>442</v>
      </c>
      <c r="I25" s="140">
        <v>431</v>
      </c>
      <c r="J25" s="115">
        <v>-5</v>
      </c>
      <c r="K25" s="116">
        <v>-1.160092807424594</v>
      </c>
    </row>
    <row r="26" spans="1:11" ht="14.1" customHeight="1" x14ac:dyDescent="0.2">
      <c r="A26" s="306">
        <v>26</v>
      </c>
      <c r="B26" s="307" t="s">
        <v>243</v>
      </c>
      <c r="C26" s="308"/>
      <c r="D26" s="113">
        <v>0.76165643119360482</v>
      </c>
      <c r="E26" s="115">
        <v>222</v>
      </c>
      <c r="F26" s="114">
        <v>219</v>
      </c>
      <c r="G26" s="114">
        <v>226</v>
      </c>
      <c r="H26" s="114">
        <v>216</v>
      </c>
      <c r="I26" s="140">
        <v>209</v>
      </c>
      <c r="J26" s="115">
        <v>13</v>
      </c>
      <c r="K26" s="116">
        <v>6.2200956937799043</v>
      </c>
    </row>
    <row r="27" spans="1:11" ht="14.1" customHeight="1" x14ac:dyDescent="0.2">
      <c r="A27" s="306">
        <v>27</v>
      </c>
      <c r="B27" s="307" t="s">
        <v>244</v>
      </c>
      <c r="C27" s="308"/>
      <c r="D27" s="113">
        <v>0.36024290664562392</v>
      </c>
      <c r="E27" s="115">
        <v>105</v>
      </c>
      <c r="F27" s="114">
        <v>111</v>
      </c>
      <c r="G27" s="114">
        <v>107</v>
      </c>
      <c r="H27" s="114">
        <v>106</v>
      </c>
      <c r="I27" s="140">
        <v>115</v>
      </c>
      <c r="J27" s="115">
        <v>-10</v>
      </c>
      <c r="K27" s="116">
        <v>-8.695652173913043</v>
      </c>
    </row>
    <row r="28" spans="1:11" ht="14.1" customHeight="1" x14ac:dyDescent="0.2">
      <c r="A28" s="306">
        <v>28</v>
      </c>
      <c r="B28" s="307" t="s">
        <v>245</v>
      </c>
      <c r="C28" s="308"/>
      <c r="D28" s="113">
        <v>0.24702370741414212</v>
      </c>
      <c r="E28" s="115">
        <v>72</v>
      </c>
      <c r="F28" s="114">
        <v>76</v>
      </c>
      <c r="G28" s="114">
        <v>73</v>
      </c>
      <c r="H28" s="114">
        <v>71</v>
      </c>
      <c r="I28" s="140">
        <v>74</v>
      </c>
      <c r="J28" s="115">
        <v>-2</v>
      </c>
      <c r="K28" s="116">
        <v>-2.7027027027027026</v>
      </c>
    </row>
    <row r="29" spans="1:11" ht="14.1" customHeight="1" x14ac:dyDescent="0.2">
      <c r="A29" s="306">
        <v>29</v>
      </c>
      <c r="B29" s="307" t="s">
        <v>246</v>
      </c>
      <c r="C29" s="308"/>
      <c r="D29" s="113">
        <v>3.4960716368751501</v>
      </c>
      <c r="E29" s="115">
        <v>1019</v>
      </c>
      <c r="F29" s="114">
        <v>1084</v>
      </c>
      <c r="G29" s="114">
        <v>1067</v>
      </c>
      <c r="H29" s="114">
        <v>1097</v>
      </c>
      <c r="I29" s="140">
        <v>1071</v>
      </c>
      <c r="J29" s="115">
        <v>-52</v>
      </c>
      <c r="K29" s="116">
        <v>-4.8552754435107373</v>
      </c>
    </row>
    <row r="30" spans="1:11" ht="14.1" customHeight="1" x14ac:dyDescent="0.2">
      <c r="A30" s="306" t="s">
        <v>247</v>
      </c>
      <c r="B30" s="307" t="s">
        <v>248</v>
      </c>
      <c r="C30" s="308"/>
      <c r="D30" s="113">
        <v>0.65872988643771224</v>
      </c>
      <c r="E30" s="115">
        <v>192</v>
      </c>
      <c r="F30" s="114">
        <v>185</v>
      </c>
      <c r="G30" s="114">
        <v>173</v>
      </c>
      <c r="H30" s="114">
        <v>176</v>
      </c>
      <c r="I30" s="140">
        <v>177</v>
      </c>
      <c r="J30" s="115">
        <v>15</v>
      </c>
      <c r="K30" s="116">
        <v>8.4745762711864412</v>
      </c>
    </row>
    <row r="31" spans="1:11" ht="14.1" customHeight="1" x14ac:dyDescent="0.2">
      <c r="A31" s="306" t="s">
        <v>249</v>
      </c>
      <c r="B31" s="307" t="s">
        <v>250</v>
      </c>
      <c r="C31" s="308"/>
      <c r="D31" s="113">
        <v>2.8236182111366523</v>
      </c>
      <c r="E31" s="115">
        <v>823</v>
      </c>
      <c r="F31" s="114">
        <v>895</v>
      </c>
      <c r="G31" s="114">
        <v>890</v>
      </c>
      <c r="H31" s="114">
        <v>918</v>
      </c>
      <c r="I31" s="140">
        <v>891</v>
      </c>
      <c r="J31" s="115">
        <v>-68</v>
      </c>
      <c r="K31" s="116">
        <v>-7.6318742985409651</v>
      </c>
    </row>
    <row r="32" spans="1:11" ht="14.1" customHeight="1" x14ac:dyDescent="0.2">
      <c r="A32" s="306">
        <v>31</v>
      </c>
      <c r="B32" s="307" t="s">
        <v>251</v>
      </c>
      <c r="C32" s="308"/>
      <c r="D32" s="113">
        <v>0.14066627783305313</v>
      </c>
      <c r="E32" s="115">
        <v>41</v>
      </c>
      <c r="F32" s="114">
        <v>43</v>
      </c>
      <c r="G32" s="114">
        <v>40</v>
      </c>
      <c r="H32" s="114">
        <v>41</v>
      </c>
      <c r="I32" s="140">
        <v>42</v>
      </c>
      <c r="J32" s="115">
        <v>-1</v>
      </c>
      <c r="K32" s="116">
        <v>-2.3809523809523809</v>
      </c>
    </row>
    <row r="33" spans="1:11" ht="14.1" customHeight="1" x14ac:dyDescent="0.2">
      <c r="A33" s="306">
        <v>32</v>
      </c>
      <c r="B33" s="307" t="s">
        <v>252</v>
      </c>
      <c r="C33" s="308"/>
      <c r="D33" s="113">
        <v>0.73420935259203346</v>
      </c>
      <c r="E33" s="115">
        <v>214</v>
      </c>
      <c r="F33" s="114">
        <v>212</v>
      </c>
      <c r="G33" s="114">
        <v>221</v>
      </c>
      <c r="H33" s="114">
        <v>239</v>
      </c>
      <c r="I33" s="140">
        <v>218</v>
      </c>
      <c r="J33" s="115">
        <v>-4</v>
      </c>
      <c r="K33" s="116">
        <v>-1.834862385321101</v>
      </c>
    </row>
    <row r="34" spans="1:11" ht="14.1" customHeight="1" x14ac:dyDescent="0.2">
      <c r="A34" s="306">
        <v>33</v>
      </c>
      <c r="B34" s="307" t="s">
        <v>253</v>
      </c>
      <c r="C34" s="308"/>
      <c r="D34" s="113">
        <v>0.75479466154321195</v>
      </c>
      <c r="E34" s="115">
        <v>220</v>
      </c>
      <c r="F34" s="114">
        <v>219</v>
      </c>
      <c r="G34" s="114">
        <v>222</v>
      </c>
      <c r="H34" s="114">
        <v>216</v>
      </c>
      <c r="I34" s="140">
        <v>224</v>
      </c>
      <c r="J34" s="115">
        <v>-4</v>
      </c>
      <c r="K34" s="116">
        <v>-1.7857142857142858</v>
      </c>
    </row>
    <row r="35" spans="1:11" ht="14.1" customHeight="1" x14ac:dyDescent="0.2">
      <c r="A35" s="306">
        <v>34</v>
      </c>
      <c r="B35" s="307" t="s">
        <v>254</v>
      </c>
      <c r="C35" s="308"/>
      <c r="D35" s="113">
        <v>4.3503619583490583</v>
      </c>
      <c r="E35" s="115">
        <v>1268</v>
      </c>
      <c r="F35" s="114">
        <v>1295</v>
      </c>
      <c r="G35" s="114">
        <v>1304</v>
      </c>
      <c r="H35" s="114">
        <v>1312</v>
      </c>
      <c r="I35" s="140">
        <v>1282</v>
      </c>
      <c r="J35" s="115">
        <v>-14</v>
      </c>
      <c r="K35" s="116">
        <v>-1.0920436817472698</v>
      </c>
    </row>
    <row r="36" spans="1:11" ht="14.1" customHeight="1" x14ac:dyDescent="0.2">
      <c r="A36" s="306">
        <v>41</v>
      </c>
      <c r="B36" s="307" t="s">
        <v>255</v>
      </c>
      <c r="C36" s="308"/>
      <c r="D36" s="113">
        <v>0.12008096888187464</v>
      </c>
      <c r="E36" s="115">
        <v>35</v>
      </c>
      <c r="F36" s="114">
        <v>29</v>
      </c>
      <c r="G36" s="114">
        <v>37</v>
      </c>
      <c r="H36" s="114">
        <v>34</v>
      </c>
      <c r="I36" s="140">
        <v>36</v>
      </c>
      <c r="J36" s="115">
        <v>-1</v>
      </c>
      <c r="K36" s="116">
        <v>-2.7777777777777777</v>
      </c>
    </row>
    <row r="37" spans="1:11" ht="14.1" customHeight="1" x14ac:dyDescent="0.2">
      <c r="A37" s="306">
        <v>42</v>
      </c>
      <c r="B37" s="307" t="s">
        <v>256</v>
      </c>
      <c r="C37" s="308"/>
      <c r="D37" s="113" t="s">
        <v>514</v>
      </c>
      <c r="E37" s="115" t="s">
        <v>514</v>
      </c>
      <c r="F37" s="114" t="s">
        <v>514</v>
      </c>
      <c r="G37" s="114" t="s">
        <v>514</v>
      </c>
      <c r="H37" s="114" t="s">
        <v>514</v>
      </c>
      <c r="I37" s="140" t="s">
        <v>514</v>
      </c>
      <c r="J37" s="115" t="s">
        <v>514</v>
      </c>
      <c r="K37" s="116" t="s">
        <v>514</v>
      </c>
    </row>
    <row r="38" spans="1:11" ht="14.1" customHeight="1" x14ac:dyDescent="0.2">
      <c r="A38" s="306">
        <v>43</v>
      </c>
      <c r="B38" s="307" t="s">
        <v>257</v>
      </c>
      <c r="C38" s="308"/>
      <c r="D38" s="113">
        <v>0.21957662881257076</v>
      </c>
      <c r="E38" s="115">
        <v>64</v>
      </c>
      <c r="F38" s="114">
        <v>61</v>
      </c>
      <c r="G38" s="114">
        <v>61</v>
      </c>
      <c r="H38" s="114">
        <v>61</v>
      </c>
      <c r="I38" s="140">
        <v>54</v>
      </c>
      <c r="J38" s="115">
        <v>10</v>
      </c>
      <c r="K38" s="116">
        <v>18.518518518518519</v>
      </c>
    </row>
    <row r="39" spans="1:11" ht="14.1" customHeight="1" x14ac:dyDescent="0.2">
      <c r="A39" s="306">
        <v>51</v>
      </c>
      <c r="B39" s="307" t="s">
        <v>258</v>
      </c>
      <c r="C39" s="308"/>
      <c r="D39" s="113">
        <v>8.1174734964147248</v>
      </c>
      <c r="E39" s="115">
        <v>2366</v>
      </c>
      <c r="F39" s="114">
        <v>2406</v>
      </c>
      <c r="G39" s="114">
        <v>2428</v>
      </c>
      <c r="H39" s="114">
        <v>2372</v>
      </c>
      <c r="I39" s="140">
        <v>2313</v>
      </c>
      <c r="J39" s="115">
        <v>53</v>
      </c>
      <c r="K39" s="116">
        <v>2.2913964548205792</v>
      </c>
    </row>
    <row r="40" spans="1:11" ht="14.1" customHeight="1" x14ac:dyDescent="0.2">
      <c r="A40" s="306" t="s">
        <v>259</v>
      </c>
      <c r="B40" s="307" t="s">
        <v>260</v>
      </c>
      <c r="C40" s="308"/>
      <c r="D40" s="113">
        <v>7.8430027103990119</v>
      </c>
      <c r="E40" s="115">
        <v>2286</v>
      </c>
      <c r="F40" s="114">
        <v>2319</v>
      </c>
      <c r="G40" s="114">
        <v>2336</v>
      </c>
      <c r="H40" s="114">
        <v>2303</v>
      </c>
      <c r="I40" s="140">
        <v>2241</v>
      </c>
      <c r="J40" s="115">
        <v>45</v>
      </c>
      <c r="K40" s="116">
        <v>2.0080321285140563</v>
      </c>
    </row>
    <row r="41" spans="1:11" ht="14.1" customHeight="1" x14ac:dyDescent="0.2">
      <c r="A41" s="306"/>
      <c r="B41" s="307" t="s">
        <v>261</v>
      </c>
      <c r="C41" s="308"/>
      <c r="D41" s="113">
        <v>4.2405736439427733</v>
      </c>
      <c r="E41" s="115">
        <v>1236</v>
      </c>
      <c r="F41" s="114">
        <v>1232</v>
      </c>
      <c r="G41" s="114">
        <v>1233</v>
      </c>
      <c r="H41" s="114">
        <v>1217</v>
      </c>
      <c r="I41" s="140">
        <v>1182</v>
      </c>
      <c r="J41" s="115">
        <v>54</v>
      </c>
      <c r="K41" s="116">
        <v>4.5685279187817258</v>
      </c>
    </row>
    <row r="42" spans="1:11" ht="14.1" customHeight="1" x14ac:dyDescent="0.2">
      <c r="A42" s="306">
        <v>52</v>
      </c>
      <c r="B42" s="307" t="s">
        <v>262</v>
      </c>
      <c r="C42" s="308"/>
      <c r="D42" s="113">
        <v>5.7810409304559647</v>
      </c>
      <c r="E42" s="115">
        <v>1685</v>
      </c>
      <c r="F42" s="114">
        <v>1696</v>
      </c>
      <c r="G42" s="114">
        <v>1732</v>
      </c>
      <c r="H42" s="114">
        <v>1730</v>
      </c>
      <c r="I42" s="140">
        <v>1697</v>
      </c>
      <c r="J42" s="115">
        <v>-12</v>
      </c>
      <c r="K42" s="116">
        <v>-0.70713022981732465</v>
      </c>
    </row>
    <row r="43" spans="1:11" ht="14.1" customHeight="1" x14ac:dyDescent="0.2">
      <c r="A43" s="306" t="s">
        <v>263</v>
      </c>
      <c r="B43" s="307" t="s">
        <v>264</v>
      </c>
      <c r="C43" s="308"/>
      <c r="D43" s="113">
        <v>5.4619686417126978</v>
      </c>
      <c r="E43" s="115">
        <v>1592</v>
      </c>
      <c r="F43" s="114">
        <v>1605</v>
      </c>
      <c r="G43" s="114">
        <v>1615</v>
      </c>
      <c r="H43" s="114">
        <v>1608</v>
      </c>
      <c r="I43" s="140">
        <v>1600</v>
      </c>
      <c r="J43" s="115">
        <v>-8</v>
      </c>
      <c r="K43" s="116">
        <v>-0.5</v>
      </c>
    </row>
    <row r="44" spans="1:11" ht="14.1" customHeight="1" x14ac:dyDescent="0.2">
      <c r="A44" s="306">
        <v>53</v>
      </c>
      <c r="B44" s="307" t="s">
        <v>265</v>
      </c>
      <c r="C44" s="308"/>
      <c r="D44" s="113">
        <v>1.9075719628092085</v>
      </c>
      <c r="E44" s="115">
        <v>556</v>
      </c>
      <c r="F44" s="114">
        <v>675</v>
      </c>
      <c r="G44" s="114">
        <v>717</v>
      </c>
      <c r="H44" s="114">
        <v>734</v>
      </c>
      <c r="I44" s="140">
        <v>672</v>
      </c>
      <c r="J44" s="115">
        <v>-116</v>
      </c>
      <c r="K44" s="116">
        <v>-17.261904761904763</v>
      </c>
    </row>
    <row r="45" spans="1:11" ht="14.1" customHeight="1" x14ac:dyDescent="0.2">
      <c r="A45" s="306" t="s">
        <v>266</v>
      </c>
      <c r="B45" s="307" t="s">
        <v>267</v>
      </c>
      <c r="C45" s="308"/>
      <c r="D45" s="113">
        <v>1.8732631145572443</v>
      </c>
      <c r="E45" s="115">
        <v>546</v>
      </c>
      <c r="F45" s="114">
        <v>665</v>
      </c>
      <c r="G45" s="114">
        <v>708</v>
      </c>
      <c r="H45" s="114">
        <v>717</v>
      </c>
      <c r="I45" s="140">
        <v>654</v>
      </c>
      <c r="J45" s="115">
        <v>-108</v>
      </c>
      <c r="K45" s="116">
        <v>-16.513761467889907</v>
      </c>
    </row>
    <row r="46" spans="1:11" ht="14.1" customHeight="1" x14ac:dyDescent="0.2">
      <c r="A46" s="306">
        <v>54</v>
      </c>
      <c r="B46" s="307" t="s">
        <v>268</v>
      </c>
      <c r="C46" s="308"/>
      <c r="D46" s="113">
        <v>14.152399903935224</v>
      </c>
      <c r="E46" s="115">
        <v>4125</v>
      </c>
      <c r="F46" s="114">
        <v>4271</v>
      </c>
      <c r="G46" s="114">
        <v>4343</v>
      </c>
      <c r="H46" s="114">
        <v>4297</v>
      </c>
      <c r="I46" s="140">
        <v>4281</v>
      </c>
      <c r="J46" s="115">
        <v>-156</v>
      </c>
      <c r="K46" s="116">
        <v>-3.644008409250175</v>
      </c>
    </row>
    <row r="47" spans="1:11" ht="14.1" customHeight="1" x14ac:dyDescent="0.2">
      <c r="A47" s="306">
        <v>61</v>
      </c>
      <c r="B47" s="307" t="s">
        <v>269</v>
      </c>
      <c r="C47" s="308"/>
      <c r="D47" s="113">
        <v>0.52835626308024841</v>
      </c>
      <c r="E47" s="115">
        <v>154</v>
      </c>
      <c r="F47" s="114">
        <v>157</v>
      </c>
      <c r="G47" s="114">
        <v>156</v>
      </c>
      <c r="H47" s="114">
        <v>172</v>
      </c>
      <c r="I47" s="140">
        <v>175</v>
      </c>
      <c r="J47" s="115">
        <v>-21</v>
      </c>
      <c r="K47" s="116">
        <v>-12</v>
      </c>
    </row>
    <row r="48" spans="1:11" ht="14.1" customHeight="1" x14ac:dyDescent="0.2">
      <c r="A48" s="306">
        <v>62</v>
      </c>
      <c r="B48" s="307" t="s">
        <v>270</v>
      </c>
      <c r="C48" s="308"/>
      <c r="D48" s="113">
        <v>11.428277352729269</v>
      </c>
      <c r="E48" s="115">
        <v>3331</v>
      </c>
      <c r="F48" s="114">
        <v>3407</v>
      </c>
      <c r="G48" s="114">
        <v>3416</v>
      </c>
      <c r="H48" s="114">
        <v>3443</v>
      </c>
      <c r="I48" s="140">
        <v>3395</v>
      </c>
      <c r="J48" s="115">
        <v>-64</v>
      </c>
      <c r="K48" s="116">
        <v>-1.8851251840942562</v>
      </c>
    </row>
    <row r="49" spans="1:11" ht="14.1" customHeight="1" x14ac:dyDescent="0.2">
      <c r="A49" s="306">
        <v>63</v>
      </c>
      <c r="B49" s="307" t="s">
        <v>271</v>
      </c>
      <c r="C49" s="308"/>
      <c r="D49" s="113">
        <v>9.826054139362542</v>
      </c>
      <c r="E49" s="115">
        <v>2864</v>
      </c>
      <c r="F49" s="114">
        <v>3307</v>
      </c>
      <c r="G49" s="114">
        <v>3361</v>
      </c>
      <c r="H49" s="114">
        <v>3494</v>
      </c>
      <c r="I49" s="140">
        <v>3211</v>
      </c>
      <c r="J49" s="115">
        <v>-347</v>
      </c>
      <c r="K49" s="116">
        <v>-10.806602304578012</v>
      </c>
    </row>
    <row r="50" spans="1:11" ht="14.1" customHeight="1" x14ac:dyDescent="0.2">
      <c r="A50" s="306" t="s">
        <v>272</v>
      </c>
      <c r="B50" s="307" t="s">
        <v>273</v>
      </c>
      <c r="C50" s="308"/>
      <c r="D50" s="113">
        <v>0.85085943664871166</v>
      </c>
      <c r="E50" s="115">
        <v>248</v>
      </c>
      <c r="F50" s="114">
        <v>273</v>
      </c>
      <c r="G50" s="114">
        <v>287</v>
      </c>
      <c r="H50" s="114">
        <v>282</v>
      </c>
      <c r="I50" s="140">
        <v>278</v>
      </c>
      <c r="J50" s="115">
        <v>-30</v>
      </c>
      <c r="K50" s="116">
        <v>-10.791366906474821</v>
      </c>
    </row>
    <row r="51" spans="1:11" ht="14.1" customHeight="1" x14ac:dyDescent="0.2">
      <c r="A51" s="306" t="s">
        <v>274</v>
      </c>
      <c r="B51" s="307" t="s">
        <v>275</v>
      </c>
      <c r="C51" s="308"/>
      <c r="D51" s="113">
        <v>8.4948708271863307</v>
      </c>
      <c r="E51" s="115">
        <v>2476</v>
      </c>
      <c r="F51" s="114">
        <v>2892</v>
      </c>
      <c r="G51" s="114">
        <v>2929</v>
      </c>
      <c r="H51" s="114">
        <v>3069</v>
      </c>
      <c r="I51" s="140">
        <v>2796</v>
      </c>
      <c r="J51" s="115">
        <v>-320</v>
      </c>
      <c r="K51" s="116">
        <v>-11.444921316165951</v>
      </c>
    </row>
    <row r="52" spans="1:11" ht="14.1" customHeight="1" x14ac:dyDescent="0.2">
      <c r="A52" s="306">
        <v>71</v>
      </c>
      <c r="B52" s="307" t="s">
        <v>276</v>
      </c>
      <c r="C52" s="308"/>
      <c r="D52" s="113">
        <v>10.275500051463272</v>
      </c>
      <c r="E52" s="115">
        <v>2995</v>
      </c>
      <c r="F52" s="114">
        <v>2997</v>
      </c>
      <c r="G52" s="114">
        <v>2985</v>
      </c>
      <c r="H52" s="114">
        <v>2998</v>
      </c>
      <c r="I52" s="140">
        <v>2981</v>
      </c>
      <c r="J52" s="115">
        <v>14</v>
      </c>
      <c r="K52" s="116">
        <v>0.4696410600469641</v>
      </c>
    </row>
    <row r="53" spans="1:11" ht="14.1" customHeight="1" x14ac:dyDescent="0.2">
      <c r="A53" s="306" t="s">
        <v>277</v>
      </c>
      <c r="B53" s="307" t="s">
        <v>278</v>
      </c>
      <c r="C53" s="308"/>
      <c r="D53" s="113">
        <v>0.85085943664871166</v>
      </c>
      <c r="E53" s="115">
        <v>248</v>
      </c>
      <c r="F53" s="114">
        <v>246</v>
      </c>
      <c r="G53" s="114">
        <v>243</v>
      </c>
      <c r="H53" s="114">
        <v>241</v>
      </c>
      <c r="I53" s="140">
        <v>237</v>
      </c>
      <c r="J53" s="115">
        <v>11</v>
      </c>
      <c r="K53" s="116">
        <v>4.6413502109704643</v>
      </c>
    </row>
    <row r="54" spans="1:11" ht="14.1" customHeight="1" x14ac:dyDescent="0.2">
      <c r="A54" s="306" t="s">
        <v>279</v>
      </c>
      <c r="B54" s="307" t="s">
        <v>280</v>
      </c>
      <c r="C54" s="308"/>
      <c r="D54" s="113">
        <v>9.0163653206161865</v>
      </c>
      <c r="E54" s="115">
        <v>2628</v>
      </c>
      <c r="F54" s="114">
        <v>2625</v>
      </c>
      <c r="G54" s="114">
        <v>2619</v>
      </c>
      <c r="H54" s="114">
        <v>2630</v>
      </c>
      <c r="I54" s="140">
        <v>2625</v>
      </c>
      <c r="J54" s="115">
        <v>3</v>
      </c>
      <c r="K54" s="116">
        <v>0.11428571428571428</v>
      </c>
    </row>
    <row r="55" spans="1:11" ht="14.1" customHeight="1" x14ac:dyDescent="0.2">
      <c r="A55" s="306">
        <v>72</v>
      </c>
      <c r="B55" s="307" t="s">
        <v>281</v>
      </c>
      <c r="C55" s="308"/>
      <c r="D55" s="113">
        <v>1.0498507565101041</v>
      </c>
      <c r="E55" s="115">
        <v>306</v>
      </c>
      <c r="F55" s="114">
        <v>297</v>
      </c>
      <c r="G55" s="114">
        <v>293</v>
      </c>
      <c r="H55" s="114">
        <v>285</v>
      </c>
      <c r="I55" s="140">
        <v>284</v>
      </c>
      <c r="J55" s="115">
        <v>22</v>
      </c>
      <c r="K55" s="116">
        <v>7.746478873239437</v>
      </c>
    </row>
    <row r="56" spans="1:11" ht="14.1" customHeight="1" x14ac:dyDescent="0.2">
      <c r="A56" s="306" t="s">
        <v>282</v>
      </c>
      <c r="B56" s="307" t="s">
        <v>283</v>
      </c>
      <c r="C56" s="308"/>
      <c r="D56" s="113">
        <v>0.22300751363776719</v>
      </c>
      <c r="E56" s="115">
        <v>65</v>
      </c>
      <c r="F56" s="114">
        <v>63</v>
      </c>
      <c r="G56" s="114">
        <v>65</v>
      </c>
      <c r="H56" s="114">
        <v>66</v>
      </c>
      <c r="I56" s="140">
        <v>60</v>
      </c>
      <c r="J56" s="115">
        <v>5</v>
      </c>
      <c r="K56" s="116">
        <v>8.3333333333333339</v>
      </c>
    </row>
    <row r="57" spans="1:11" ht="14.1" customHeight="1" x14ac:dyDescent="0.2">
      <c r="A57" s="306" t="s">
        <v>284</v>
      </c>
      <c r="B57" s="307" t="s">
        <v>285</v>
      </c>
      <c r="C57" s="308"/>
      <c r="D57" s="113">
        <v>0.58668130510858751</v>
      </c>
      <c r="E57" s="115">
        <v>171</v>
      </c>
      <c r="F57" s="114">
        <v>170</v>
      </c>
      <c r="G57" s="114">
        <v>168</v>
      </c>
      <c r="H57" s="114">
        <v>164</v>
      </c>
      <c r="I57" s="140">
        <v>166</v>
      </c>
      <c r="J57" s="115">
        <v>5</v>
      </c>
      <c r="K57" s="116">
        <v>3.0120481927710845</v>
      </c>
    </row>
    <row r="58" spans="1:11" ht="14.1" customHeight="1" x14ac:dyDescent="0.2">
      <c r="A58" s="306">
        <v>73</v>
      </c>
      <c r="B58" s="307" t="s">
        <v>286</v>
      </c>
      <c r="C58" s="308"/>
      <c r="D58" s="113">
        <v>0.8645829759494974</v>
      </c>
      <c r="E58" s="115">
        <v>252</v>
      </c>
      <c r="F58" s="114">
        <v>256</v>
      </c>
      <c r="G58" s="114">
        <v>256</v>
      </c>
      <c r="H58" s="114">
        <v>255</v>
      </c>
      <c r="I58" s="140">
        <v>249</v>
      </c>
      <c r="J58" s="115">
        <v>3</v>
      </c>
      <c r="K58" s="116">
        <v>1.2048192771084338</v>
      </c>
    </row>
    <row r="59" spans="1:11" ht="14.1" customHeight="1" x14ac:dyDescent="0.2">
      <c r="A59" s="306" t="s">
        <v>287</v>
      </c>
      <c r="B59" s="307" t="s">
        <v>288</v>
      </c>
      <c r="C59" s="308"/>
      <c r="D59" s="113">
        <v>0.63128280783614099</v>
      </c>
      <c r="E59" s="115">
        <v>184</v>
      </c>
      <c r="F59" s="114">
        <v>182</v>
      </c>
      <c r="G59" s="114">
        <v>177</v>
      </c>
      <c r="H59" s="114">
        <v>179</v>
      </c>
      <c r="I59" s="140">
        <v>178</v>
      </c>
      <c r="J59" s="115">
        <v>6</v>
      </c>
      <c r="K59" s="116">
        <v>3.3707865168539324</v>
      </c>
    </row>
    <row r="60" spans="1:11" ht="14.1" customHeight="1" x14ac:dyDescent="0.2">
      <c r="A60" s="306">
        <v>81</v>
      </c>
      <c r="B60" s="307" t="s">
        <v>289</v>
      </c>
      <c r="C60" s="308"/>
      <c r="D60" s="113">
        <v>4.919888839331664</v>
      </c>
      <c r="E60" s="115">
        <v>1434</v>
      </c>
      <c r="F60" s="114">
        <v>1468</v>
      </c>
      <c r="G60" s="114">
        <v>1435</v>
      </c>
      <c r="H60" s="114">
        <v>1420</v>
      </c>
      <c r="I60" s="140">
        <v>1444</v>
      </c>
      <c r="J60" s="115">
        <v>-10</v>
      </c>
      <c r="K60" s="116">
        <v>-0.69252077562326875</v>
      </c>
    </row>
    <row r="61" spans="1:11" ht="14.1" customHeight="1" x14ac:dyDescent="0.2">
      <c r="A61" s="306" t="s">
        <v>290</v>
      </c>
      <c r="B61" s="307" t="s">
        <v>291</v>
      </c>
      <c r="C61" s="308"/>
      <c r="D61" s="113">
        <v>1.3414759666517995</v>
      </c>
      <c r="E61" s="115">
        <v>391</v>
      </c>
      <c r="F61" s="114">
        <v>403</v>
      </c>
      <c r="G61" s="114">
        <v>399</v>
      </c>
      <c r="H61" s="114">
        <v>405</v>
      </c>
      <c r="I61" s="140">
        <v>410</v>
      </c>
      <c r="J61" s="115">
        <v>-19</v>
      </c>
      <c r="K61" s="116">
        <v>-4.6341463414634143</v>
      </c>
    </row>
    <row r="62" spans="1:11" ht="14.1" customHeight="1" x14ac:dyDescent="0.2">
      <c r="A62" s="306" t="s">
        <v>292</v>
      </c>
      <c r="B62" s="307" t="s">
        <v>293</v>
      </c>
      <c r="C62" s="308"/>
      <c r="D62" s="113">
        <v>2.1443030157477612</v>
      </c>
      <c r="E62" s="115">
        <v>625</v>
      </c>
      <c r="F62" s="114">
        <v>646</v>
      </c>
      <c r="G62" s="114">
        <v>605</v>
      </c>
      <c r="H62" s="114">
        <v>605</v>
      </c>
      <c r="I62" s="140">
        <v>618</v>
      </c>
      <c r="J62" s="115">
        <v>7</v>
      </c>
      <c r="K62" s="116">
        <v>1.1326860841423949</v>
      </c>
    </row>
    <row r="63" spans="1:11" ht="14.1" customHeight="1" x14ac:dyDescent="0.2">
      <c r="A63" s="306"/>
      <c r="B63" s="307" t="s">
        <v>294</v>
      </c>
      <c r="C63" s="308"/>
      <c r="D63" s="113">
        <v>1.7943527635777268</v>
      </c>
      <c r="E63" s="115">
        <v>523</v>
      </c>
      <c r="F63" s="114">
        <v>521</v>
      </c>
      <c r="G63" s="114">
        <v>500</v>
      </c>
      <c r="H63" s="114">
        <v>505</v>
      </c>
      <c r="I63" s="140">
        <v>493</v>
      </c>
      <c r="J63" s="115">
        <v>30</v>
      </c>
      <c r="K63" s="116">
        <v>6.0851926977687629</v>
      </c>
    </row>
    <row r="64" spans="1:11" ht="14.1" customHeight="1" x14ac:dyDescent="0.2">
      <c r="A64" s="306" t="s">
        <v>295</v>
      </c>
      <c r="B64" s="307" t="s">
        <v>296</v>
      </c>
      <c r="C64" s="308"/>
      <c r="D64" s="113">
        <v>0.13037362335746389</v>
      </c>
      <c r="E64" s="115">
        <v>38</v>
      </c>
      <c r="F64" s="114">
        <v>35</v>
      </c>
      <c r="G64" s="114">
        <v>31</v>
      </c>
      <c r="H64" s="114">
        <v>31</v>
      </c>
      <c r="I64" s="140">
        <v>33</v>
      </c>
      <c r="J64" s="115">
        <v>5</v>
      </c>
      <c r="K64" s="116">
        <v>15.151515151515152</v>
      </c>
    </row>
    <row r="65" spans="1:11" ht="14.1" customHeight="1" x14ac:dyDescent="0.2">
      <c r="A65" s="306" t="s">
        <v>297</v>
      </c>
      <c r="B65" s="307" t="s">
        <v>298</v>
      </c>
      <c r="C65" s="308"/>
      <c r="D65" s="113">
        <v>0.90575359385185439</v>
      </c>
      <c r="E65" s="115">
        <v>264</v>
      </c>
      <c r="F65" s="114">
        <v>283</v>
      </c>
      <c r="G65" s="114">
        <v>294</v>
      </c>
      <c r="H65" s="114">
        <v>276</v>
      </c>
      <c r="I65" s="140">
        <v>278</v>
      </c>
      <c r="J65" s="115">
        <v>-14</v>
      </c>
      <c r="K65" s="116">
        <v>-5.0359712230215825</v>
      </c>
    </row>
    <row r="66" spans="1:11" ht="14.1" customHeight="1" x14ac:dyDescent="0.2">
      <c r="A66" s="306">
        <v>82</v>
      </c>
      <c r="B66" s="307" t="s">
        <v>299</v>
      </c>
      <c r="C66" s="308"/>
      <c r="D66" s="113">
        <v>2.583456273372903</v>
      </c>
      <c r="E66" s="115">
        <v>753</v>
      </c>
      <c r="F66" s="114">
        <v>789</v>
      </c>
      <c r="G66" s="114">
        <v>785</v>
      </c>
      <c r="H66" s="114">
        <v>760</v>
      </c>
      <c r="I66" s="140">
        <v>749</v>
      </c>
      <c r="J66" s="115">
        <v>4</v>
      </c>
      <c r="K66" s="116">
        <v>0.53404539385847793</v>
      </c>
    </row>
    <row r="67" spans="1:11" ht="14.1" customHeight="1" x14ac:dyDescent="0.2">
      <c r="A67" s="306" t="s">
        <v>300</v>
      </c>
      <c r="B67" s="307" t="s">
        <v>301</v>
      </c>
      <c r="C67" s="308"/>
      <c r="D67" s="113">
        <v>1.3311833121762102</v>
      </c>
      <c r="E67" s="115">
        <v>388</v>
      </c>
      <c r="F67" s="114">
        <v>393</v>
      </c>
      <c r="G67" s="114">
        <v>395</v>
      </c>
      <c r="H67" s="114">
        <v>371</v>
      </c>
      <c r="I67" s="140">
        <v>358</v>
      </c>
      <c r="J67" s="115">
        <v>30</v>
      </c>
      <c r="K67" s="116">
        <v>8.3798882681564244</v>
      </c>
    </row>
    <row r="68" spans="1:11" ht="14.1" customHeight="1" x14ac:dyDescent="0.2">
      <c r="A68" s="306" t="s">
        <v>302</v>
      </c>
      <c r="B68" s="307" t="s">
        <v>303</v>
      </c>
      <c r="C68" s="308"/>
      <c r="D68" s="113">
        <v>0.89546093937626514</v>
      </c>
      <c r="E68" s="115">
        <v>261</v>
      </c>
      <c r="F68" s="114">
        <v>276</v>
      </c>
      <c r="G68" s="114">
        <v>274</v>
      </c>
      <c r="H68" s="114">
        <v>276</v>
      </c>
      <c r="I68" s="140">
        <v>268</v>
      </c>
      <c r="J68" s="115">
        <v>-7</v>
      </c>
      <c r="K68" s="116">
        <v>-2.6119402985074629</v>
      </c>
    </row>
    <row r="69" spans="1:11" ht="14.1" customHeight="1" x14ac:dyDescent="0.2">
      <c r="A69" s="306">
        <v>83</v>
      </c>
      <c r="B69" s="307" t="s">
        <v>304</v>
      </c>
      <c r="C69" s="308"/>
      <c r="D69" s="113">
        <v>3.3725597831680791</v>
      </c>
      <c r="E69" s="115">
        <v>983</v>
      </c>
      <c r="F69" s="114">
        <v>1006</v>
      </c>
      <c r="G69" s="114">
        <v>1004</v>
      </c>
      <c r="H69" s="114">
        <v>998</v>
      </c>
      <c r="I69" s="140">
        <v>978</v>
      </c>
      <c r="J69" s="115">
        <v>5</v>
      </c>
      <c r="K69" s="116">
        <v>0.5112474437627812</v>
      </c>
    </row>
    <row r="70" spans="1:11" ht="14.1" customHeight="1" x14ac:dyDescent="0.2">
      <c r="A70" s="306" t="s">
        <v>305</v>
      </c>
      <c r="B70" s="307" t="s">
        <v>306</v>
      </c>
      <c r="C70" s="308"/>
      <c r="D70" s="113">
        <v>1.5816379044155489</v>
      </c>
      <c r="E70" s="115">
        <v>461</v>
      </c>
      <c r="F70" s="114">
        <v>470</v>
      </c>
      <c r="G70" s="114">
        <v>459</v>
      </c>
      <c r="H70" s="114">
        <v>461</v>
      </c>
      <c r="I70" s="140">
        <v>443</v>
      </c>
      <c r="J70" s="115">
        <v>18</v>
      </c>
      <c r="K70" s="116">
        <v>4.0632054176072234</v>
      </c>
    </row>
    <row r="71" spans="1:11" ht="14.1" customHeight="1" x14ac:dyDescent="0.2">
      <c r="A71" s="306"/>
      <c r="B71" s="307" t="s">
        <v>307</v>
      </c>
      <c r="C71" s="308"/>
      <c r="D71" s="113">
        <v>0.76851820084399769</v>
      </c>
      <c r="E71" s="115">
        <v>224</v>
      </c>
      <c r="F71" s="114">
        <v>239</v>
      </c>
      <c r="G71" s="114">
        <v>231</v>
      </c>
      <c r="H71" s="114">
        <v>231</v>
      </c>
      <c r="I71" s="140">
        <v>221</v>
      </c>
      <c r="J71" s="115">
        <v>3</v>
      </c>
      <c r="K71" s="116">
        <v>1.3574660633484164</v>
      </c>
    </row>
    <row r="72" spans="1:11" ht="14.1" customHeight="1" x14ac:dyDescent="0.2">
      <c r="A72" s="306">
        <v>84</v>
      </c>
      <c r="B72" s="307" t="s">
        <v>308</v>
      </c>
      <c r="C72" s="308"/>
      <c r="D72" s="113">
        <v>1.5370364016879954</v>
      </c>
      <c r="E72" s="115">
        <v>448</v>
      </c>
      <c r="F72" s="114">
        <v>521</v>
      </c>
      <c r="G72" s="114">
        <v>513</v>
      </c>
      <c r="H72" s="114">
        <v>510</v>
      </c>
      <c r="I72" s="140">
        <v>501</v>
      </c>
      <c r="J72" s="115">
        <v>-53</v>
      </c>
      <c r="K72" s="116">
        <v>-10.578842315369261</v>
      </c>
    </row>
    <row r="73" spans="1:11" ht="14.1" customHeight="1" x14ac:dyDescent="0.2">
      <c r="A73" s="306" t="s">
        <v>309</v>
      </c>
      <c r="B73" s="307" t="s">
        <v>310</v>
      </c>
      <c r="C73" s="308"/>
      <c r="D73" s="113">
        <v>0.28819432531649913</v>
      </c>
      <c r="E73" s="115">
        <v>84</v>
      </c>
      <c r="F73" s="114">
        <v>152</v>
      </c>
      <c r="G73" s="114">
        <v>124</v>
      </c>
      <c r="H73" s="114">
        <v>127</v>
      </c>
      <c r="I73" s="140">
        <v>110</v>
      </c>
      <c r="J73" s="115">
        <v>-26</v>
      </c>
      <c r="K73" s="116">
        <v>-23.636363636363637</v>
      </c>
    </row>
    <row r="74" spans="1:11" ht="14.1" customHeight="1" x14ac:dyDescent="0.2">
      <c r="A74" s="306" t="s">
        <v>311</v>
      </c>
      <c r="B74" s="307" t="s">
        <v>312</v>
      </c>
      <c r="C74" s="308"/>
      <c r="D74" s="113">
        <v>4.1170617902357015E-2</v>
      </c>
      <c r="E74" s="115">
        <v>12</v>
      </c>
      <c r="F74" s="114">
        <v>14</v>
      </c>
      <c r="G74" s="114">
        <v>12</v>
      </c>
      <c r="H74" s="114">
        <v>9</v>
      </c>
      <c r="I74" s="140">
        <v>12</v>
      </c>
      <c r="J74" s="115">
        <v>0</v>
      </c>
      <c r="K74" s="116">
        <v>0</v>
      </c>
    </row>
    <row r="75" spans="1:11" ht="14.1" customHeight="1" x14ac:dyDescent="0.2">
      <c r="A75" s="306" t="s">
        <v>313</v>
      </c>
      <c r="B75" s="307" t="s">
        <v>314</v>
      </c>
      <c r="C75" s="308"/>
      <c r="D75" s="113">
        <v>1.0292654475589254E-2</v>
      </c>
      <c r="E75" s="115">
        <v>3</v>
      </c>
      <c r="F75" s="114" t="s">
        <v>514</v>
      </c>
      <c r="G75" s="114" t="s">
        <v>514</v>
      </c>
      <c r="H75" s="114" t="s">
        <v>514</v>
      </c>
      <c r="I75" s="140" t="s">
        <v>514</v>
      </c>
      <c r="J75" s="115" t="s">
        <v>514</v>
      </c>
      <c r="K75" s="116" t="s">
        <v>514</v>
      </c>
    </row>
    <row r="76" spans="1:11" ht="14.1" customHeight="1" x14ac:dyDescent="0.2">
      <c r="A76" s="306">
        <v>91</v>
      </c>
      <c r="B76" s="307" t="s">
        <v>315</v>
      </c>
      <c r="C76" s="308"/>
      <c r="D76" s="113">
        <v>8.9203005455106871E-2</v>
      </c>
      <c r="E76" s="115">
        <v>26</v>
      </c>
      <c r="F76" s="114">
        <v>29</v>
      </c>
      <c r="G76" s="114">
        <v>30</v>
      </c>
      <c r="H76" s="114">
        <v>36</v>
      </c>
      <c r="I76" s="140">
        <v>34</v>
      </c>
      <c r="J76" s="115">
        <v>-8</v>
      </c>
      <c r="K76" s="116">
        <v>-23.529411764705884</v>
      </c>
    </row>
    <row r="77" spans="1:11" ht="14.1" customHeight="1" x14ac:dyDescent="0.2">
      <c r="A77" s="306">
        <v>92</v>
      </c>
      <c r="B77" s="307" t="s">
        <v>316</v>
      </c>
      <c r="C77" s="308"/>
      <c r="D77" s="113">
        <v>0.23673105293855284</v>
      </c>
      <c r="E77" s="115">
        <v>69</v>
      </c>
      <c r="F77" s="114">
        <v>67</v>
      </c>
      <c r="G77" s="114">
        <v>59</v>
      </c>
      <c r="H77" s="114">
        <v>60</v>
      </c>
      <c r="I77" s="140">
        <v>69</v>
      </c>
      <c r="J77" s="115">
        <v>0</v>
      </c>
      <c r="K77" s="116">
        <v>0</v>
      </c>
    </row>
    <row r="78" spans="1:11" ht="14.1" customHeight="1" x14ac:dyDescent="0.2">
      <c r="A78" s="306">
        <v>93</v>
      </c>
      <c r="B78" s="307" t="s">
        <v>317</v>
      </c>
      <c r="C78" s="308"/>
      <c r="D78" s="113">
        <v>8.234123580471403E-2</v>
      </c>
      <c r="E78" s="115">
        <v>24</v>
      </c>
      <c r="F78" s="114">
        <v>25</v>
      </c>
      <c r="G78" s="114">
        <v>28</v>
      </c>
      <c r="H78" s="114">
        <v>28</v>
      </c>
      <c r="I78" s="140">
        <v>30</v>
      </c>
      <c r="J78" s="115">
        <v>-6</v>
      </c>
      <c r="K78" s="116">
        <v>-20</v>
      </c>
    </row>
    <row r="79" spans="1:11" ht="14.1" customHeight="1" x14ac:dyDescent="0.2">
      <c r="A79" s="306">
        <v>94</v>
      </c>
      <c r="B79" s="307" t="s">
        <v>318</v>
      </c>
      <c r="C79" s="308"/>
      <c r="D79" s="113">
        <v>1.0224036779085326</v>
      </c>
      <c r="E79" s="115">
        <v>298</v>
      </c>
      <c r="F79" s="114">
        <v>326</v>
      </c>
      <c r="G79" s="114">
        <v>318</v>
      </c>
      <c r="H79" s="114">
        <v>305</v>
      </c>
      <c r="I79" s="140">
        <v>299</v>
      </c>
      <c r="J79" s="115">
        <v>-1</v>
      </c>
      <c r="K79" s="116">
        <v>-0.33444816053511706</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334</v>
      </c>
      <c r="C81" s="312"/>
      <c r="D81" s="125">
        <v>3.7293718049885065</v>
      </c>
      <c r="E81" s="143">
        <v>1087</v>
      </c>
      <c r="F81" s="144">
        <v>1125</v>
      </c>
      <c r="G81" s="144">
        <v>1117</v>
      </c>
      <c r="H81" s="144">
        <v>1149</v>
      </c>
      <c r="I81" s="145">
        <v>1112</v>
      </c>
      <c r="J81" s="143">
        <v>-25</v>
      </c>
      <c r="K81" s="146">
        <v>-2.2482014388489207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8590</v>
      </c>
      <c r="G12" s="536">
        <v>6739</v>
      </c>
      <c r="H12" s="536">
        <v>11110</v>
      </c>
      <c r="I12" s="536">
        <v>7137</v>
      </c>
      <c r="J12" s="537">
        <v>8036</v>
      </c>
      <c r="K12" s="538">
        <v>554</v>
      </c>
      <c r="L12" s="349">
        <v>6.8939771030363364</v>
      </c>
    </row>
    <row r="13" spans="1:17" s="110" customFormat="1" ht="15" customHeight="1" x14ac:dyDescent="0.2">
      <c r="A13" s="350" t="s">
        <v>345</v>
      </c>
      <c r="B13" s="351" t="s">
        <v>346</v>
      </c>
      <c r="C13" s="347"/>
      <c r="D13" s="347"/>
      <c r="E13" s="348"/>
      <c r="F13" s="536">
        <v>4590</v>
      </c>
      <c r="G13" s="536">
        <v>3128</v>
      </c>
      <c r="H13" s="536">
        <v>6198</v>
      </c>
      <c r="I13" s="536">
        <v>4007</v>
      </c>
      <c r="J13" s="537">
        <v>4407</v>
      </c>
      <c r="K13" s="538">
        <v>183</v>
      </c>
      <c r="L13" s="349">
        <v>4.1524846834581348</v>
      </c>
    </row>
    <row r="14" spans="1:17" s="110" customFormat="1" ht="22.5" customHeight="1" x14ac:dyDescent="0.2">
      <c r="A14" s="350"/>
      <c r="B14" s="351" t="s">
        <v>347</v>
      </c>
      <c r="C14" s="347"/>
      <c r="D14" s="347"/>
      <c r="E14" s="348"/>
      <c r="F14" s="536">
        <v>4000</v>
      </c>
      <c r="G14" s="536">
        <v>3611</v>
      </c>
      <c r="H14" s="536">
        <v>4912</v>
      </c>
      <c r="I14" s="536">
        <v>3130</v>
      </c>
      <c r="J14" s="537">
        <v>3629</v>
      </c>
      <c r="K14" s="538">
        <v>371</v>
      </c>
      <c r="L14" s="349">
        <v>10.223201984017635</v>
      </c>
    </row>
    <row r="15" spans="1:17" s="110" customFormat="1" ht="15" customHeight="1" x14ac:dyDescent="0.2">
      <c r="A15" s="350" t="s">
        <v>348</v>
      </c>
      <c r="B15" s="351" t="s">
        <v>108</v>
      </c>
      <c r="C15" s="347"/>
      <c r="D15" s="347"/>
      <c r="E15" s="348"/>
      <c r="F15" s="536">
        <v>1707</v>
      </c>
      <c r="G15" s="536">
        <v>1605</v>
      </c>
      <c r="H15" s="536">
        <v>4592</v>
      </c>
      <c r="I15" s="536">
        <v>1867</v>
      </c>
      <c r="J15" s="537">
        <v>1730</v>
      </c>
      <c r="K15" s="538">
        <v>-23</v>
      </c>
      <c r="L15" s="349">
        <v>-1.3294797687861271</v>
      </c>
    </row>
    <row r="16" spans="1:17" s="110" customFormat="1" ht="15" customHeight="1" x14ac:dyDescent="0.2">
      <c r="A16" s="350"/>
      <c r="B16" s="351" t="s">
        <v>109</v>
      </c>
      <c r="C16" s="347"/>
      <c r="D16" s="347"/>
      <c r="E16" s="348"/>
      <c r="F16" s="536">
        <v>5739</v>
      </c>
      <c r="G16" s="536">
        <v>4366</v>
      </c>
      <c r="H16" s="536">
        <v>5627</v>
      </c>
      <c r="I16" s="536">
        <v>4525</v>
      </c>
      <c r="J16" s="537">
        <v>5372</v>
      </c>
      <c r="K16" s="538">
        <v>367</v>
      </c>
      <c r="L16" s="349">
        <v>6.8317200297840657</v>
      </c>
    </row>
    <row r="17" spans="1:12" s="110" customFormat="1" ht="15" customHeight="1" x14ac:dyDescent="0.2">
      <c r="A17" s="350"/>
      <c r="B17" s="351" t="s">
        <v>110</v>
      </c>
      <c r="C17" s="347"/>
      <c r="D17" s="347"/>
      <c r="E17" s="348"/>
      <c r="F17" s="536">
        <v>1031</v>
      </c>
      <c r="G17" s="536">
        <v>693</v>
      </c>
      <c r="H17" s="536">
        <v>794</v>
      </c>
      <c r="I17" s="536">
        <v>644</v>
      </c>
      <c r="J17" s="537">
        <v>830</v>
      </c>
      <c r="K17" s="538">
        <v>201</v>
      </c>
      <c r="L17" s="349">
        <v>24.216867469879517</v>
      </c>
    </row>
    <row r="18" spans="1:12" s="110" customFormat="1" ht="15" customHeight="1" x14ac:dyDescent="0.2">
      <c r="A18" s="350"/>
      <c r="B18" s="351" t="s">
        <v>111</v>
      </c>
      <c r="C18" s="347"/>
      <c r="D18" s="347"/>
      <c r="E18" s="348"/>
      <c r="F18" s="536">
        <v>113</v>
      </c>
      <c r="G18" s="536">
        <v>75</v>
      </c>
      <c r="H18" s="536">
        <v>97</v>
      </c>
      <c r="I18" s="536">
        <v>101</v>
      </c>
      <c r="J18" s="537">
        <v>104</v>
      </c>
      <c r="K18" s="538">
        <v>9</v>
      </c>
      <c r="L18" s="349">
        <v>8.6538461538461533</v>
      </c>
    </row>
    <row r="19" spans="1:12" s="110" customFormat="1" ht="15" customHeight="1" x14ac:dyDescent="0.2">
      <c r="A19" s="118" t="s">
        <v>113</v>
      </c>
      <c r="B19" s="119" t="s">
        <v>181</v>
      </c>
      <c r="C19" s="347"/>
      <c r="D19" s="347"/>
      <c r="E19" s="348"/>
      <c r="F19" s="536">
        <v>5428</v>
      </c>
      <c r="G19" s="536">
        <v>3946</v>
      </c>
      <c r="H19" s="536">
        <v>8007</v>
      </c>
      <c r="I19" s="536">
        <v>4576</v>
      </c>
      <c r="J19" s="537">
        <v>5153</v>
      </c>
      <c r="K19" s="538">
        <v>275</v>
      </c>
      <c r="L19" s="349">
        <v>5.3366970696681548</v>
      </c>
    </row>
    <row r="20" spans="1:12" s="110" customFormat="1" ht="15" customHeight="1" x14ac:dyDescent="0.2">
      <c r="A20" s="118"/>
      <c r="B20" s="119" t="s">
        <v>182</v>
      </c>
      <c r="C20" s="347"/>
      <c r="D20" s="347"/>
      <c r="E20" s="348"/>
      <c r="F20" s="536">
        <v>3162</v>
      </c>
      <c r="G20" s="536">
        <v>2793</v>
      </c>
      <c r="H20" s="536">
        <v>3103</v>
      </c>
      <c r="I20" s="536">
        <v>2561</v>
      </c>
      <c r="J20" s="537">
        <v>2883</v>
      </c>
      <c r="K20" s="538">
        <v>279</v>
      </c>
      <c r="L20" s="349">
        <v>9.67741935483871</v>
      </c>
    </row>
    <row r="21" spans="1:12" s="110" customFormat="1" ht="15" customHeight="1" x14ac:dyDescent="0.2">
      <c r="A21" s="118" t="s">
        <v>113</v>
      </c>
      <c r="B21" s="119" t="s">
        <v>116</v>
      </c>
      <c r="C21" s="347"/>
      <c r="D21" s="347"/>
      <c r="E21" s="348"/>
      <c r="F21" s="536">
        <v>7152</v>
      </c>
      <c r="G21" s="536">
        <v>5304</v>
      </c>
      <c r="H21" s="536">
        <v>9353</v>
      </c>
      <c r="I21" s="536">
        <v>5681</v>
      </c>
      <c r="J21" s="537">
        <v>6703</v>
      </c>
      <c r="K21" s="538">
        <v>449</v>
      </c>
      <c r="L21" s="349">
        <v>6.698493211994629</v>
      </c>
    </row>
    <row r="22" spans="1:12" s="110" customFormat="1" ht="15" customHeight="1" x14ac:dyDescent="0.2">
      <c r="A22" s="118"/>
      <c r="B22" s="119" t="s">
        <v>117</v>
      </c>
      <c r="C22" s="347"/>
      <c r="D22" s="347"/>
      <c r="E22" s="348"/>
      <c r="F22" s="536">
        <v>1438</v>
      </c>
      <c r="G22" s="536">
        <v>1432</v>
      </c>
      <c r="H22" s="536">
        <v>1755</v>
      </c>
      <c r="I22" s="536">
        <v>1453</v>
      </c>
      <c r="J22" s="537">
        <v>1328</v>
      </c>
      <c r="K22" s="538">
        <v>110</v>
      </c>
      <c r="L22" s="349">
        <v>8.2831325301204828</v>
      </c>
    </row>
    <row r="23" spans="1:12" s="110" customFormat="1" ht="15" customHeight="1" x14ac:dyDescent="0.2">
      <c r="A23" s="352" t="s">
        <v>348</v>
      </c>
      <c r="B23" s="353" t="s">
        <v>193</v>
      </c>
      <c r="C23" s="354"/>
      <c r="D23" s="354"/>
      <c r="E23" s="355"/>
      <c r="F23" s="539">
        <v>159</v>
      </c>
      <c r="G23" s="539">
        <v>477</v>
      </c>
      <c r="H23" s="539">
        <v>2465</v>
      </c>
      <c r="I23" s="539">
        <v>113</v>
      </c>
      <c r="J23" s="540">
        <v>187</v>
      </c>
      <c r="K23" s="541">
        <v>-28</v>
      </c>
      <c r="L23" s="356">
        <v>-14.973262032085561</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33.200000000000003</v>
      </c>
      <c r="G25" s="542">
        <v>41.5</v>
      </c>
      <c r="H25" s="542">
        <v>41.2</v>
      </c>
      <c r="I25" s="542">
        <v>42.9</v>
      </c>
      <c r="J25" s="542">
        <v>36.9</v>
      </c>
      <c r="K25" s="543" t="s">
        <v>350</v>
      </c>
      <c r="L25" s="364">
        <v>-3.6999999999999957</v>
      </c>
    </row>
    <row r="26" spans="1:12" s="110" customFormat="1" ht="15" customHeight="1" x14ac:dyDescent="0.2">
      <c r="A26" s="365" t="s">
        <v>105</v>
      </c>
      <c r="B26" s="366" t="s">
        <v>346</v>
      </c>
      <c r="C26" s="362"/>
      <c r="D26" s="362"/>
      <c r="E26" s="363"/>
      <c r="F26" s="542">
        <v>32.4</v>
      </c>
      <c r="G26" s="542">
        <v>42.9</v>
      </c>
      <c r="H26" s="542">
        <v>39.9</v>
      </c>
      <c r="I26" s="542">
        <v>43.2</v>
      </c>
      <c r="J26" s="544">
        <v>37.200000000000003</v>
      </c>
      <c r="K26" s="543" t="s">
        <v>350</v>
      </c>
      <c r="L26" s="364">
        <v>-4.8000000000000043</v>
      </c>
    </row>
    <row r="27" spans="1:12" s="110" customFormat="1" ht="15" customHeight="1" x14ac:dyDescent="0.2">
      <c r="A27" s="365"/>
      <c r="B27" s="366" t="s">
        <v>347</v>
      </c>
      <c r="C27" s="362"/>
      <c r="D27" s="362"/>
      <c r="E27" s="363"/>
      <c r="F27" s="542">
        <v>34.1</v>
      </c>
      <c r="G27" s="542">
        <v>40.299999999999997</v>
      </c>
      <c r="H27" s="542">
        <v>42.7</v>
      </c>
      <c r="I27" s="542">
        <v>42.4</v>
      </c>
      <c r="J27" s="542">
        <v>36.5</v>
      </c>
      <c r="K27" s="543" t="s">
        <v>350</v>
      </c>
      <c r="L27" s="364">
        <v>-2.3999999999999986</v>
      </c>
    </row>
    <row r="28" spans="1:12" s="110" customFormat="1" ht="15" customHeight="1" x14ac:dyDescent="0.2">
      <c r="A28" s="365" t="s">
        <v>113</v>
      </c>
      <c r="B28" s="366" t="s">
        <v>108</v>
      </c>
      <c r="C28" s="362"/>
      <c r="D28" s="362"/>
      <c r="E28" s="363"/>
      <c r="F28" s="542">
        <v>46</v>
      </c>
      <c r="G28" s="542">
        <v>52</v>
      </c>
      <c r="H28" s="542">
        <v>53.3</v>
      </c>
      <c r="I28" s="542">
        <v>54.7</v>
      </c>
      <c r="J28" s="542">
        <v>51.9</v>
      </c>
      <c r="K28" s="543" t="s">
        <v>350</v>
      </c>
      <c r="L28" s="364">
        <v>-5.8999999999999986</v>
      </c>
    </row>
    <row r="29" spans="1:12" s="110" customFormat="1" ht="11.25" x14ac:dyDescent="0.2">
      <c r="A29" s="365"/>
      <c r="B29" s="366" t="s">
        <v>109</v>
      </c>
      <c r="C29" s="362"/>
      <c r="D29" s="362"/>
      <c r="E29" s="363"/>
      <c r="F29" s="542">
        <v>31.9</v>
      </c>
      <c r="G29" s="542">
        <v>40.4</v>
      </c>
      <c r="H29" s="542">
        <v>37.9</v>
      </c>
      <c r="I29" s="542">
        <v>39.6</v>
      </c>
      <c r="J29" s="544">
        <v>34.299999999999997</v>
      </c>
      <c r="K29" s="543" t="s">
        <v>350</v>
      </c>
      <c r="L29" s="364">
        <v>-2.3999999999999986</v>
      </c>
    </row>
    <row r="30" spans="1:12" s="110" customFormat="1" ht="15" customHeight="1" x14ac:dyDescent="0.2">
      <c r="A30" s="365"/>
      <c r="B30" s="366" t="s">
        <v>110</v>
      </c>
      <c r="C30" s="362"/>
      <c r="D30" s="362"/>
      <c r="E30" s="363"/>
      <c r="F30" s="542">
        <v>20.5</v>
      </c>
      <c r="G30" s="542">
        <v>30.7</v>
      </c>
      <c r="H30" s="542">
        <v>32</v>
      </c>
      <c r="I30" s="542">
        <v>33.700000000000003</v>
      </c>
      <c r="J30" s="542">
        <v>26</v>
      </c>
      <c r="K30" s="543" t="s">
        <v>350</v>
      </c>
      <c r="L30" s="364">
        <v>-5.5</v>
      </c>
    </row>
    <row r="31" spans="1:12" s="110" customFormat="1" ht="15" customHeight="1" x14ac:dyDescent="0.2">
      <c r="A31" s="365"/>
      <c r="B31" s="366" t="s">
        <v>111</v>
      </c>
      <c r="C31" s="362"/>
      <c r="D31" s="362"/>
      <c r="E31" s="363"/>
      <c r="F31" s="542">
        <v>41.6</v>
      </c>
      <c r="G31" s="542">
        <v>41.3</v>
      </c>
      <c r="H31" s="542">
        <v>54.6</v>
      </c>
      <c r="I31" s="542">
        <v>38.6</v>
      </c>
      <c r="J31" s="542">
        <v>37.5</v>
      </c>
      <c r="K31" s="543" t="s">
        <v>350</v>
      </c>
      <c r="L31" s="364">
        <v>4.1000000000000014</v>
      </c>
    </row>
    <row r="32" spans="1:12" s="110" customFormat="1" ht="15" customHeight="1" x14ac:dyDescent="0.2">
      <c r="A32" s="367" t="s">
        <v>113</v>
      </c>
      <c r="B32" s="368" t="s">
        <v>181</v>
      </c>
      <c r="C32" s="362"/>
      <c r="D32" s="362"/>
      <c r="E32" s="363"/>
      <c r="F32" s="542">
        <v>30.7</v>
      </c>
      <c r="G32" s="542">
        <v>41.6</v>
      </c>
      <c r="H32" s="542">
        <v>39</v>
      </c>
      <c r="I32" s="542">
        <v>42.8</v>
      </c>
      <c r="J32" s="544">
        <v>35.799999999999997</v>
      </c>
      <c r="K32" s="543" t="s">
        <v>350</v>
      </c>
      <c r="L32" s="364">
        <v>-5.0999999999999979</v>
      </c>
    </row>
    <row r="33" spans="1:12" s="110" customFormat="1" ht="15" customHeight="1" x14ac:dyDescent="0.2">
      <c r="A33" s="367"/>
      <c r="B33" s="368" t="s">
        <v>182</v>
      </c>
      <c r="C33" s="362"/>
      <c r="D33" s="362"/>
      <c r="E33" s="363"/>
      <c r="F33" s="542">
        <v>37.200000000000003</v>
      </c>
      <c r="G33" s="542">
        <v>41.5</v>
      </c>
      <c r="H33" s="542">
        <v>45</v>
      </c>
      <c r="I33" s="542">
        <v>42.9</v>
      </c>
      <c r="J33" s="542">
        <v>38.799999999999997</v>
      </c>
      <c r="K33" s="543" t="s">
        <v>350</v>
      </c>
      <c r="L33" s="364">
        <v>-1.5999999999999943</v>
      </c>
    </row>
    <row r="34" spans="1:12" s="369" customFormat="1" ht="15" customHeight="1" x14ac:dyDescent="0.2">
      <c r="A34" s="367" t="s">
        <v>113</v>
      </c>
      <c r="B34" s="368" t="s">
        <v>116</v>
      </c>
      <c r="C34" s="362"/>
      <c r="D34" s="362"/>
      <c r="E34" s="363"/>
      <c r="F34" s="542">
        <v>30.3</v>
      </c>
      <c r="G34" s="542">
        <v>38.200000000000003</v>
      </c>
      <c r="H34" s="542">
        <v>38.299999999999997</v>
      </c>
      <c r="I34" s="542">
        <v>40.200000000000003</v>
      </c>
      <c r="J34" s="542">
        <v>34.5</v>
      </c>
      <c r="K34" s="543" t="s">
        <v>350</v>
      </c>
      <c r="L34" s="364">
        <v>-4.1999999999999993</v>
      </c>
    </row>
    <row r="35" spans="1:12" s="369" customFormat="1" ht="11.25" x14ac:dyDescent="0.2">
      <c r="A35" s="370"/>
      <c r="B35" s="371" t="s">
        <v>117</v>
      </c>
      <c r="C35" s="372"/>
      <c r="D35" s="372"/>
      <c r="E35" s="373"/>
      <c r="F35" s="545">
        <v>47.4</v>
      </c>
      <c r="G35" s="545">
        <v>53.6</v>
      </c>
      <c r="H35" s="545">
        <v>53.8</v>
      </c>
      <c r="I35" s="545">
        <v>53.1</v>
      </c>
      <c r="J35" s="546">
        <v>49</v>
      </c>
      <c r="K35" s="547" t="s">
        <v>350</v>
      </c>
      <c r="L35" s="374">
        <v>-1.6000000000000014</v>
      </c>
    </row>
    <row r="36" spans="1:12" s="369" customFormat="1" ht="15.95" customHeight="1" x14ac:dyDescent="0.2">
      <c r="A36" s="375" t="s">
        <v>351</v>
      </c>
      <c r="B36" s="376"/>
      <c r="C36" s="377"/>
      <c r="D36" s="376"/>
      <c r="E36" s="378"/>
      <c r="F36" s="548">
        <v>8372</v>
      </c>
      <c r="G36" s="548">
        <v>6194</v>
      </c>
      <c r="H36" s="548">
        <v>8172</v>
      </c>
      <c r="I36" s="548">
        <v>6973</v>
      </c>
      <c r="J36" s="548">
        <v>7773</v>
      </c>
      <c r="K36" s="549">
        <v>599</v>
      </c>
      <c r="L36" s="380">
        <v>7.7061623568763666</v>
      </c>
    </row>
    <row r="37" spans="1:12" s="369" customFormat="1" ht="15.95" customHeight="1" x14ac:dyDescent="0.2">
      <c r="A37" s="381"/>
      <c r="B37" s="382" t="s">
        <v>113</v>
      </c>
      <c r="C37" s="382" t="s">
        <v>352</v>
      </c>
      <c r="D37" s="382"/>
      <c r="E37" s="383"/>
      <c r="F37" s="548">
        <v>2779</v>
      </c>
      <c r="G37" s="548">
        <v>2572</v>
      </c>
      <c r="H37" s="548">
        <v>3366</v>
      </c>
      <c r="I37" s="548">
        <v>2988</v>
      </c>
      <c r="J37" s="548">
        <v>2870</v>
      </c>
      <c r="K37" s="549">
        <v>-91</v>
      </c>
      <c r="L37" s="380">
        <v>-3.1707317073170733</v>
      </c>
    </row>
    <row r="38" spans="1:12" s="369" customFormat="1" ht="15.95" customHeight="1" x14ac:dyDescent="0.2">
      <c r="A38" s="381"/>
      <c r="B38" s="384" t="s">
        <v>105</v>
      </c>
      <c r="C38" s="384" t="s">
        <v>106</v>
      </c>
      <c r="D38" s="385"/>
      <c r="E38" s="383"/>
      <c r="F38" s="548">
        <v>4473</v>
      </c>
      <c r="G38" s="548">
        <v>2899</v>
      </c>
      <c r="H38" s="548">
        <v>4447</v>
      </c>
      <c r="I38" s="548">
        <v>3925</v>
      </c>
      <c r="J38" s="550">
        <v>4262</v>
      </c>
      <c r="K38" s="549">
        <v>211</v>
      </c>
      <c r="L38" s="380">
        <v>4.9507273580478648</v>
      </c>
    </row>
    <row r="39" spans="1:12" s="369" customFormat="1" ht="15.95" customHeight="1" x14ac:dyDescent="0.2">
      <c r="A39" s="381"/>
      <c r="B39" s="385"/>
      <c r="C39" s="382" t="s">
        <v>353</v>
      </c>
      <c r="D39" s="385"/>
      <c r="E39" s="383"/>
      <c r="F39" s="548">
        <v>1450</v>
      </c>
      <c r="G39" s="548">
        <v>1244</v>
      </c>
      <c r="H39" s="548">
        <v>1775</v>
      </c>
      <c r="I39" s="548">
        <v>1697</v>
      </c>
      <c r="J39" s="548">
        <v>1587</v>
      </c>
      <c r="K39" s="549">
        <v>-137</v>
      </c>
      <c r="L39" s="380">
        <v>-8.6326402016383117</v>
      </c>
    </row>
    <row r="40" spans="1:12" s="369" customFormat="1" ht="15.95" customHeight="1" x14ac:dyDescent="0.2">
      <c r="A40" s="381"/>
      <c r="B40" s="384"/>
      <c r="C40" s="384" t="s">
        <v>107</v>
      </c>
      <c r="D40" s="385"/>
      <c r="E40" s="383"/>
      <c r="F40" s="548">
        <v>3899</v>
      </c>
      <c r="G40" s="548">
        <v>3295</v>
      </c>
      <c r="H40" s="548">
        <v>3725</v>
      </c>
      <c r="I40" s="548">
        <v>3048</v>
      </c>
      <c r="J40" s="548">
        <v>3511</v>
      </c>
      <c r="K40" s="549">
        <v>388</v>
      </c>
      <c r="L40" s="380">
        <v>11.05098262603247</v>
      </c>
    </row>
    <row r="41" spans="1:12" s="369" customFormat="1" ht="24" customHeight="1" x14ac:dyDescent="0.2">
      <c r="A41" s="381"/>
      <c r="B41" s="385"/>
      <c r="C41" s="382" t="s">
        <v>353</v>
      </c>
      <c r="D41" s="385"/>
      <c r="E41" s="383"/>
      <c r="F41" s="548">
        <v>1329</v>
      </c>
      <c r="G41" s="548">
        <v>1328</v>
      </c>
      <c r="H41" s="548">
        <v>1591</v>
      </c>
      <c r="I41" s="548">
        <v>1291</v>
      </c>
      <c r="J41" s="550">
        <v>1283</v>
      </c>
      <c r="K41" s="549">
        <v>46</v>
      </c>
      <c r="L41" s="380">
        <v>3.5853468433359312</v>
      </c>
    </row>
    <row r="42" spans="1:12" s="110" customFormat="1" ht="15" customHeight="1" x14ac:dyDescent="0.2">
      <c r="A42" s="381"/>
      <c r="B42" s="384" t="s">
        <v>113</v>
      </c>
      <c r="C42" s="384" t="s">
        <v>354</v>
      </c>
      <c r="D42" s="385"/>
      <c r="E42" s="383"/>
      <c r="F42" s="548">
        <v>1534</v>
      </c>
      <c r="G42" s="548">
        <v>1178</v>
      </c>
      <c r="H42" s="548">
        <v>1959</v>
      </c>
      <c r="I42" s="548">
        <v>1756</v>
      </c>
      <c r="J42" s="548">
        <v>1526</v>
      </c>
      <c r="K42" s="549">
        <v>8</v>
      </c>
      <c r="L42" s="380">
        <v>0.52424639580602883</v>
      </c>
    </row>
    <row r="43" spans="1:12" s="110" customFormat="1" ht="15" customHeight="1" x14ac:dyDescent="0.2">
      <c r="A43" s="381"/>
      <c r="B43" s="385"/>
      <c r="C43" s="382" t="s">
        <v>353</v>
      </c>
      <c r="D43" s="385"/>
      <c r="E43" s="383"/>
      <c r="F43" s="548">
        <v>706</v>
      </c>
      <c r="G43" s="548">
        <v>613</v>
      </c>
      <c r="H43" s="548">
        <v>1044</v>
      </c>
      <c r="I43" s="548">
        <v>961</v>
      </c>
      <c r="J43" s="548">
        <v>792</v>
      </c>
      <c r="K43" s="549">
        <v>-86</v>
      </c>
      <c r="L43" s="380">
        <v>-10.858585858585858</v>
      </c>
    </row>
    <row r="44" spans="1:12" s="110" customFormat="1" ht="15" customHeight="1" x14ac:dyDescent="0.2">
      <c r="A44" s="381"/>
      <c r="B44" s="384"/>
      <c r="C44" s="366" t="s">
        <v>109</v>
      </c>
      <c r="D44" s="385"/>
      <c r="E44" s="383"/>
      <c r="F44" s="548">
        <v>5696</v>
      </c>
      <c r="G44" s="548">
        <v>4250</v>
      </c>
      <c r="H44" s="548">
        <v>5325</v>
      </c>
      <c r="I44" s="548">
        <v>4472</v>
      </c>
      <c r="J44" s="550">
        <v>5313</v>
      </c>
      <c r="K44" s="549">
        <v>383</v>
      </c>
      <c r="L44" s="380">
        <v>7.2087332956898171</v>
      </c>
    </row>
    <row r="45" spans="1:12" s="110" customFormat="1" ht="15" customHeight="1" x14ac:dyDescent="0.2">
      <c r="A45" s="381"/>
      <c r="B45" s="385"/>
      <c r="C45" s="382" t="s">
        <v>353</v>
      </c>
      <c r="D45" s="385"/>
      <c r="E45" s="383"/>
      <c r="F45" s="548">
        <v>1815</v>
      </c>
      <c r="G45" s="548">
        <v>1716</v>
      </c>
      <c r="H45" s="548">
        <v>2016</v>
      </c>
      <c r="I45" s="548">
        <v>1771</v>
      </c>
      <c r="J45" s="548">
        <v>1823</v>
      </c>
      <c r="K45" s="549">
        <v>-8</v>
      </c>
      <c r="L45" s="380">
        <v>-0.43883708173340646</v>
      </c>
    </row>
    <row r="46" spans="1:12" s="110" customFormat="1" ht="15" customHeight="1" x14ac:dyDescent="0.2">
      <c r="A46" s="381"/>
      <c r="B46" s="384"/>
      <c r="C46" s="366" t="s">
        <v>110</v>
      </c>
      <c r="D46" s="385"/>
      <c r="E46" s="383"/>
      <c r="F46" s="548">
        <v>1029</v>
      </c>
      <c r="G46" s="548">
        <v>691</v>
      </c>
      <c r="H46" s="548">
        <v>791</v>
      </c>
      <c r="I46" s="548">
        <v>644</v>
      </c>
      <c r="J46" s="548">
        <v>830</v>
      </c>
      <c r="K46" s="549">
        <v>199</v>
      </c>
      <c r="L46" s="380">
        <v>23.975903614457831</v>
      </c>
    </row>
    <row r="47" spans="1:12" s="110" customFormat="1" ht="15" customHeight="1" x14ac:dyDescent="0.2">
      <c r="A47" s="381"/>
      <c r="B47" s="385"/>
      <c r="C47" s="382" t="s">
        <v>353</v>
      </c>
      <c r="D47" s="385"/>
      <c r="E47" s="383"/>
      <c r="F47" s="548">
        <v>211</v>
      </c>
      <c r="G47" s="548">
        <v>212</v>
      </c>
      <c r="H47" s="548">
        <v>253</v>
      </c>
      <c r="I47" s="548">
        <v>217</v>
      </c>
      <c r="J47" s="550">
        <v>216</v>
      </c>
      <c r="K47" s="549">
        <v>-5</v>
      </c>
      <c r="L47" s="380">
        <v>-2.3148148148148149</v>
      </c>
    </row>
    <row r="48" spans="1:12" s="110" customFormat="1" ht="15" customHeight="1" x14ac:dyDescent="0.2">
      <c r="A48" s="381"/>
      <c r="B48" s="385"/>
      <c r="C48" s="366" t="s">
        <v>111</v>
      </c>
      <c r="D48" s="386"/>
      <c r="E48" s="387"/>
      <c r="F48" s="548">
        <v>113</v>
      </c>
      <c r="G48" s="548">
        <v>75</v>
      </c>
      <c r="H48" s="548">
        <v>97</v>
      </c>
      <c r="I48" s="548">
        <v>101</v>
      </c>
      <c r="J48" s="548">
        <v>104</v>
      </c>
      <c r="K48" s="549">
        <v>9</v>
      </c>
      <c r="L48" s="380">
        <v>8.6538461538461533</v>
      </c>
    </row>
    <row r="49" spans="1:12" s="110" customFormat="1" ht="15" customHeight="1" x14ac:dyDescent="0.2">
      <c r="A49" s="381"/>
      <c r="B49" s="385"/>
      <c r="C49" s="382" t="s">
        <v>353</v>
      </c>
      <c r="D49" s="385"/>
      <c r="E49" s="383"/>
      <c r="F49" s="548">
        <v>47</v>
      </c>
      <c r="G49" s="548">
        <v>31</v>
      </c>
      <c r="H49" s="548">
        <v>53</v>
      </c>
      <c r="I49" s="548">
        <v>39</v>
      </c>
      <c r="J49" s="548">
        <v>39</v>
      </c>
      <c r="K49" s="549">
        <v>8</v>
      </c>
      <c r="L49" s="380">
        <v>20.512820512820515</v>
      </c>
    </row>
    <row r="50" spans="1:12" s="110" customFormat="1" ht="15" customHeight="1" x14ac:dyDescent="0.2">
      <c r="A50" s="381"/>
      <c r="B50" s="384" t="s">
        <v>113</v>
      </c>
      <c r="C50" s="382" t="s">
        <v>181</v>
      </c>
      <c r="D50" s="385"/>
      <c r="E50" s="383"/>
      <c r="F50" s="548">
        <v>5223</v>
      </c>
      <c r="G50" s="548">
        <v>3459</v>
      </c>
      <c r="H50" s="548">
        <v>5164</v>
      </c>
      <c r="I50" s="548">
        <v>4428</v>
      </c>
      <c r="J50" s="550">
        <v>4913</v>
      </c>
      <c r="K50" s="549">
        <v>310</v>
      </c>
      <c r="L50" s="380">
        <v>6.3097903521270098</v>
      </c>
    </row>
    <row r="51" spans="1:12" s="110" customFormat="1" ht="15" customHeight="1" x14ac:dyDescent="0.2">
      <c r="A51" s="381"/>
      <c r="B51" s="385"/>
      <c r="C51" s="382" t="s">
        <v>353</v>
      </c>
      <c r="D51" s="385"/>
      <c r="E51" s="383"/>
      <c r="F51" s="548">
        <v>1606</v>
      </c>
      <c r="G51" s="548">
        <v>1438</v>
      </c>
      <c r="H51" s="548">
        <v>2013</v>
      </c>
      <c r="I51" s="548">
        <v>1895</v>
      </c>
      <c r="J51" s="548">
        <v>1759</v>
      </c>
      <c r="K51" s="549">
        <v>-153</v>
      </c>
      <c r="L51" s="380">
        <v>-8.6981239340534398</v>
      </c>
    </row>
    <row r="52" spans="1:12" s="110" customFormat="1" ht="15" customHeight="1" x14ac:dyDescent="0.2">
      <c r="A52" s="381"/>
      <c r="B52" s="384"/>
      <c r="C52" s="382" t="s">
        <v>182</v>
      </c>
      <c r="D52" s="385"/>
      <c r="E52" s="383"/>
      <c r="F52" s="548">
        <v>3149</v>
      </c>
      <c r="G52" s="548">
        <v>2735</v>
      </c>
      <c r="H52" s="548">
        <v>3008</v>
      </c>
      <c r="I52" s="548">
        <v>2545</v>
      </c>
      <c r="J52" s="548">
        <v>2860</v>
      </c>
      <c r="K52" s="549">
        <v>289</v>
      </c>
      <c r="L52" s="380">
        <v>10.104895104895105</v>
      </c>
    </row>
    <row r="53" spans="1:12" s="269" customFormat="1" ht="11.25" customHeight="1" x14ac:dyDescent="0.2">
      <c r="A53" s="381"/>
      <c r="B53" s="385"/>
      <c r="C53" s="382" t="s">
        <v>353</v>
      </c>
      <c r="D53" s="385"/>
      <c r="E53" s="383"/>
      <c r="F53" s="548">
        <v>1173</v>
      </c>
      <c r="G53" s="548">
        <v>1134</v>
      </c>
      <c r="H53" s="548">
        <v>1353</v>
      </c>
      <c r="I53" s="548">
        <v>1093</v>
      </c>
      <c r="J53" s="550">
        <v>1111</v>
      </c>
      <c r="K53" s="549">
        <v>62</v>
      </c>
      <c r="L53" s="380">
        <v>5.5805580558055805</v>
      </c>
    </row>
    <row r="54" spans="1:12" s="151" customFormat="1" ht="12.75" customHeight="1" x14ac:dyDescent="0.2">
      <c r="A54" s="381"/>
      <c r="B54" s="384" t="s">
        <v>113</v>
      </c>
      <c r="C54" s="384" t="s">
        <v>116</v>
      </c>
      <c r="D54" s="385"/>
      <c r="E54" s="383"/>
      <c r="F54" s="548">
        <v>6972</v>
      </c>
      <c r="G54" s="548">
        <v>4849</v>
      </c>
      <c r="H54" s="548">
        <v>6673</v>
      </c>
      <c r="I54" s="548">
        <v>5542</v>
      </c>
      <c r="J54" s="548">
        <v>6479</v>
      </c>
      <c r="K54" s="549">
        <v>493</v>
      </c>
      <c r="L54" s="380">
        <v>7.6091989504553172</v>
      </c>
    </row>
    <row r="55" spans="1:12" ht="11.25" x14ac:dyDescent="0.2">
      <c r="A55" s="381"/>
      <c r="B55" s="385"/>
      <c r="C55" s="382" t="s">
        <v>353</v>
      </c>
      <c r="D55" s="385"/>
      <c r="E55" s="383"/>
      <c r="F55" s="548">
        <v>2115</v>
      </c>
      <c r="G55" s="548">
        <v>1850</v>
      </c>
      <c r="H55" s="548">
        <v>2559</v>
      </c>
      <c r="I55" s="548">
        <v>2229</v>
      </c>
      <c r="J55" s="548">
        <v>2238</v>
      </c>
      <c r="K55" s="549">
        <v>-123</v>
      </c>
      <c r="L55" s="380">
        <v>-5.49597855227882</v>
      </c>
    </row>
    <row r="56" spans="1:12" ht="14.25" customHeight="1" x14ac:dyDescent="0.2">
      <c r="A56" s="381"/>
      <c r="B56" s="385"/>
      <c r="C56" s="384" t="s">
        <v>117</v>
      </c>
      <c r="D56" s="385"/>
      <c r="E56" s="383"/>
      <c r="F56" s="548">
        <v>1400</v>
      </c>
      <c r="G56" s="548">
        <v>1343</v>
      </c>
      <c r="H56" s="548">
        <v>1498</v>
      </c>
      <c r="I56" s="548">
        <v>1428</v>
      </c>
      <c r="J56" s="548">
        <v>1289</v>
      </c>
      <c r="K56" s="549">
        <v>111</v>
      </c>
      <c r="L56" s="380">
        <v>8.6113266097750198</v>
      </c>
    </row>
    <row r="57" spans="1:12" ht="18.75" customHeight="1" x14ac:dyDescent="0.2">
      <c r="A57" s="388"/>
      <c r="B57" s="389"/>
      <c r="C57" s="390" t="s">
        <v>353</v>
      </c>
      <c r="D57" s="389"/>
      <c r="E57" s="391"/>
      <c r="F57" s="551">
        <v>664</v>
      </c>
      <c r="G57" s="552">
        <v>720</v>
      </c>
      <c r="H57" s="552">
        <v>806</v>
      </c>
      <c r="I57" s="552">
        <v>758</v>
      </c>
      <c r="J57" s="552">
        <v>632</v>
      </c>
      <c r="K57" s="553">
        <f t="shared" ref="K57" si="0">IF(OR(F57=".",J57=".")=TRUE,".",IF(OR(F57="*",J57="*")=TRUE,"*",IF(AND(F57="-",J57="-")=TRUE,"-",IF(AND(ISNUMBER(J57),ISNUMBER(F57))=TRUE,IF(F57-J57=0,0,F57-J57),IF(ISNUMBER(F57)=TRUE,F57,-J57)))))</f>
        <v>32</v>
      </c>
      <c r="L57" s="392">
        <f t="shared" ref="L57" si="1">IF(K57 =".",".",IF(K57 ="*","*",IF(K57="-","-",IF(K57=0,0,IF(OR(J57="-",J57=".",F57="-",F57=".")=TRUE,"X",IF(J57=0,"0,0",IF(ABS(K57*100/J57)&gt;250,".X",(K57*100/J57))))))))</f>
        <v>5.0632911392405067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8590</v>
      </c>
      <c r="E11" s="114">
        <v>6739</v>
      </c>
      <c r="F11" s="114">
        <v>11110</v>
      </c>
      <c r="G11" s="114">
        <v>7137</v>
      </c>
      <c r="H11" s="140">
        <v>8036</v>
      </c>
      <c r="I11" s="115">
        <v>554</v>
      </c>
      <c r="J11" s="116">
        <v>6.8939771030363364</v>
      </c>
    </row>
    <row r="12" spans="1:15" s="110" customFormat="1" ht="24.95" customHeight="1" x14ac:dyDescent="0.2">
      <c r="A12" s="193" t="s">
        <v>132</v>
      </c>
      <c r="B12" s="194" t="s">
        <v>133</v>
      </c>
      <c r="C12" s="113">
        <v>1.2572759022118742</v>
      </c>
      <c r="D12" s="115">
        <v>108</v>
      </c>
      <c r="E12" s="114">
        <v>78</v>
      </c>
      <c r="F12" s="114">
        <v>206</v>
      </c>
      <c r="G12" s="114">
        <v>99</v>
      </c>
      <c r="H12" s="140">
        <v>99</v>
      </c>
      <c r="I12" s="115">
        <v>9</v>
      </c>
      <c r="J12" s="116">
        <v>9.0909090909090917</v>
      </c>
    </row>
    <row r="13" spans="1:15" s="110" customFormat="1" ht="24.95" customHeight="1" x14ac:dyDescent="0.2">
      <c r="A13" s="193" t="s">
        <v>134</v>
      </c>
      <c r="B13" s="199" t="s">
        <v>214</v>
      </c>
      <c r="C13" s="113">
        <v>0.80325960419091968</v>
      </c>
      <c r="D13" s="115">
        <v>69</v>
      </c>
      <c r="E13" s="114">
        <v>20</v>
      </c>
      <c r="F13" s="114">
        <v>75</v>
      </c>
      <c r="G13" s="114">
        <v>42</v>
      </c>
      <c r="H13" s="140">
        <v>40</v>
      </c>
      <c r="I13" s="115">
        <v>29</v>
      </c>
      <c r="J13" s="116">
        <v>72.5</v>
      </c>
    </row>
    <row r="14" spans="1:15" s="287" customFormat="1" ht="24.95" customHeight="1" x14ac:dyDescent="0.2">
      <c r="A14" s="193" t="s">
        <v>215</v>
      </c>
      <c r="B14" s="199" t="s">
        <v>137</v>
      </c>
      <c r="C14" s="113">
        <v>22.467986030267753</v>
      </c>
      <c r="D14" s="115">
        <v>1930</v>
      </c>
      <c r="E14" s="114">
        <v>1372</v>
      </c>
      <c r="F14" s="114">
        <v>2623</v>
      </c>
      <c r="G14" s="114">
        <v>1143</v>
      </c>
      <c r="H14" s="140">
        <v>1498</v>
      </c>
      <c r="I14" s="115">
        <v>432</v>
      </c>
      <c r="J14" s="116">
        <v>28.838451268357812</v>
      </c>
      <c r="K14" s="110"/>
      <c r="L14" s="110"/>
      <c r="M14" s="110"/>
      <c r="N14" s="110"/>
      <c r="O14" s="110"/>
    </row>
    <row r="15" spans="1:15" s="110" customFormat="1" ht="24.95" customHeight="1" x14ac:dyDescent="0.2">
      <c r="A15" s="193" t="s">
        <v>216</v>
      </c>
      <c r="B15" s="199" t="s">
        <v>217</v>
      </c>
      <c r="C15" s="113">
        <v>5.8789289871944117</v>
      </c>
      <c r="D15" s="115">
        <v>505</v>
      </c>
      <c r="E15" s="114">
        <v>814</v>
      </c>
      <c r="F15" s="114">
        <v>501</v>
      </c>
      <c r="G15" s="114">
        <v>310</v>
      </c>
      <c r="H15" s="140">
        <v>442</v>
      </c>
      <c r="I15" s="115">
        <v>63</v>
      </c>
      <c r="J15" s="116">
        <v>14.253393665158372</v>
      </c>
    </row>
    <row r="16" spans="1:15" s="287" customFormat="1" ht="24.95" customHeight="1" x14ac:dyDescent="0.2">
      <c r="A16" s="193" t="s">
        <v>218</v>
      </c>
      <c r="B16" s="199" t="s">
        <v>141</v>
      </c>
      <c r="C16" s="113">
        <v>13.108265424912689</v>
      </c>
      <c r="D16" s="115">
        <v>1126</v>
      </c>
      <c r="E16" s="114">
        <v>334</v>
      </c>
      <c r="F16" s="114">
        <v>1386</v>
      </c>
      <c r="G16" s="114">
        <v>489</v>
      </c>
      <c r="H16" s="140">
        <v>710</v>
      </c>
      <c r="I16" s="115">
        <v>416</v>
      </c>
      <c r="J16" s="116">
        <v>58.591549295774648</v>
      </c>
      <c r="K16" s="110"/>
      <c r="L16" s="110"/>
      <c r="M16" s="110"/>
      <c r="N16" s="110"/>
      <c r="O16" s="110"/>
    </row>
    <row r="17" spans="1:15" s="110" customFormat="1" ht="24.95" customHeight="1" x14ac:dyDescent="0.2">
      <c r="A17" s="193" t="s">
        <v>142</v>
      </c>
      <c r="B17" s="199" t="s">
        <v>220</v>
      </c>
      <c r="C17" s="113">
        <v>3.480791618160652</v>
      </c>
      <c r="D17" s="115">
        <v>299</v>
      </c>
      <c r="E17" s="114">
        <v>224</v>
      </c>
      <c r="F17" s="114">
        <v>736</v>
      </c>
      <c r="G17" s="114">
        <v>344</v>
      </c>
      <c r="H17" s="140">
        <v>346</v>
      </c>
      <c r="I17" s="115">
        <v>-47</v>
      </c>
      <c r="J17" s="116">
        <v>-13.583815028901734</v>
      </c>
    </row>
    <row r="18" spans="1:15" s="287" customFormat="1" ht="24.95" customHeight="1" x14ac:dyDescent="0.2">
      <c r="A18" s="201" t="s">
        <v>144</v>
      </c>
      <c r="B18" s="202" t="s">
        <v>145</v>
      </c>
      <c r="C18" s="113">
        <v>7.240977881257276</v>
      </c>
      <c r="D18" s="115">
        <v>622</v>
      </c>
      <c r="E18" s="114">
        <v>279</v>
      </c>
      <c r="F18" s="114">
        <v>731</v>
      </c>
      <c r="G18" s="114">
        <v>539</v>
      </c>
      <c r="H18" s="140">
        <v>598</v>
      </c>
      <c r="I18" s="115">
        <v>24</v>
      </c>
      <c r="J18" s="116">
        <v>4.0133779264214047</v>
      </c>
      <c r="K18" s="110"/>
      <c r="L18" s="110"/>
      <c r="M18" s="110"/>
      <c r="N18" s="110"/>
      <c r="O18" s="110"/>
    </row>
    <row r="19" spans="1:15" s="110" customFormat="1" ht="24.95" customHeight="1" x14ac:dyDescent="0.2">
      <c r="A19" s="193" t="s">
        <v>146</v>
      </c>
      <c r="B19" s="199" t="s">
        <v>147</v>
      </c>
      <c r="C19" s="113">
        <v>11.257275902211875</v>
      </c>
      <c r="D19" s="115">
        <v>967</v>
      </c>
      <c r="E19" s="114">
        <v>782</v>
      </c>
      <c r="F19" s="114">
        <v>1360</v>
      </c>
      <c r="G19" s="114">
        <v>886</v>
      </c>
      <c r="H19" s="140">
        <v>1019</v>
      </c>
      <c r="I19" s="115">
        <v>-52</v>
      </c>
      <c r="J19" s="116">
        <v>-5.1030421982335623</v>
      </c>
    </row>
    <row r="20" spans="1:15" s="287" customFormat="1" ht="24.95" customHeight="1" x14ac:dyDescent="0.2">
      <c r="A20" s="193" t="s">
        <v>148</v>
      </c>
      <c r="B20" s="199" t="s">
        <v>149</v>
      </c>
      <c r="C20" s="113">
        <v>7.0779976717112918</v>
      </c>
      <c r="D20" s="115">
        <v>608</v>
      </c>
      <c r="E20" s="114">
        <v>489</v>
      </c>
      <c r="F20" s="114">
        <v>714</v>
      </c>
      <c r="G20" s="114">
        <v>632</v>
      </c>
      <c r="H20" s="140">
        <v>632</v>
      </c>
      <c r="I20" s="115">
        <v>-24</v>
      </c>
      <c r="J20" s="116">
        <v>-3.7974683544303796</v>
      </c>
      <c r="K20" s="110"/>
      <c r="L20" s="110"/>
      <c r="M20" s="110"/>
      <c r="N20" s="110"/>
      <c r="O20" s="110"/>
    </row>
    <row r="21" spans="1:15" s="110" customFormat="1" ht="24.95" customHeight="1" x14ac:dyDescent="0.2">
      <c r="A21" s="201" t="s">
        <v>150</v>
      </c>
      <c r="B21" s="202" t="s">
        <v>151</v>
      </c>
      <c r="C21" s="113">
        <v>6.1583236321303838</v>
      </c>
      <c r="D21" s="115">
        <v>529</v>
      </c>
      <c r="E21" s="114">
        <v>492</v>
      </c>
      <c r="F21" s="114">
        <v>658</v>
      </c>
      <c r="G21" s="114">
        <v>668</v>
      </c>
      <c r="H21" s="140">
        <v>659</v>
      </c>
      <c r="I21" s="115">
        <v>-130</v>
      </c>
      <c r="J21" s="116">
        <v>-19.726858877086496</v>
      </c>
    </row>
    <row r="22" spans="1:15" s="110" customFormat="1" ht="24.95" customHeight="1" x14ac:dyDescent="0.2">
      <c r="A22" s="201" t="s">
        <v>152</v>
      </c>
      <c r="B22" s="199" t="s">
        <v>153</v>
      </c>
      <c r="C22" s="113">
        <v>0.81490104772991856</v>
      </c>
      <c r="D22" s="115">
        <v>70</v>
      </c>
      <c r="E22" s="114">
        <v>15</v>
      </c>
      <c r="F22" s="114">
        <v>57</v>
      </c>
      <c r="G22" s="114">
        <v>35</v>
      </c>
      <c r="H22" s="140">
        <v>20</v>
      </c>
      <c r="I22" s="115">
        <v>50</v>
      </c>
      <c r="J22" s="116">
        <v>250</v>
      </c>
    </row>
    <row r="23" spans="1:15" s="110" customFormat="1" ht="24.95" customHeight="1" x14ac:dyDescent="0.2">
      <c r="A23" s="193" t="s">
        <v>154</v>
      </c>
      <c r="B23" s="199" t="s">
        <v>155</v>
      </c>
      <c r="C23" s="113">
        <v>0.93131548311990686</v>
      </c>
      <c r="D23" s="115">
        <v>80</v>
      </c>
      <c r="E23" s="114">
        <v>44</v>
      </c>
      <c r="F23" s="114">
        <v>84</v>
      </c>
      <c r="G23" s="114">
        <v>38</v>
      </c>
      <c r="H23" s="140">
        <v>62</v>
      </c>
      <c r="I23" s="115">
        <v>18</v>
      </c>
      <c r="J23" s="116">
        <v>29.032258064516128</v>
      </c>
    </row>
    <row r="24" spans="1:15" s="110" customFormat="1" ht="24.95" customHeight="1" x14ac:dyDescent="0.2">
      <c r="A24" s="193" t="s">
        <v>156</v>
      </c>
      <c r="B24" s="199" t="s">
        <v>221</v>
      </c>
      <c r="C24" s="113">
        <v>5.6228172293364374</v>
      </c>
      <c r="D24" s="115">
        <v>483</v>
      </c>
      <c r="E24" s="114">
        <v>269</v>
      </c>
      <c r="F24" s="114">
        <v>542</v>
      </c>
      <c r="G24" s="114">
        <v>301</v>
      </c>
      <c r="H24" s="140">
        <v>275</v>
      </c>
      <c r="I24" s="115">
        <v>208</v>
      </c>
      <c r="J24" s="116">
        <v>75.63636363636364</v>
      </c>
    </row>
    <row r="25" spans="1:15" s="110" customFormat="1" ht="24.95" customHeight="1" x14ac:dyDescent="0.2">
      <c r="A25" s="193" t="s">
        <v>222</v>
      </c>
      <c r="B25" s="204" t="s">
        <v>159</v>
      </c>
      <c r="C25" s="113">
        <v>4.0861466821885912</v>
      </c>
      <c r="D25" s="115">
        <v>351</v>
      </c>
      <c r="E25" s="114">
        <v>216</v>
      </c>
      <c r="F25" s="114">
        <v>308</v>
      </c>
      <c r="G25" s="114">
        <v>239</v>
      </c>
      <c r="H25" s="140">
        <v>358</v>
      </c>
      <c r="I25" s="115">
        <v>-7</v>
      </c>
      <c r="J25" s="116">
        <v>-1.9553072625698324</v>
      </c>
    </row>
    <row r="26" spans="1:15" s="110" customFormat="1" ht="24.95" customHeight="1" x14ac:dyDescent="0.2">
      <c r="A26" s="201">
        <v>782.78300000000002</v>
      </c>
      <c r="B26" s="203" t="s">
        <v>160</v>
      </c>
      <c r="C26" s="113">
        <v>5.3434225844004652</v>
      </c>
      <c r="D26" s="115">
        <v>459</v>
      </c>
      <c r="E26" s="114">
        <v>289</v>
      </c>
      <c r="F26" s="114">
        <v>512</v>
      </c>
      <c r="G26" s="114">
        <v>678</v>
      </c>
      <c r="H26" s="140">
        <v>517</v>
      </c>
      <c r="I26" s="115">
        <v>-58</v>
      </c>
      <c r="J26" s="116">
        <v>-11.218568665377177</v>
      </c>
    </row>
    <row r="27" spans="1:15" s="110" customFormat="1" ht="24.95" customHeight="1" x14ac:dyDescent="0.2">
      <c r="A27" s="193" t="s">
        <v>161</v>
      </c>
      <c r="B27" s="199" t="s">
        <v>162</v>
      </c>
      <c r="C27" s="113">
        <v>2.8637951105937138</v>
      </c>
      <c r="D27" s="115">
        <v>246</v>
      </c>
      <c r="E27" s="114">
        <v>190</v>
      </c>
      <c r="F27" s="114">
        <v>431</v>
      </c>
      <c r="G27" s="114">
        <v>266</v>
      </c>
      <c r="H27" s="140">
        <v>271</v>
      </c>
      <c r="I27" s="115">
        <v>-25</v>
      </c>
      <c r="J27" s="116">
        <v>-9.2250922509225095</v>
      </c>
    </row>
    <row r="28" spans="1:15" s="110" customFormat="1" ht="24.95" customHeight="1" x14ac:dyDescent="0.2">
      <c r="A28" s="193" t="s">
        <v>163</v>
      </c>
      <c r="B28" s="199" t="s">
        <v>164</v>
      </c>
      <c r="C28" s="113">
        <v>2.4563445867287546</v>
      </c>
      <c r="D28" s="115">
        <v>211</v>
      </c>
      <c r="E28" s="114">
        <v>115</v>
      </c>
      <c r="F28" s="114">
        <v>444</v>
      </c>
      <c r="G28" s="114">
        <v>132</v>
      </c>
      <c r="H28" s="140">
        <v>254</v>
      </c>
      <c r="I28" s="115">
        <v>-43</v>
      </c>
      <c r="J28" s="116">
        <v>-16.929133858267715</v>
      </c>
    </row>
    <row r="29" spans="1:15" s="110" customFormat="1" ht="24.95" customHeight="1" x14ac:dyDescent="0.2">
      <c r="A29" s="193">
        <v>86</v>
      </c>
      <c r="B29" s="199" t="s">
        <v>165</v>
      </c>
      <c r="C29" s="113">
        <v>7.9394644935972059</v>
      </c>
      <c r="D29" s="115">
        <v>682</v>
      </c>
      <c r="E29" s="114">
        <v>786</v>
      </c>
      <c r="F29" s="114">
        <v>849</v>
      </c>
      <c r="G29" s="114">
        <v>582</v>
      </c>
      <c r="H29" s="140">
        <v>689</v>
      </c>
      <c r="I29" s="115">
        <v>-7</v>
      </c>
      <c r="J29" s="116">
        <v>-1.0159651669085632</v>
      </c>
    </row>
    <row r="30" spans="1:15" s="110" customFormat="1" ht="24.95" customHeight="1" x14ac:dyDescent="0.2">
      <c r="A30" s="193">
        <v>87.88</v>
      </c>
      <c r="B30" s="204" t="s">
        <v>166</v>
      </c>
      <c r="C30" s="113">
        <v>9.6391152502910362</v>
      </c>
      <c r="D30" s="115">
        <v>828</v>
      </c>
      <c r="E30" s="114">
        <v>1011</v>
      </c>
      <c r="F30" s="114">
        <v>1072</v>
      </c>
      <c r="G30" s="114">
        <v>595</v>
      </c>
      <c r="H30" s="140">
        <v>786</v>
      </c>
      <c r="I30" s="115">
        <v>42</v>
      </c>
      <c r="J30" s="116">
        <v>5.343511450381679</v>
      </c>
    </row>
    <row r="31" spans="1:15" s="110" customFormat="1" ht="24.95" customHeight="1" x14ac:dyDescent="0.2">
      <c r="A31" s="193" t="s">
        <v>167</v>
      </c>
      <c r="B31" s="199" t="s">
        <v>168</v>
      </c>
      <c r="C31" s="113">
        <v>4.0395809080325957</v>
      </c>
      <c r="D31" s="115">
        <v>347</v>
      </c>
      <c r="E31" s="114">
        <v>292</v>
      </c>
      <c r="F31" s="114">
        <v>444</v>
      </c>
      <c r="G31" s="114">
        <v>262</v>
      </c>
      <c r="H31" s="140">
        <v>257</v>
      </c>
      <c r="I31" s="115">
        <v>90</v>
      </c>
      <c r="J31" s="116">
        <v>35.019455252918291</v>
      </c>
    </row>
    <row r="32" spans="1:15" s="110" customFormat="1" ht="24.95" customHeight="1" x14ac:dyDescent="0.2">
      <c r="A32" s="193"/>
      <c r="B32" s="204" t="s">
        <v>169</v>
      </c>
      <c r="C32" s="113">
        <v>0</v>
      </c>
      <c r="D32" s="115">
        <v>0</v>
      </c>
      <c r="E32" s="114">
        <v>0</v>
      </c>
      <c r="F32" s="114">
        <v>0</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1.2572759022118742</v>
      </c>
      <c r="D34" s="115">
        <v>108</v>
      </c>
      <c r="E34" s="114">
        <v>78</v>
      </c>
      <c r="F34" s="114">
        <v>206</v>
      </c>
      <c r="G34" s="114">
        <v>99</v>
      </c>
      <c r="H34" s="140">
        <v>99</v>
      </c>
      <c r="I34" s="115">
        <v>9</v>
      </c>
      <c r="J34" s="116">
        <v>9.0909090909090917</v>
      </c>
    </row>
    <row r="35" spans="1:10" s="110" customFormat="1" ht="24.95" customHeight="1" x14ac:dyDescent="0.2">
      <c r="A35" s="292" t="s">
        <v>171</v>
      </c>
      <c r="B35" s="293" t="s">
        <v>172</v>
      </c>
      <c r="C35" s="113">
        <v>30.512223515715949</v>
      </c>
      <c r="D35" s="115">
        <v>2621</v>
      </c>
      <c r="E35" s="114">
        <v>1671</v>
      </c>
      <c r="F35" s="114">
        <v>3429</v>
      </c>
      <c r="G35" s="114">
        <v>1724</v>
      </c>
      <c r="H35" s="140">
        <v>2136</v>
      </c>
      <c r="I35" s="115">
        <v>485</v>
      </c>
      <c r="J35" s="116">
        <v>22.705992509363295</v>
      </c>
    </row>
    <row r="36" spans="1:10" s="110" customFormat="1" ht="24.95" customHeight="1" x14ac:dyDescent="0.2">
      <c r="A36" s="294" t="s">
        <v>173</v>
      </c>
      <c r="B36" s="295" t="s">
        <v>174</v>
      </c>
      <c r="C36" s="125">
        <v>68.230500582072182</v>
      </c>
      <c r="D36" s="143">
        <v>5861</v>
      </c>
      <c r="E36" s="144">
        <v>4990</v>
      </c>
      <c r="F36" s="144">
        <v>7475</v>
      </c>
      <c r="G36" s="144">
        <v>5314</v>
      </c>
      <c r="H36" s="145">
        <v>5799</v>
      </c>
      <c r="I36" s="143">
        <v>62</v>
      </c>
      <c r="J36" s="146">
        <v>1.0691498534230039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8590</v>
      </c>
      <c r="F11" s="264">
        <v>6739</v>
      </c>
      <c r="G11" s="264">
        <v>11110</v>
      </c>
      <c r="H11" s="264">
        <v>7137</v>
      </c>
      <c r="I11" s="265">
        <v>8036</v>
      </c>
      <c r="J11" s="263">
        <v>554</v>
      </c>
      <c r="K11" s="266">
        <v>6.8939771030363364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24.610011641443538</v>
      </c>
      <c r="E13" s="115">
        <v>2114</v>
      </c>
      <c r="F13" s="114">
        <v>1995</v>
      </c>
      <c r="G13" s="114">
        <v>2612</v>
      </c>
      <c r="H13" s="114">
        <v>2245</v>
      </c>
      <c r="I13" s="140">
        <v>2153</v>
      </c>
      <c r="J13" s="115">
        <v>-39</v>
      </c>
      <c r="K13" s="116">
        <v>-1.8114259173246632</v>
      </c>
    </row>
    <row r="14" spans="1:15" ht="15.95" customHeight="1" x14ac:dyDescent="0.2">
      <c r="A14" s="306" t="s">
        <v>230</v>
      </c>
      <c r="B14" s="307"/>
      <c r="C14" s="308"/>
      <c r="D14" s="113">
        <v>55.529685681024446</v>
      </c>
      <c r="E14" s="115">
        <v>4770</v>
      </c>
      <c r="F14" s="114">
        <v>3904</v>
      </c>
      <c r="G14" s="114">
        <v>6989</v>
      </c>
      <c r="H14" s="114">
        <v>4047</v>
      </c>
      <c r="I14" s="140">
        <v>4616</v>
      </c>
      <c r="J14" s="115">
        <v>154</v>
      </c>
      <c r="K14" s="116">
        <v>3.336221837088388</v>
      </c>
    </row>
    <row r="15" spans="1:15" ht="15.95" customHeight="1" x14ac:dyDescent="0.2">
      <c r="A15" s="306" t="s">
        <v>231</v>
      </c>
      <c r="B15" s="307"/>
      <c r="C15" s="308"/>
      <c r="D15" s="113">
        <v>11.79278230500582</v>
      </c>
      <c r="E15" s="115">
        <v>1013</v>
      </c>
      <c r="F15" s="114">
        <v>404</v>
      </c>
      <c r="G15" s="114">
        <v>694</v>
      </c>
      <c r="H15" s="114">
        <v>444</v>
      </c>
      <c r="I15" s="140">
        <v>607</v>
      </c>
      <c r="J15" s="115">
        <v>406</v>
      </c>
      <c r="K15" s="116">
        <v>66.886326194398677</v>
      </c>
    </row>
    <row r="16" spans="1:15" ht="15.95" customHeight="1" x14ac:dyDescent="0.2">
      <c r="A16" s="306" t="s">
        <v>232</v>
      </c>
      <c r="B16" s="307"/>
      <c r="C16" s="308"/>
      <c r="D16" s="113">
        <v>7.5087310826542488</v>
      </c>
      <c r="E16" s="115">
        <v>645</v>
      </c>
      <c r="F16" s="114">
        <v>400</v>
      </c>
      <c r="G16" s="114">
        <v>656</v>
      </c>
      <c r="H16" s="114">
        <v>375</v>
      </c>
      <c r="I16" s="140">
        <v>624</v>
      </c>
      <c r="J16" s="115">
        <v>21</v>
      </c>
      <c r="K16" s="116">
        <v>3.3653846153846154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1.1175785797438882</v>
      </c>
      <c r="E18" s="115">
        <v>96</v>
      </c>
      <c r="F18" s="114">
        <v>82</v>
      </c>
      <c r="G18" s="114">
        <v>214</v>
      </c>
      <c r="H18" s="114">
        <v>99</v>
      </c>
      <c r="I18" s="140">
        <v>104</v>
      </c>
      <c r="J18" s="115">
        <v>-8</v>
      </c>
      <c r="K18" s="116">
        <v>-7.6923076923076925</v>
      </c>
    </row>
    <row r="19" spans="1:11" ht="14.1" customHeight="1" x14ac:dyDescent="0.2">
      <c r="A19" s="306" t="s">
        <v>235</v>
      </c>
      <c r="B19" s="307" t="s">
        <v>236</v>
      </c>
      <c r="C19" s="308"/>
      <c r="D19" s="113">
        <v>0.65192083818393476</v>
      </c>
      <c r="E19" s="115">
        <v>56</v>
      </c>
      <c r="F19" s="114">
        <v>66</v>
      </c>
      <c r="G19" s="114">
        <v>166</v>
      </c>
      <c r="H19" s="114">
        <v>58</v>
      </c>
      <c r="I19" s="140">
        <v>74</v>
      </c>
      <c r="J19" s="115">
        <v>-18</v>
      </c>
      <c r="K19" s="116">
        <v>-24.324324324324323</v>
      </c>
    </row>
    <row r="20" spans="1:11" ht="14.1" customHeight="1" x14ac:dyDescent="0.2">
      <c r="A20" s="306">
        <v>12</v>
      </c>
      <c r="B20" s="307" t="s">
        <v>237</v>
      </c>
      <c r="C20" s="308"/>
      <c r="D20" s="113">
        <v>1.1059371362048893</v>
      </c>
      <c r="E20" s="115">
        <v>95</v>
      </c>
      <c r="F20" s="114">
        <v>25</v>
      </c>
      <c r="G20" s="114">
        <v>89</v>
      </c>
      <c r="H20" s="114">
        <v>82</v>
      </c>
      <c r="I20" s="140">
        <v>109</v>
      </c>
      <c r="J20" s="115">
        <v>-14</v>
      </c>
      <c r="K20" s="116">
        <v>-12.844036697247706</v>
      </c>
    </row>
    <row r="21" spans="1:11" ht="14.1" customHeight="1" x14ac:dyDescent="0.2">
      <c r="A21" s="306">
        <v>21</v>
      </c>
      <c r="B21" s="307" t="s">
        <v>238</v>
      </c>
      <c r="C21" s="308"/>
      <c r="D21" s="113">
        <v>0.18626309662398138</v>
      </c>
      <c r="E21" s="115">
        <v>16</v>
      </c>
      <c r="F21" s="114">
        <v>12</v>
      </c>
      <c r="G21" s="114">
        <v>15</v>
      </c>
      <c r="H21" s="114">
        <v>17</v>
      </c>
      <c r="I21" s="140">
        <v>19</v>
      </c>
      <c r="J21" s="115">
        <v>-3</v>
      </c>
      <c r="K21" s="116">
        <v>-15.789473684210526</v>
      </c>
    </row>
    <row r="22" spans="1:11" ht="14.1" customHeight="1" x14ac:dyDescent="0.2">
      <c r="A22" s="306">
        <v>22</v>
      </c>
      <c r="B22" s="307" t="s">
        <v>239</v>
      </c>
      <c r="C22" s="308"/>
      <c r="D22" s="113">
        <v>1.5133876600698486</v>
      </c>
      <c r="E22" s="115">
        <v>130</v>
      </c>
      <c r="F22" s="114">
        <v>86</v>
      </c>
      <c r="G22" s="114">
        <v>271</v>
      </c>
      <c r="H22" s="114">
        <v>134</v>
      </c>
      <c r="I22" s="140">
        <v>140</v>
      </c>
      <c r="J22" s="115">
        <v>-10</v>
      </c>
      <c r="K22" s="116">
        <v>-7.1428571428571432</v>
      </c>
    </row>
    <row r="23" spans="1:11" ht="14.1" customHeight="1" x14ac:dyDescent="0.2">
      <c r="A23" s="306">
        <v>23</v>
      </c>
      <c r="B23" s="307" t="s">
        <v>240</v>
      </c>
      <c r="C23" s="308"/>
      <c r="D23" s="113">
        <v>0.66356228172293363</v>
      </c>
      <c r="E23" s="115">
        <v>57</v>
      </c>
      <c r="F23" s="114">
        <v>31</v>
      </c>
      <c r="G23" s="114">
        <v>88</v>
      </c>
      <c r="H23" s="114">
        <v>60</v>
      </c>
      <c r="I23" s="140">
        <v>130</v>
      </c>
      <c r="J23" s="115">
        <v>-73</v>
      </c>
      <c r="K23" s="116">
        <v>-56.153846153846153</v>
      </c>
    </row>
    <row r="24" spans="1:11" ht="14.1" customHeight="1" x14ac:dyDescent="0.2">
      <c r="A24" s="306">
        <v>24</v>
      </c>
      <c r="B24" s="307" t="s">
        <v>241</v>
      </c>
      <c r="C24" s="308"/>
      <c r="D24" s="113">
        <v>3.2712456344586727</v>
      </c>
      <c r="E24" s="115">
        <v>281</v>
      </c>
      <c r="F24" s="114">
        <v>111</v>
      </c>
      <c r="G24" s="114">
        <v>520</v>
      </c>
      <c r="H24" s="114">
        <v>314</v>
      </c>
      <c r="I24" s="140">
        <v>266</v>
      </c>
      <c r="J24" s="115">
        <v>15</v>
      </c>
      <c r="K24" s="116">
        <v>5.6390977443609023</v>
      </c>
    </row>
    <row r="25" spans="1:11" ht="14.1" customHeight="1" x14ac:dyDescent="0.2">
      <c r="A25" s="306">
        <v>25</v>
      </c>
      <c r="B25" s="307" t="s">
        <v>242</v>
      </c>
      <c r="C25" s="308"/>
      <c r="D25" s="113">
        <v>4.9010477299185098</v>
      </c>
      <c r="E25" s="115">
        <v>421</v>
      </c>
      <c r="F25" s="114">
        <v>186</v>
      </c>
      <c r="G25" s="114">
        <v>861</v>
      </c>
      <c r="H25" s="114">
        <v>341</v>
      </c>
      <c r="I25" s="140">
        <v>427</v>
      </c>
      <c r="J25" s="115">
        <v>-6</v>
      </c>
      <c r="K25" s="116">
        <v>-1.405152224824356</v>
      </c>
    </row>
    <row r="26" spans="1:11" ht="14.1" customHeight="1" x14ac:dyDescent="0.2">
      <c r="A26" s="306">
        <v>26</v>
      </c>
      <c r="B26" s="307" t="s">
        <v>243</v>
      </c>
      <c r="C26" s="308"/>
      <c r="D26" s="113">
        <v>1.7927823050058207</v>
      </c>
      <c r="E26" s="115">
        <v>154</v>
      </c>
      <c r="F26" s="114">
        <v>69</v>
      </c>
      <c r="G26" s="114">
        <v>307</v>
      </c>
      <c r="H26" s="114">
        <v>135</v>
      </c>
      <c r="I26" s="140">
        <v>161</v>
      </c>
      <c r="J26" s="115">
        <v>-7</v>
      </c>
      <c r="K26" s="116">
        <v>-4.3478260869565215</v>
      </c>
    </row>
    <row r="27" spans="1:11" ht="14.1" customHeight="1" x14ac:dyDescent="0.2">
      <c r="A27" s="306">
        <v>27</v>
      </c>
      <c r="B27" s="307" t="s">
        <v>244</v>
      </c>
      <c r="C27" s="308"/>
      <c r="D27" s="113">
        <v>1.5250291036088475</v>
      </c>
      <c r="E27" s="115">
        <v>131</v>
      </c>
      <c r="F27" s="114">
        <v>78</v>
      </c>
      <c r="G27" s="114">
        <v>179</v>
      </c>
      <c r="H27" s="114">
        <v>88</v>
      </c>
      <c r="I27" s="140">
        <v>206</v>
      </c>
      <c r="J27" s="115">
        <v>-75</v>
      </c>
      <c r="K27" s="116">
        <v>-36.407766990291265</v>
      </c>
    </row>
    <row r="28" spans="1:11" ht="14.1" customHeight="1" x14ac:dyDescent="0.2">
      <c r="A28" s="306">
        <v>28</v>
      </c>
      <c r="B28" s="307" t="s">
        <v>245</v>
      </c>
      <c r="C28" s="308"/>
      <c r="D28" s="113">
        <v>0.16298020954598369</v>
      </c>
      <c r="E28" s="115">
        <v>14</v>
      </c>
      <c r="F28" s="114">
        <v>15</v>
      </c>
      <c r="G28" s="114">
        <v>43</v>
      </c>
      <c r="H28" s="114">
        <v>13</v>
      </c>
      <c r="I28" s="140">
        <v>17</v>
      </c>
      <c r="J28" s="115">
        <v>-3</v>
      </c>
      <c r="K28" s="116">
        <v>-17.647058823529413</v>
      </c>
    </row>
    <row r="29" spans="1:11" ht="14.1" customHeight="1" x14ac:dyDescent="0.2">
      <c r="A29" s="306">
        <v>29</v>
      </c>
      <c r="B29" s="307" t="s">
        <v>246</v>
      </c>
      <c r="C29" s="308"/>
      <c r="D29" s="113">
        <v>4.7962747380675204</v>
      </c>
      <c r="E29" s="115">
        <v>412</v>
      </c>
      <c r="F29" s="114">
        <v>493</v>
      </c>
      <c r="G29" s="114">
        <v>518</v>
      </c>
      <c r="H29" s="114">
        <v>385</v>
      </c>
      <c r="I29" s="140">
        <v>395</v>
      </c>
      <c r="J29" s="115">
        <v>17</v>
      </c>
      <c r="K29" s="116">
        <v>4.3037974683544302</v>
      </c>
    </row>
    <row r="30" spans="1:11" ht="14.1" customHeight="1" x14ac:dyDescent="0.2">
      <c r="A30" s="306" t="s">
        <v>247</v>
      </c>
      <c r="B30" s="307" t="s">
        <v>248</v>
      </c>
      <c r="C30" s="308"/>
      <c r="D30" s="113" t="s">
        <v>514</v>
      </c>
      <c r="E30" s="115" t="s">
        <v>514</v>
      </c>
      <c r="F30" s="114">
        <v>297</v>
      </c>
      <c r="G30" s="114" t="s">
        <v>514</v>
      </c>
      <c r="H30" s="114">
        <v>134</v>
      </c>
      <c r="I30" s="140" t="s">
        <v>514</v>
      </c>
      <c r="J30" s="115" t="s">
        <v>514</v>
      </c>
      <c r="K30" s="116" t="s">
        <v>514</v>
      </c>
    </row>
    <row r="31" spans="1:11" ht="14.1" customHeight="1" x14ac:dyDescent="0.2">
      <c r="A31" s="306" t="s">
        <v>249</v>
      </c>
      <c r="B31" s="307" t="s">
        <v>250</v>
      </c>
      <c r="C31" s="308"/>
      <c r="D31" s="113">
        <v>2.4912689173457507</v>
      </c>
      <c r="E31" s="115">
        <v>214</v>
      </c>
      <c r="F31" s="114" t="s">
        <v>514</v>
      </c>
      <c r="G31" s="114">
        <v>284</v>
      </c>
      <c r="H31" s="114">
        <v>251</v>
      </c>
      <c r="I31" s="140">
        <v>247</v>
      </c>
      <c r="J31" s="115">
        <v>-33</v>
      </c>
      <c r="K31" s="116">
        <v>-13.360323886639677</v>
      </c>
    </row>
    <row r="32" spans="1:11" ht="14.1" customHeight="1" x14ac:dyDescent="0.2">
      <c r="A32" s="306">
        <v>31</v>
      </c>
      <c r="B32" s="307" t="s">
        <v>251</v>
      </c>
      <c r="C32" s="308"/>
      <c r="D32" s="113">
        <v>0.44237485448195574</v>
      </c>
      <c r="E32" s="115">
        <v>38</v>
      </c>
      <c r="F32" s="114">
        <v>19</v>
      </c>
      <c r="G32" s="114">
        <v>44</v>
      </c>
      <c r="H32" s="114">
        <v>40</v>
      </c>
      <c r="I32" s="140">
        <v>28</v>
      </c>
      <c r="J32" s="115">
        <v>10</v>
      </c>
      <c r="K32" s="116">
        <v>35.714285714285715</v>
      </c>
    </row>
    <row r="33" spans="1:11" ht="14.1" customHeight="1" x14ac:dyDescent="0.2">
      <c r="A33" s="306">
        <v>32</v>
      </c>
      <c r="B33" s="307" t="s">
        <v>252</v>
      </c>
      <c r="C33" s="308"/>
      <c r="D33" s="113">
        <v>2.3399301513387658</v>
      </c>
      <c r="E33" s="115">
        <v>201</v>
      </c>
      <c r="F33" s="114">
        <v>95</v>
      </c>
      <c r="G33" s="114">
        <v>242</v>
      </c>
      <c r="H33" s="114">
        <v>212</v>
      </c>
      <c r="I33" s="140">
        <v>184</v>
      </c>
      <c r="J33" s="115">
        <v>17</v>
      </c>
      <c r="K33" s="116">
        <v>9.2391304347826093</v>
      </c>
    </row>
    <row r="34" spans="1:11" ht="14.1" customHeight="1" x14ac:dyDescent="0.2">
      <c r="A34" s="306">
        <v>33</v>
      </c>
      <c r="B34" s="307" t="s">
        <v>253</v>
      </c>
      <c r="C34" s="308"/>
      <c r="D34" s="113">
        <v>2.0954598370197903</v>
      </c>
      <c r="E34" s="115">
        <v>180</v>
      </c>
      <c r="F34" s="114">
        <v>88</v>
      </c>
      <c r="G34" s="114">
        <v>208</v>
      </c>
      <c r="H34" s="114">
        <v>204</v>
      </c>
      <c r="I34" s="140">
        <v>197</v>
      </c>
      <c r="J34" s="115">
        <v>-17</v>
      </c>
      <c r="K34" s="116">
        <v>-8.6294416243654819</v>
      </c>
    </row>
    <row r="35" spans="1:11" ht="14.1" customHeight="1" x14ac:dyDescent="0.2">
      <c r="A35" s="306">
        <v>34</v>
      </c>
      <c r="B35" s="307" t="s">
        <v>254</v>
      </c>
      <c r="C35" s="308"/>
      <c r="D35" s="113">
        <v>1.8044237485448196</v>
      </c>
      <c r="E35" s="115">
        <v>155</v>
      </c>
      <c r="F35" s="114">
        <v>90</v>
      </c>
      <c r="G35" s="114">
        <v>220</v>
      </c>
      <c r="H35" s="114">
        <v>126</v>
      </c>
      <c r="I35" s="140">
        <v>171</v>
      </c>
      <c r="J35" s="115">
        <v>-16</v>
      </c>
      <c r="K35" s="116">
        <v>-9.3567251461988299</v>
      </c>
    </row>
    <row r="36" spans="1:11" ht="14.1" customHeight="1" x14ac:dyDescent="0.2">
      <c r="A36" s="306">
        <v>41</v>
      </c>
      <c r="B36" s="307" t="s">
        <v>255</v>
      </c>
      <c r="C36" s="308"/>
      <c r="D36" s="113">
        <v>0.82654249126891732</v>
      </c>
      <c r="E36" s="115">
        <v>71</v>
      </c>
      <c r="F36" s="114">
        <v>64</v>
      </c>
      <c r="G36" s="114">
        <v>92</v>
      </c>
      <c r="H36" s="114">
        <v>53</v>
      </c>
      <c r="I36" s="140">
        <v>84</v>
      </c>
      <c r="J36" s="115">
        <v>-13</v>
      </c>
      <c r="K36" s="116">
        <v>-15.476190476190476</v>
      </c>
    </row>
    <row r="37" spans="1:11" ht="14.1" customHeight="1" x14ac:dyDescent="0.2">
      <c r="A37" s="306">
        <v>42</v>
      </c>
      <c r="B37" s="307" t="s">
        <v>256</v>
      </c>
      <c r="C37" s="308"/>
      <c r="D37" s="113">
        <v>6.9848661233993012E-2</v>
      </c>
      <c r="E37" s="115">
        <v>6</v>
      </c>
      <c r="F37" s="114" t="s">
        <v>514</v>
      </c>
      <c r="G37" s="114">
        <v>8</v>
      </c>
      <c r="H37" s="114">
        <v>0</v>
      </c>
      <c r="I37" s="140">
        <v>6</v>
      </c>
      <c r="J37" s="115">
        <v>0</v>
      </c>
      <c r="K37" s="116">
        <v>0</v>
      </c>
    </row>
    <row r="38" spans="1:11" ht="14.1" customHeight="1" x14ac:dyDescent="0.2">
      <c r="A38" s="306">
        <v>43</v>
      </c>
      <c r="B38" s="307" t="s">
        <v>257</v>
      </c>
      <c r="C38" s="308"/>
      <c r="D38" s="113">
        <v>0.62863795110593712</v>
      </c>
      <c r="E38" s="115">
        <v>54</v>
      </c>
      <c r="F38" s="114">
        <v>22</v>
      </c>
      <c r="G38" s="114">
        <v>87</v>
      </c>
      <c r="H38" s="114">
        <v>44</v>
      </c>
      <c r="I38" s="140">
        <v>67</v>
      </c>
      <c r="J38" s="115">
        <v>-13</v>
      </c>
      <c r="K38" s="116">
        <v>-19.402985074626866</v>
      </c>
    </row>
    <row r="39" spans="1:11" ht="14.1" customHeight="1" x14ac:dyDescent="0.2">
      <c r="A39" s="306">
        <v>51</v>
      </c>
      <c r="B39" s="307" t="s">
        <v>258</v>
      </c>
      <c r="C39" s="308"/>
      <c r="D39" s="113">
        <v>7.6600698486612337</v>
      </c>
      <c r="E39" s="115">
        <v>658</v>
      </c>
      <c r="F39" s="114">
        <v>628</v>
      </c>
      <c r="G39" s="114">
        <v>913</v>
      </c>
      <c r="H39" s="114">
        <v>748</v>
      </c>
      <c r="I39" s="140">
        <v>752</v>
      </c>
      <c r="J39" s="115">
        <v>-94</v>
      </c>
      <c r="K39" s="116">
        <v>-12.5</v>
      </c>
    </row>
    <row r="40" spans="1:11" ht="14.1" customHeight="1" x14ac:dyDescent="0.2">
      <c r="A40" s="306" t="s">
        <v>259</v>
      </c>
      <c r="B40" s="307" t="s">
        <v>260</v>
      </c>
      <c r="C40" s="308"/>
      <c r="D40" s="113">
        <v>6.8800931315483123</v>
      </c>
      <c r="E40" s="115">
        <v>591</v>
      </c>
      <c r="F40" s="114">
        <v>577</v>
      </c>
      <c r="G40" s="114">
        <v>848</v>
      </c>
      <c r="H40" s="114">
        <v>689</v>
      </c>
      <c r="I40" s="140">
        <v>676</v>
      </c>
      <c r="J40" s="115">
        <v>-85</v>
      </c>
      <c r="K40" s="116">
        <v>-12.57396449704142</v>
      </c>
    </row>
    <row r="41" spans="1:11" ht="14.1" customHeight="1" x14ac:dyDescent="0.2">
      <c r="A41" s="306"/>
      <c r="B41" s="307" t="s">
        <v>261</v>
      </c>
      <c r="C41" s="308"/>
      <c r="D41" s="113">
        <v>5.7741559953434223</v>
      </c>
      <c r="E41" s="115">
        <v>496</v>
      </c>
      <c r="F41" s="114">
        <v>446</v>
      </c>
      <c r="G41" s="114">
        <v>680</v>
      </c>
      <c r="H41" s="114">
        <v>582</v>
      </c>
      <c r="I41" s="140">
        <v>534</v>
      </c>
      <c r="J41" s="115">
        <v>-38</v>
      </c>
      <c r="K41" s="116">
        <v>-7.1161048689138573</v>
      </c>
    </row>
    <row r="42" spans="1:11" ht="14.1" customHeight="1" x14ac:dyDescent="0.2">
      <c r="A42" s="306">
        <v>52</v>
      </c>
      <c r="B42" s="307" t="s">
        <v>262</v>
      </c>
      <c r="C42" s="308"/>
      <c r="D42" s="113">
        <v>5.9138533178114088</v>
      </c>
      <c r="E42" s="115">
        <v>508</v>
      </c>
      <c r="F42" s="114">
        <v>341</v>
      </c>
      <c r="G42" s="114">
        <v>509</v>
      </c>
      <c r="H42" s="114">
        <v>501</v>
      </c>
      <c r="I42" s="140">
        <v>474</v>
      </c>
      <c r="J42" s="115">
        <v>34</v>
      </c>
      <c r="K42" s="116">
        <v>7.1729957805907176</v>
      </c>
    </row>
    <row r="43" spans="1:11" ht="14.1" customHeight="1" x14ac:dyDescent="0.2">
      <c r="A43" s="306" t="s">
        <v>263</v>
      </c>
      <c r="B43" s="307" t="s">
        <v>264</v>
      </c>
      <c r="C43" s="308"/>
      <c r="D43" s="113">
        <v>5.1688009313154835</v>
      </c>
      <c r="E43" s="115">
        <v>444</v>
      </c>
      <c r="F43" s="114">
        <v>299</v>
      </c>
      <c r="G43" s="114">
        <v>445</v>
      </c>
      <c r="H43" s="114">
        <v>429</v>
      </c>
      <c r="I43" s="140">
        <v>411</v>
      </c>
      <c r="J43" s="115">
        <v>33</v>
      </c>
      <c r="K43" s="116">
        <v>8.0291970802919703</v>
      </c>
    </row>
    <row r="44" spans="1:11" ht="14.1" customHeight="1" x14ac:dyDescent="0.2">
      <c r="A44" s="306">
        <v>53</v>
      </c>
      <c r="B44" s="307" t="s">
        <v>265</v>
      </c>
      <c r="C44" s="308"/>
      <c r="D44" s="113">
        <v>1.3154831199068684</v>
      </c>
      <c r="E44" s="115">
        <v>113</v>
      </c>
      <c r="F44" s="114">
        <v>65</v>
      </c>
      <c r="G44" s="114">
        <v>82</v>
      </c>
      <c r="H44" s="114">
        <v>71</v>
      </c>
      <c r="I44" s="140">
        <v>50</v>
      </c>
      <c r="J44" s="115">
        <v>63</v>
      </c>
      <c r="K44" s="116">
        <v>126</v>
      </c>
    </row>
    <row r="45" spans="1:11" ht="14.1" customHeight="1" x14ac:dyDescent="0.2">
      <c r="A45" s="306" t="s">
        <v>266</v>
      </c>
      <c r="B45" s="307" t="s">
        <v>267</v>
      </c>
      <c r="C45" s="308"/>
      <c r="D45" s="113">
        <v>1.2456344586728754</v>
      </c>
      <c r="E45" s="115">
        <v>107</v>
      </c>
      <c r="F45" s="114">
        <v>58</v>
      </c>
      <c r="G45" s="114">
        <v>62</v>
      </c>
      <c r="H45" s="114">
        <v>67</v>
      </c>
      <c r="I45" s="140">
        <v>43</v>
      </c>
      <c r="J45" s="115">
        <v>64</v>
      </c>
      <c r="K45" s="116">
        <v>148.83720930232559</v>
      </c>
    </row>
    <row r="46" spans="1:11" ht="14.1" customHeight="1" x14ac:dyDescent="0.2">
      <c r="A46" s="306">
        <v>54</v>
      </c>
      <c r="B46" s="307" t="s">
        <v>268</v>
      </c>
      <c r="C46" s="308"/>
      <c r="D46" s="113">
        <v>4.109429569266589</v>
      </c>
      <c r="E46" s="115">
        <v>353</v>
      </c>
      <c r="F46" s="114">
        <v>370</v>
      </c>
      <c r="G46" s="114">
        <v>394</v>
      </c>
      <c r="H46" s="114">
        <v>266</v>
      </c>
      <c r="I46" s="140">
        <v>311</v>
      </c>
      <c r="J46" s="115">
        <v>42</v>
      </c>
      <c r="K46" s="116">
        <v>13.504823151125402</v>
      </c>
    </row>
    <row r="47" spans="1:11" ht="14.1" customHeight="1" x14ac:dyDescent="0.2">
      <c r="A47" s="306">
        <v>61</v>
      </c>
      <c r="B47" s="307" t="s">
        <v>269</v>
      </c>
      <c r="C47" s="308"/>
      <c r="D47" s="113">
        <v>4.7613504074505242</v>
      </c>
      <c r="E47" s="115">
        <v>409</v>
      </c>
      <c r="F47" s="114">
        <v>61</v>
      </c>
      <c r="G47" s="114">
        <v>153</v>
      </c>
      <c r="H47" s="114">
        <v>109</v>
      </c>
      <c r="I47" s="140">
        <v>110</v>
      </c>
      <c r="J47" s="115">
        <v>299</v>
      </c>
      <c r="K47" s="116" t="s">
        <v>515</v>
      </c>
    </row>
    <row r="48" spans="1:11" ht="14.1" customHeight="1" x14ac:dyDescent="0.2">
      <c r="A48" s="306">
        <v>62</v>
      </c>
      <c r="B48" s="307" t="s">
        <v>270</v>
      </c>
      <c r="C48" s="308"/>
      <c r="D48" s="113">
        <v>6.7636786961583235</v>
      </c>
      <c r="E48" s="115">
        <v>581</v>
      </c>
      <c r="F48" s="114">
        <v>816</v>
      </c>
      <c r="G48" s="114">
        <v>794</v>
      </c>
      <c r="H48" s="114">
        <v>588</v>
      </c>
      <c r="I48" s="140">
        <v>584</v>
      </c>
      <c r="J48" s="115">
        <v>-3</v>
      </c>
      <c r="K48" s="116">
        <v>-0.51369863013698636</v>
      </c>
    </row>
    <row r="49" spans="1:11" ht="14.1" customHeight="1" x14ac:dyDescent="0.2">
      <c r="A49" s="306">
        <v>63</v>
      </c>
      <c r="B49" s="307" t="s">
        <v>271</v>
      </c>
      <c r="C49" s="308"/>
      <c r="D49" s="113">
        <v>3.9813736903376018</v>
      </c>
      <c r="E49" s="115">
        <v>342</v>
      </c>
      <c r="F49" s="114">
        <v>348</v>
      </c>
      <c r="G49" s="114">
        <v>444</v>
      </c>
      <c r="H49" s="114">
        <v>404</v>
      </c>
      <c r="I49" s="140">
        <v>404</v>
      </c>
      <c r="J49" s="115">
        <v>-62</v>
      </c>
      <c r="K49" s="116">
        <v>-15.346534653465346</v>
      </c>
    </row>
    <row r="50" spans="1:11" ht="14.1" customHeight="1" x14ac:dyDescent="0.2">
      <c r="A50" s="306" t="s">
        <v>272</v>
      </c>
      <c r="B50" s="307" t="s">
        <v>273</v>
      </c>
      <c r="C50" s="308"/>
      <c r="D50" s="113">
        <v>1.210710128055879</v>
      </c>
      <c r="E50" s="115">
        <v>104</v>
      </c>
      <c r="F50" s="114">
        <v>78</v>
      </c>
      <c r="G50" s="114">
        <v>154</v>
      </c>
      <c r="H50" s="114">
        <v>98</v>
      </c>
      <c r="I50" s="140">
        <v>145</v>
      </c>
      <c r="J50" s="115">
        <v>-41</v>
      </c>
      <c r="K50" s="116">
        <v>-28.275862068965516</v>
      </c>
    </row>
    <row r="51" spans="1:11" ht="14.1" customHeight="1" x14ac:dyDescent="0.2">
      <c r="A51" s="306" t="s">
        <v>274</v>
      </c>
      <c r="B51" s="307" t="s">
        <v>275</v>
      </c>
      <c r="C51" s="308"/>
      <c r="D51" s="113">
        <v>2.6193247962747379</v>
      </c>
      <c r="E51" s="115">
        <v>225</v>
      </c>
      <c r="F51" s="114">
        <v>261</v>
      </c>
      <c r="G51" s="114">
        <v>267</v>
      </c>
      <c r="H51" s="114">
        <v>284</v>
      </c>
      <c r="I51" s="140">
        <v>245</v>
      </c>
      <c r="J51" s="115">
        <v>-20</v>
      </c>
      <c r="K51" s="116">
        <v>-8.1632653061224492</v>
      </c>
    </row>
    <row r="52" spans="1:11" ht="14.1" customHeight="1" x14ac:dyDescent="0.2">
      <c r="A52" s="306">
        <v>71</v>
      </c>
      <c r="B52" s="307" t="s">
        <v>276</v>
      </c>
      <c r="C52" s="308"/>
      <c r="D52" s="113">
        <v>9.8253783469150182</v>
      </c>
      <c r="E52" s="115">
        <v>844</v>
      </c>
      <c r="F52" s="114">
        <v>340</v>
      </c>
      <c r="G52" s="114">
        <v>725</v>
      </c>
      <c r="H52" s="114">
        <v>465</v>
      </c>
      <c r="I52" s="140">
        <v>554</v>
      </c>
      <c r="J52" s="115">
        <v>290</v>
      </c>
      <c r="K52" s="116">
        <v>52.346570397111911</v>
      </c>
    </row>
    <row r="53" spans="1:11" ht="14.1" customHeight="1" x14ac:dyDescent="0.2">
      <c r="A53" s="306" t="s">
        <v>277</v>
      </c>
      <c r="B53" s="307" t="s">
        <v>278</v>
      </c>
      <c r="C53" s="308"/>
      <c r="D53" s="113">
        <v>4.5867287543655415</v>
      </c>
      <c r="E53" s="115">
        <v>394</v>
      </c>
      <c r="F53" s="114">
        <v>123</v>
      </c>
      <c r="G53" s="114">
        <v>318</v>
      </c>
      <c r="H53" s="114">
        <v>171</v>
      </c>
      <c r="I53" s="140">
        <v>194</v>
      </c>
      <c r="J53" s="115">
        <v>200</v>
      </c>
      <c r="K53" s="116">
        <v>103.09278350515464</v>
      </c>
    </row>
    <row r="54" spans="1:11" ht="14.1" customHeight="1" x14ac:dyDescent="0.2">
      <c r="A54" s="306" t="s">
        <v>279</v>
      </c>
      <c r="B54" s="307" t="s">
        <v>280</v>
      </c>
      <c r="C54" s="308"/>
      <c r="D54" s="113">
        <v>4.4703143189755528</v>
      </c>
      <c r="E54" s="115">
        <v>384</v>
      </c>
      <c r="F54" s="114">
        <v>199</v>
      </c>
      <c r="G54" s="114">
        <v>362</v>
      </c>
      <c r="H54" s="114">
        <v>252</v>
      </c>
      <c r="I54" s="140">
        <v>298</v>
      </c>
      <c r="J54" s="115">
        <v>86</v>
      </c>
      <c r="K54" s="116">
        <v>28.859060402684563</v>
      </c>
    </row>
    <row r="55" spans="1:11" ht="14.1" customHeight="1" x14ac:dyDescent="0.2">
      <c r="A55" s="306">
        <v>72</v>
      </c>
      <c r="B55" s="307" t="s">
        <v>281</v>
      </c>
      <c r="C55" s="308"/>
      <c r="D55" s="113">
        <v>1.5948777648428405</v>
      </c>
      <c r="E55" s="115">
        <v>137</v>
      </c>
      <c r="F55" s="114">
        <v>86</v>
      </c>
      <c r="G55" s="114">
        <v>148</v>
      </c>
      <c r="H55" s="114">
        <v>86</v>
      </c>
      <c r="I55" s="140">
        <v>105</v>
      </c>
      <c r="J55" s="115">
        <v>32</v>
      </c>
      <c r="K55" s="116">
        <v>30.476190476190474</v>
      </c>
    </row>
    <row r="56" spans="1:11" ht="14.1" customHeight="1" x14ac:dyDescent="0.2">
      <c r="A56" s="306" t="s">
        <v>282</v>
      </c>
      <c r="B56" s="307" t="s">
        <v>283</v>
      </c>
      <c r="C56" s="308"/>
      <c r="D56" s="113">
        <v>0.55878928987194409</v>
      </c>
      <c r="E56" s="115">
        <v>48</v>
      </c>
      <c r="F56" s="114">
        <v>32</v>
      </c>
      <c r="G56" s="114">
        <v>74</v>
      </c>
      <c r="H56" s="114">
        <v>22</v>
      </c>
      <c r="I56" s="140">
        <v>51</v>
      </c>
      <c r="J56" s="115">
        <v>-3</v>
      </c>
      <c r="K56" s="116">
        <v>-5.882352941176471</v>
      </c>
    </row>
    <row r="57" spans="1:11" ht="14.1" customHeight="1" x14ac:dyDescent="0.2">
      <c r="A57" s="306" t="s">
        <v>284</v>
      </c>
      <c r="B57" s="307" t="s">
        <v>285</v>
      </c>
      <c r="C57" s="308"/>
      <c r="D57" s="113">
        <v>0.79161816065192081</v>
      </c>
      <c r="E57" s="115">
        <v>68</v>
      </c>
      <c r="F57" s="114">
        <v>35</v>
      </c>
      <c r="G57" s="114">
        <v>29</v>
      </c>
      <c r="H57" s="114">
        <v>34</v>
      </c>
      <c r="I57" s="140">
        <v>37</v>
      </c>
      <c r="J57" s="115">
        <v>31</v>
      </c>
      <c r="K57" s="116">
        <v>83.78378378378379</v>
      </c>
    </row>
    <row r="58" spans="1:11" ht="14.1" customHeight="1" x14ac:dyDescent="0.2">
      <c r="A58" s="306">
        <v>73</v>
      </c>
      <c r="B58" s="307" t="s">
        <v>286</v>
      </c>
      <c r="C58" s="308"/>
      <c r="D58" s="113">
        <v>2.3282887077997674</v>
      </c>
      <c r="E58" s="115">
        <v>200</v>
      </c>
      <c r="F58" s="114">
        <v>100</v>
      </c>
      <c r="G58" s="114">
        <v>197</v>
      </c>
      <c r="H58" s="114">
        <v>137</v>
      </c>
      <c r="I58" s="140">
        <v>122</v>
      </c>
      <c r="J58" s="115">
        <v>78</v>
      </c>
      <c r="K58" s="116">
        <v>63.934426229508198</v>
      </c>
    </row>
    <row r="59" spans="1:11" ht="14.1" customHeight="1" x14ac:dyDescent="0.2">
      <c r="A59" s="306" t="s">
        <v>287</v>
      </c>
      <c r="B59" s="307" t="s">
        <v>288</v>
      </c>
      <c r="C59" s="308"/>
      <c r="D59" s="113">
        <v>1.9441210710128056</v>
      </c>
      <c r="E59" s="115">
        <v>167</v>
      </c>
      <c r="F59" s="114">
        <v>84</v>
      </c>
      <c r="G59" s="114">
        <v>158</v>
      </c>
      <c r="H59" s="114">
        <v>122</v>
      </c>
      <c r="I59" s="140">
        <v>105</v>
      </c>
      <c r="J59" s="115">
        <v>62</v>
      </c>
      <c r="K59" s="116">
        <v>59.047619047619051</v>
      </c>
    </row>
    <row r="60" spans="1:11" ht="14.1" customHeight="1" x14ac:dyDescent="0.2">
      <c r="A60" s="306">
        <v>81</v>
      </c>
      <c r="B60" s="307" t="s">
        <v>289</v>
      </c>
      <c r="C60" s="308"/>
      <c r="D60" s="113">
        <v>7.9045401629802097</v>
      </c>
      <c r="E60" s="115">
        <v>679</v>
      </c>
      <c r="F60" s="114">
        <v>878</v>
      </c>
      <c r="G60" s="114">
        <v>912</v>
      </c>
      <c r="H60" s="114">
        <v>595</v>
      </c>
      <c r="I60" s="140">
        <v>696</v>
      </c>
      <c r="J60" s="115">
        <v>-17</v>
      </c>
      <c r="K60" s="116">
        <v>-2.4425287356321839</v>
      </c>
    </row>
    <row r="61" spans="1:11" ht="14.1" customHeight="1" x14ac:dyDescent="0.2">
      <c r="A61" s="306" t="s">
        <v>290</v>
      </c>
      <c r="B61" s="307" t="s">
        <v>291</v>
      </c>
      <c r="C61" s="308"/>
      <c r="D61" s="113">
        <v>1.8975552968568103</v>
      </c>
      <c r="E61" s="115">
        <v>163</v>
      </c>
      <c r="F61" s="114">
        <v>87</v>
      </c>
      <c r="G61" s="114">
        <v>252</v>
      </c>
      <c r="H61" s="114">
        <v>146</v>
      </c>
      <c r="I61" s="140">
        <v>191</v>
      </c>
      <c r="J61" s="115">
        <v>-28</v>
      </c>
      <c r="K61" s="116">
        <v>-14.659685863874346</v>
      </c>
    </row>
    <row r="62" spans="1:11" ht="14.1" customHeight="1" x14ac:dyDescent="0.2">
      <c r="A62" s="306" t="s">
        <v>292</v>
      </c>
      <c r="B62" s="307" t="s">
        <v>293</v>
      </c>
      <c r="C62" s="308"/>
      <c r="D62" s="113">
        <v>3.0966239813736904</v>
      </c>
      <c r="E62" s="115">
        <v>266</v>
      </c>
      <c r="F62" s="114">
        <v>548</v>
      </c>
      <c r="G62" s="114">
        <v>399</v>
      </c>
      <c r="H62" s="114">
        <v>251</v>
      </c>
      <c r="I62" s="140">
        <v>309</v>
      </c>
      <c r="J62" s="115">
        <v>-43</v>
      </c>
      <c r="K62" s="116">
        <v>-13.915857605177994</v>
      </c>
    </row>
    <row r="63" spans="1:11" ht="14.1" customHeight="1" x14ac:dyDescent="0.2">
      <c r="A63" s="306"/>
      <c r="B63" s="307" t="s">
        <v>294</v>
      </c>
      <c r="C63" s="308"/>
      <c r="D63" s="113">
        <v>2.5378346915017462</v>
      </c>
      <c r="E63" s="115">
        <v>218</v>
      </c>
      <c r="F63" s="114">
        <v>480</v>
      </c>
      <c r="G63" s="114">
        <v>303</v>
      </c>
      <c r="H63" s="114">
        <v>210</v>
      </c>
      <c r="I63" s="140">
        <v>258</v>
      </c>
      <c r="J63" s="115">
        <v>-40</v>
      </c>
      <c r="K63" s="116">
        <v>-15.503875968992247</v>
      </c>
    </row>
    <row r="64" spans="1:11" ht="14.1" customHeight="1" x14ac:dyDescent="0.2">
      <c r="A64" s="306" t="s">
        <v>295</v>
      </c>
      <c r="B64" s="307" t="s">
        <v>296</v>
      </c>
      <c r="C64" s="308"/>
      <c r="D64" s="113">
        <v>1.1641443538998837</v>
      </c>
      <c r="E64" s="115">
        <v>100</v>
      </c>
      <c r="F64" s="114">
        <v>94</v>
      </c>
      <c r="G64" s="114">
        <v>100</v>
      </c>
      <c r="H64" s="114">
        <v>65</v>
      </c>
      <c r="I64" s="140">
        <v>77</v>
      </c>
      <c r="J64" s="115">
        <v>23</v>
      </c>
      <c r="K64" s="116">
        <v>29.870129870129869</v>
      </c>
    </row>
    <row r="65" spans="1:11" ht="14.1" customHeight="1" x14ac:dyDescent="0.2">
      <c r="A65" s="306" t="s">
        <v>297</v>
      </c>
      <c r="B65" s="307" t="s">
        <v>298</v>
      </c>
      <c r="C65" s="308"/>
      <c r="D65" s="113">
        <v>0.86146682188591384</v>
      </c>
      <c r="E65" s="115">
        <v>74</v>
      </c>
      <c r="F65" s="114">
        <v>76</v>
      </c>
      <c r="G65" s="114">
        <v>71</v>
      </c>
      <c r="H65" s="114">
        <v>74</v>
      </c>
      <c r="I65" s="140">
        <v>60</v>
      </c>
      <c r="J65" s="115">
        <v>14</v>
      </c>
      <c r="K65" s="116">
        <v>23.333333333333332</v>
      </c>
    </row>
    <row r="66" spans="1:11" ht="14.1" customHeight="1" x14ac:dyDescent="0.2">
      <c r="A66" s="306">
        <v>82</v>
      </c>
      <c r="B66" s="307" t="s">
        <v>299</v>
      </c>
      <c r="C66" s="308"/>
      <c r="D66" s="113">
        <v>5.2502910360884751</v>
      </c>
      <c r="E66" s="115">
        <v>451</v>
      </c>
      <c r="F66" s="114">
        <v>578</v>
      </c>
      <c r="G66" s="114">
        <v>588</v>
      </c>
      <c r="H66" s="114">
        <v>306</v>
      </c>
      <c r="I66" s="140">
        <v>381</v>
      </c>
      <c r="J66" s="115">
        <v>70</v>
      </c>
      <c r="K66" s="116">
        <v>18.372703412073491</v>
      </c>
    </row>
    <row r="67" spans="1:11" ht="14.1" customHeight="1" x14ac:dyDescent="0.2">
      <c r="A67" s="306" t="s">
        <v>300</v>
      </c>
      <c r="B67" s="307" t="s">
        <v>301</v>
      </c>
      <c r="C67" s="308"/>
      <c r="D67" s="113">
        <v>3.8300349243306169</v>
      </c>
      <c r="E67" s="115">
        <v>329</v>
      </c>
      <c r="F67" s="114">
        <v>511</v>
      </c>
      <c r="G67" s="114">
        <v>448</v>
      </c>
      <c r="H67" s="114">
        <v>244</v>
      </c>
      <c r="I67" s="140">
        <v>294</v>
      </c>
      <c r="J67" s="115">
        <v>35</v>
      </c>
      <c r="K67" s="116">
        <v>11.904761904761905</v>
      </c>
    </row>
    <row r="68" spans="1:11" ht="14.1" customHeight="1" x14ac:dyDescent="0.2">
      <c r="A68" s="306" t="s">
        <v>302</v>
      </c>
      <c r="B68" s="307" t="s">
        <v>303</v>
      </c>
      <c r="C68" s="308"/>
      <c r="D68" s="113">
        <v>0.77997671711292205</v>
      </c>
      <c r="E68" s="115">
        <v>67</v>
      </c>
      <c r="F68" s="114">
        <v>33</v>
      </c>
      <c r="G68" s="114">
        <v>87</v>
      </c>
      <c r="H68" s="114">
        <v>40</v>
      </c>
      <c r="I68" s="140">
        <v>54</v>
      </c>
      <c r="J68" s="115">
        <v>13</v>
      </c>
      <c r="K68" s="116">
        <v>24.074074074074073</v>
      </c>
    </row>
    <row r="69" spans="1:11" ht="14.1" customHeight="1" x14ac:dyDescent="0.2">
      <c r="A69" s="306">
        <v>83</v>
      </c>
      <c r="B69" s="307" t="s">
        <v>304</v>
      </c>
      <c r="C69" s="308"/>
      <c r="D69" s="113">
        <v>5.2735739231664729</v>
      </c>
      <c r="E69" s="115">
        <v>453</v>
      </c>
      <c r="F69" s="114">
        <v>378</v>
      </c>
      <c r="G69" s="114">
        <v>746</v>
      </c>
      <c r="H69" s="114">
        <v>333</v>
      </c>
      <c r="I69" s="140">
        <v>484</v>
      </c>
      <c r="J69" s="115">
        <v>-31</v>
      </c>
      <c r="K69" s="116">
        <v>-6.4049586776859506</v>
      </c>
    </row>
    <row r="70" spans="1:11" ht="14.1" customHeight="1" x14ac:dyDescent="0.2">
      <c r="A70" s="306" t="s">
        <v>305</v>
      </c>
      <c r="B70" s="307" t="s">
        <v>306</v>
      </c>
      <c r="C70" s="308"/>
      <c r="D70" s="113">
        <v>4.0745052386495928</v>
      </c>
      <c r="E70" s="115">
        <v>350</v>
      </c>
      <c r="F70" s="114">
        <v>274</v>
      </c>
      <c r="G70" s="114">
        <v>642</v>
      </c>
      <c r="H70" s="114">
        <v>250</v>
      </c>
      <c r="I70" s="140">
        <v>376</v>
      </c>
      <c r="J70" s="115">
        <v>-26</v>
      </c>
      <c r="K70" s="116">
        <v>-6.9148936170212769</v>
      </c>
    </row>
    <row r="71" spans="1:11" ht="14.1" customHeight="1" x14ac:dyDescent="0.2">
      <c r="A71" s="306"/>
      <c r="B71" s="307" t="s">
        <v>307</v>
      </c>
      <c r="C71" s="308"/>
      <c r="D71" s="113">
        <v>2.2584400465657741</v>
      </c>
      <c r="E71" s="115">
        <v>194</v>
      </c>
      <c r="F71" s="114">
        <v>152</v>
      </c>
      <c r="G71" s="114">
        <v>399</v>
      </c>
      <c r="H71" s="114">
        <v>128</v>
      </c>
      <c r="I71" s="140">
        <v>204</v>
      </c>
      <c r="J71" s="115">
        <v>-10</v>
      </c>
      <c r="K71" s="116">
        <v>-4.9019607843137258</v>
      </c>
    </row>
    <row r="72" spans="1:11" ht="14.1" customHeight="1" x14ac:dyDescent="0.2">
      <c r="A72" s="306">
        <v>84</v>
      </c>
      <c r="B72" s="307" t="s">
        <v>308</v>
      </c>
      <c r="C72" s="308"/>
      <c r="D72" s="113">
        <v>1.7112922002328288</v>
      </c>
      <c r="E72" s="115">
        <v>147</v>
      </c>
      <c r="F72" s="114">
        <v>75</v>
      </c>
      <c r="G72" s="114">
        <v>249</v>
      </c>
      <c r="H72" s="114">
        <v>83</v>
      </c>
      <c r="I72" s="140">
        <v>167</v>
      </c>
      <c r="J72" s="115">
        <v>-20</v>
      </c>
      <c r="K72" s="116">
        <v>-11.976047904191617</v>
      </c>
    </row>
    <row r="73" spans="1:11" ht="14.1" customHeight="1" x14ac:dyDescent="0.2">
      <c r="A73" s="306" t="s">
        <v>309</v>
      </c>
      <c r="B73" s="307" t="s">
        <v>310</v>
      </c>
      <c r="C73" s="308"/>
      <c r="D73" s="113">
        <v>0.91967403958090799</v>
      </c>
      <c r="E73" s="115">
        <v>79</v>
      </c>
      <c r="F73" s="114">
        <v>42</v>
      </c>
      <c r="G73" s="114">
        <v>162</v>
      </c>
      <c r="H73" s="114">
        <v>36</v>
      </c>
      <c r="I73" s="140">
        <v>101</v>
      </c>
      <c r="J73" s="115">
        <v>-22</v>
      </c>
      <c r="K73" s="116">
        <v>-21.782178217821784</v>
      </c>
    </row>
    <row r="74" spans="1:11" ht="14.1" customHeight="1" x14ac:dyDescent="0.2">
      <c r="A74" s="306" t="s">
        <v>311</v>
      </c>
      <c r="B74" s="307" t="s">
        <v>312</v>
      </c>
      <c r="C74" s="308"/>
      <c r="D74" s="113">
        <v>0.26775320139697323</v>
      </c>
      <c r="E74" s="115">
        <v>23</v>
      </c>
      <c r="F74" s="114">
        <v>11</v>
      </c>
      <c r="G74" s="114">
        <v>36</v>
      </c>
      <c r="H74" s="114">
        <v>19</v>
      </c>
      <c r="I74" s="140">
        <v>28</v>
      </c>
      <c r="J74" s="115">
        <v>-5</v>
      </c>
      <c r="K74" s="116">
        <v>-17.857142857142858</v>
      </c>
    </row>
    <row r="75" spans="1:11" ht="14.1" customHeight="1" x14ac:dyDescent="0.2">
      <c r="A75" s="306" t="s">
        <v>313</v>
      </c>
      <c r="B75" s="307" t="s">
        <v>314</v>
      </c>
      <c r="C75" s="308"/>
      <c r="D75" s="113" t="s">
        <v>514</v>
      </c>
      <c r="E75" s="115" t="s">
        <v>514</v>
      </c>
      <c r="F75" s="114">
        <v>0</v>
      </c>
      <c r="G75" s="114">
        <v>5</v>
      </c>
      <c r="H75" s="114" t="s">
        <v>514</v>
      </c>
      <c r="I75" s="140" t="s">
        <v>514</v>
      </c>
      <c r="J75" s="115" t="s">
        <v>514</v>
      </c>
      <c r="K75" s="116" t="s">
        <v>514</v>
      </c>
    </row>
    <row r="76" spans="1:11" ht="14.1" customHeight="1" x14ac:dyDescent="0.2">
      <c r="A76" s="306">
        <v>91</v>
      </c>
      <c r="B76" s="307" t="s">
        <v>315</v>
      </c>
      <c r="C76" s="308"/>
      <c r="D76" s="113">
        <v>0.23282887077997672</v>
      </c>
      <c r="E76" s="115">
        <v>20</v>
      </c>
      <c r="F76" s="114">
        <v>4</v>
      </c>
      <c r="G76" s="114">
        <v>12</v>
      </c>
      <c r="H76" s="114">
        <v>7</v>
      </c>
      <c r="I76" s="140">
        <v>10</v>
      </c>
      <c r="J76" s="115">
        <v>10</v>
      </c>
      <c r="K76" s="116">
        <v>100</v>
      </c>
    </row>
    <row r="77" spans="1:11" ht="14.1" customHeight="1" x14ac:dyDescent="0.2">
      <c r="A77" s="306">
        <v>92</v>
      </c>
      <c r="B77" s="307" t="s">
        <v>316</v>
      </c>
      <c r="C77" s="308"/>
      <c r="D77" s="113">
        <v>1.3853317811408614</v>
      </c>
      <c r="E77" s="115">
        <v>119</v>
      </c>
      <c r="F77" s="114">
        <v>50</v>
      </c>
      <c r="G77" s="114">
        <v>40</v>
      </c>
      <c r="H77" s="114">
        <v>45</v>
      </c>
      <c r="I77" s="140">
        <v>53</v>
      </c>
      <c r="J77" s="115">
        <v>66</v>
      </c>
      <c r="K77" s="116">
        <v>124.52830188679245</v>
      </c>
    </row>
    <row r="78" spans="1:11" ht="14.1" customHeight="1" x14ac:dyDescent="0.2">
      <c r="A78" s="306">
        <v>93</v>
      </c>
      <c r="B78" s="307" t="s">
        <v>317</v>
      </c>
      <c r="C78" s="308"/>
      <c r="D78" s="113">
        <v>8.1490104772991845E-2</v>
      </c>
      <c r="E78" s="115">
        <v>7</v>
      </c>
      <c r="F78" s="114">
        <v>3</v>
      </c>
      <c r="G78" s="114">
        <v>14</v>
      </c>
      <c r="H78" s="114">
        <v>3</v>
      </c>
      <c r="I78" s="140">
        <v>13</v>
      </c>
      <c r="J78" s="115">
        <v>-6</v>
      </c>
      <c r="K78" s="116">
        <v>-46.153846153846153</v>
      </c>
    </row>
    <row r="79" spans="1:11" ht="14.1" customHeight="1" x14ac:dyDescent="0.2">
      <c r="A79" s="306">
        <v>94</v>
      </c>
      <c r="B79" s="307" t="s">
        <v>318</v>
      </c>
      <c r="C79" s="308"/>
      <c r="D79" s="113">
        <v>0.10477299185098952</v>
      </c>
      <c r="E79" s="115">
        <v>9</v>
      </c>
      <c r="F79" s="114">
        <v>12</v>
      </c>
      <c r="G79" s="114">
        <v>25</v>
      </c>
      <c r="H79" s="114">
        <v>17</v>
      </c>
      <c r="I79" s="140">
        <v>19</v>
      </c>
      <c r="J79" s="115">
        <v>-10</v>
      </c>
      <c r="K79" s="116">
        <v>-52.631578947368418</v>
      </c>
    </row>
    <row r="80" spans="1:11" ht="14.1" customHeight="1" x14ac:dyDescent="0.2">
      <c r="A80" s="306" t="s">
        <v>319</v>
      </c>
      <c r="B80" s="307" t="s">
        <v>320</v>
      </c>
      <c r="C80" s="308"/>
      <c r="D80" s="113">
        <v>0</v>
      </c>
      <c r="E80" s="115">
        <v>0</v>
      </c>
      <c r="F80" s="114" t="s">
        <v>514</v>
      </c>
      <c r="G80" s="114">
        <v>0</v>
      </c>
      <c r="H80" s="114">
        <v>0</v>
      </c>
      <c r="I80" s="140">
        <v>0</v>
      </c>
      <c r="J80" s="115">
        <v>0</v>
      </c>
      <c r="K80" s="116">
        <v>0</v>
      </c>
    </row>
    <row r="81" spans="1:11" ht="14.1" customHeight="1" x14ac:dyDescent="0.2">
      <c r="A81" s="310" t="s">
        <v>321</v>
      </c>
      <c r="B81" s="311" t="s">
        <v>334</v>
      </c>
      <c r="C81" s="312"/>
      <c r="D81" s="125">
        <v>0.55878928987194409</v>
      </c>
      <c r="E81" s="143">
        <v>48</v>
      </c>
      <c r="F81" s="144">
        <v>36</v>
      </c>
      <c r="G81" s="144">
        <v>159</v>
      </c>
      <c r="H81" s="144">
        <v>26</v>
      </c>
      <c r="I81" s="145">
        <v>36</v>
      </c>
      <c r="J81" s="143">
        <v>12</v>
      </c>
      <c r="K81" s="146">
        <v>33.333333333333336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9191</v>
      </c>
      <c r="E11" s="114">
        <v>7691</v>
      </c>
      <c r="F11" s="114">
        <v>9003</v>
      </c>
      <c r="G11" s="114">
        <v>7070</v>
      </c>
      <c r="H11" s="140">
        <v>8351</v>
      </c>
      <c r="I11" s="115">
        <v>840</v>
      </c>
      <c r="J11" s="116">
        <v>10.058675607711651</v>
      </c>
    </row>
    <row r="12" spans="1:15" s="110" customFormat="1" ht="24.95" customHeight="1" x14ac:dyDescent="0.2">
      <c r="A12" s="193" t="s">
        <v>132</v>
      </c>
      <c r="B12" s="194" t="s">
        <v>133</v>
      </c>
      <c r="C12" s="113">
        <v>1.1641823523011643</v>
      </c>
      <c r="D12" s="115">
        <v>107</v>
      </c>
      <c r="E12" s="114">
        <v>119</v>
      </c>
      <c r="F12" s="114">
        <v>186</v>
      </c>
      <c r="G12" s="114">
        <v>79</v>
      </c>
      <c r="H12" s="140">
        <v>102</v>
      </c>
      <c r="I12" s="115">
        <v>5</v>
      </c>
      <c r="J12" s="116">
        <v>4.9019607843137258</v>
      </c>
    </row>
    <row r="13" spans="1:15" s="110" customFormat="1" ht="24.95" customHeight="1" x14ac:dyDescent="0.2">
      <c r="A13" s="193" t="s">
        <v>134</v>
      </c>
      <c r="B13" s="199" t="s">
        <v>214</v>
      </c>
      <c r="C13" s="113">
        <v>0.76161462300076166</v>
      </c>
      <c r="D13" s="115">
        <v>70</v>
      </c>
      <c r="E13" s="114">
        <v>31</v>
      </c>
      <c r="F13" s="114">
        <v>55</v>
      </c>
      <c r="G13" s="114">
        <v>43</v>
      </c>
      <c r="H13" s="140">
        <v>62</v>
      </c>
      <c r="I13" s="115">
        <v>8</v>
      </c>
      <c r="J13" s="116">
        <v>12.903225806451612</v>
      </c>
    </row>
    <row r="14" spans="1:15" s="287" customFormat="1" ht="24.95" customHeight="1" x14ac:dyDescent="0.2">
      <c r="A14" s="193" t="s">
        <v>215</v>
      </c>
      <c r="B14" s="199" t="s">
        <v>137</v>
      </c>
      <c r="C14" s="113">
        <v>25.1006419323251</v>
      </c>
      <c r="D14" s="115">
        <v>2307</v>
      </c>
      <c r="E14" s="114">
        <v>1586</v>
      </c>
      <c r="F14" s="114">
        <v>2105</v>
      </c>
      <c r="G14" s="114">
        <v>1336</v>
      </c>
      <c r="H14" s="140">
        <v>1732</v>
      </c>
      <c r="I14" s="115">
        <v>575</v>
      </c>
      <c r="J14" s="116">
        <v>33.198614318706696</v>
      </c>
      <c r="K14" s="110"/>
      <c r="L14" s="110"/>
      <c r="M14" s="110"/>
      <c r="N14" s="110"/>
      <c r="O14" s="110"/>
    </row>
    <row r="15" spans="1:15" s="110" customFormat="1" ht="24.95" customHeight="1" x14ac:dyDescent="0.2">
      <c r="A15" s="193" t="s">
        <v>216</v>
      </c>
      <c r="B15" s="199" t="s">
        <v>217</v>
      </c>
      <c r="C15" s="113">
        <v>6.5063649222065063</v>
      </c>
      <c r="D15" s="115">
        <v>598</v>
      </c>
      <c r="E15" s="114">
        <v>765</v>
      </c>
      <c r="F15" s="114">
        <v>362</v>
      </c>
      <c r="G15" s="114">
        <v>334</v>
      </c>
      <c r="H15" s="140">
        <v>612</v>
      </c>
      <c r="I15" s="115">
        <v>-14</v>
      </c>
      <c r="J15" s="116">
        <v>-2.2875816993464051</v>
      </c>
    </row>
    <row r="16" spans="1:15" s="287" customFormat="1" ht="24.95" customHeight="1" x14ac:dyDescent="0.2">
      <c r="A16" s="193" t="s">
        <v>218</v>
      </c>
      <c r="B16" s="199" t="s">
        <v>141</v>
      </c>
      <c r="C16" s="113">
        <v>14.557719508214557</v>
      </c>
      <c r="D16" s="115">
        <v>1338</v>
      </c>
      <c r="E16" s="114">
        <v>467</v>
      </c>
      <c r="F16" s="114">
        <v>986</v>
      </c>
      <c r="G16" s="114">
        <v>635</v>
      </c>
      <c r="H16" s="140">
        <v>754</v>
      </c>
      <c r="I16" s="115">
        <v>584</v>
      </c>
      <c r="J16" s="116">
        <v>77.453580901856768</v>
      </c>
      <c r="K16" s="110"/>
      <c r="L16" s="110"/>
      <c r="M16" s="110"/>
      <c r="N16" s="110"/>
      <c r="O16" s="110"/>
    </row>
    <row r="17" spans="1:15" s="110" customFormat="1" ht="24.95" customHeight="1" x14ac:dyDescent="0.2">
      <c r="A17" s="193" t="s">
        <v>142</v>
      </c>
      <c r="B17" s="199" t="s">
        <v>220</v>
      </c>
      <c r="C17" s="113">
        <v>4.0365575019040367</v>
      </c>
      <c r="D17" s="115">
        <v>371</v>
      </c>
      <c r="E17" s="114">
        <v>354</v>
      </c>
      <c r="F17" s="114">
        <v>757</v>
      </c>
      <c r="G17" s="114">
        <v>367</v>
      </c>
      <c r="H17" s="140">
        <v>366</v>
      </c>
      <c r="I17" s="115">
        <v>5</v>
      </c>
      <c r="J17" s="116">
        <v>1.3661202185792349</v>
      </c>
    </row>
    <row r="18" spans="1:15" s="287" customFormat="1" ht="24.95" customHeight="1" x14ac:dyDescent="0.2">
      <c r="A18" s="201" t="s">
        <v>144</v>
      </c>
      <c r="B18" s="202" t="s">
        <v>145</v>
      </c>
      <c r="C18" s="113">
        <v>6.0929169840060933</v>
      </c>
      <c r="D18" s="115">
        <v>560</v>
      </c>
      <c r="E18" s="114">
        <v>533</v>
      </c>
      <c r="F18" s="114">
        <v>472</v>
      </c>
      <c r="G18" s="114">
        <v>441</v>
      </c>
      <c r="H18" s="140">
        <v>576</v>
      </c>
      <c r="I18" s="115">
        <v>-16</v>
      </c>
      <c r="J18" s="116">
        <v>-2.7777777777777777</v>
      </c>
      <c r="K18" s="110"/>
      <c r="L18" s="110"/>
      <c r="M18" s="110"/>
      <c r="N18" s="110"/>
      <c r="O18" s="110"/>
    </row>
    <row r="19" spans="1:15" s="110" customFormat="1" ht="24.95" customHeight="1" x14ac:dyDescent="0.2">
      <c r="A19" s="193" t="s">
        <v>146</v>
      </c>
      <c r="B19" s="199" t="s">
        <v>147</v>
      </c>
      <c r="C19" s="113">
        <v>11.630943314111631</v>
      </c>
      <c r="D19" s="115">
        <v>1069</v>
      </c>
      <c r="E19" s="114">
        <v>875</v>
      </c>
      <c r="F19" s="114">
        <v>1056</v>
      </c>
      <c r="G19" s="114">
        <v>985</v>
      </c>
      <c r="H19" s="140">
        <v>1067</v>
      </c>
      <c r="I19" s="115">
        <v>2</v>
      </c>
      <c r="J19" s="116">
        <v>0.18744142455482662</v>
      </c>
    </row>
    <row r="20" spans="1:15" s="287" customFormat="1" ht="24.95" customHeight="1" x14ac:dyDescent="0.2">
      <c r="A20" s="193" t="s">
        <v>148</v>
      </c>
      <c r="B20" s="199" t="s">
        <v>149</v>
      </c>
      <c r="C20" s="113">
        <v>6.9306930693069306</v>
      </c>
      <c r="D20" s="115">
        <v>637</v>
      </c>
      <c r="E20" s="114">
        <v>563</v>
      </c>
      <c r="F20" s="114">
        <v>627</v>
      </c>
      <c r="G20" s="114">
        <v>554</v>
      </c>
      <c r="H20" s="140">
        <v>628</v>
      </c>
      <c r="I20" s="115">
        <v>9</v>
      </c>
      <c r="J20" s="116">
        <v>1.4331210191082802</v>
      </c>
      <c r="K20" s="110"/>
      <c r="L20" s="110"/>
      <c r="M20" s="110"/>
      <c r="N20" s="110"/>
      <c r="O20" s="110"/>
    </row>
    <row r="21" spans="1:15" s="110" customFormat="1" ht="24.95" customHeight="1" x14ac:dyDescent="0.2">
      <c r="A21" s="201" t="s">
        <v>150</v>
      </c>
      <c r="B21" s="202" t="s">
        <v>151</v>
      </c>
      <c r="C21" s="113">
        <v>6.8110107714068109</v>
      </c>
      <c r="D21" s="115">
        <v>626</v>
      </c>
      <c r="E21" s="114">
        <v>653</v>
      </c>
      <c r="F21" s="114">
        <v>622</v>
      </c>
      <c r="G21" s="114">
        <v>547</v>
      </c>
      <c r="H21" s="140">
        <v>640</v>
      </c>
      <c r="I21" s="115">
        <v>-14</v>
      </c>
      <c r="J21" s="116">
        <v>-2.1875</v>
      </c>
    </row>
    <row r="22" spans="1:15" s="110" customFormat="1" ht="24.95" customHeight="1" x14ac:dyDescent="0.2">
      <c r="A22" s="201" t="s">
        <v>152</v>
      </c>
      <c r="B22" s="199" t="s">
        <v>153</v>
      </c>
      <c r="C22" s="113">
        <v>0.38080731150038083</v>
      </c>
      <c r="D22" s="115">
        <v>35</v>
      </c>
      <c r="E22" s="114">
        <v>21</v>
      </c>
      <c r="F22" s="114">
        <v>40</v>
      </c>
      <c r="G22" s="114">
        <v>30</v>
      </c>
      <c r="H22" s="140">
        <v>34</v>
      </c>
      <c r="I22" s="115">
        <v>1</v>
      </c>
      <c r="J22" s="116">
        <v>2.9411764705882355</v>
      </c>
    </row>
    <row r="23" spans="1:15" s="110" customFormat="1" ht="24.95" customHeight="1" x14ac:dyDescent="0.2">
      <c r="A23" s="193" t="s">
        <v>154</v>
      </c>
      <c r="B23" s="199" t="s">
        <v>155</v>
      </c>
      <c r="C23" s="113">
        <v>1.0662604722010662</v>
      </c>
      <c r="D23" s="115">
        <v>98</v>
      </c>
      <c r="E23" s="114">
        <v>55</v>
      </c>
      <c r="F23" s="114">
        <v>81</v>
      </c>
      <c r="G23" s="114">
        <v>67</v>
      </c>
      <c r="H23" s="140">
        <v>112</v>
      </c>
      <c r="I23" s="115">
        <v>-14</v>
      </c>
      <c r="J23" s="116">
        <v>-12.5</v>
      </c>
    </row>
    <row r="24" spans="1:15" s="110" customFormat="1" ht="24.95" customHeight="1" x14ac:dyDescent="0.2">
      <c r="A24" s="193" t="s">
        <v>156</v>
      </c>
      <c r="B24" s="199" t="s">
        <v>221</v>
      </c>
      <c r="C24" s="113">
        <v>4.33032314220433</v>
      </c>
      <c r="D24" s="115">
        <v>398</v>
      </c>
      <c r="E24" s="114">
        <v>264</v>
      </c>
      <c r="F24" s="114">
        <v>392</v>
      </c>
      <c r="G24" s="114">
        <v>268</v>
      </c>
      <c r="H24" s="140">
        <v>316</v>
      </c>
      <c r="I24" s="115">
        <v>82</v>
      </c>
      <c r="J24" s="116">
        <v>25.949367088607595</v>
      </c>
    </row>
    <row r="25" spans="1:15" s="110" customFormat="1" ht="24.95" customHeight="1" x14ac:dyDescent="0.2">
      <c r="A25" s="193" t="s">
        <v>222</v>
      </c>
      <c r="B25" s="204" t="s">
        <v>159</v>
      </c>
      <c r="C25" s="113">
        <v>4.7002502448047006</v>
      </c>
      <c r="D25" s="115">
        <v>432</v>
      </c>
      <c r="E25" s="114">
        <v>279</v>
      </c>
      <c r="F25" s="114">
        <v>225</v>
      </c>
      <c r="G25" s="114">
        <v>215</v>
      </c>
      <c r="H25" s="140">
        <v>363</v>
      </c>
      <c r="I25" s="115">
        <v>69</v>
      </c>
      <c r="J25" s="116">
        <v>19.008264462809919</v>
      </c>
    </row>
    <row r="26" spans="1:15" s="110" customFormat="1" ht="24.95" customHeight="1" x14ac:dyDescent="0.2">
      <c r="A26" s="201">
        <v>782.78300000000002</v>
      </c>
      <c r="B26" s="203" t="s">
        <v>160</v>
      </c>
      <c r="C26" s="113">
        <v>4.711130453704711</v>
      </c>
      <c r="D26" s="115">
        <v>433</v>
      </c>
      <c r="E26" s="114">
        <v>533</v>
      </c>
      <c r="F26" s="114">
        <v>542</v>
      </c>
      <c r="G26" s="114">
        <v>487</v>
      </c>
      <c r="H26" s="140">
        <v>445</v>
      </c>
      <c r="I26" s="115">
        <v>-12</v>
      </c>
      <c r="J26" s="116">
        <v>-2.696629213483146</v>
      </c>
    </row>
    <row r="27" spans="1:15" s="110" customFormat="1" ht="24.95" customHeight="1" x14ac:dyDescent="0.2">
      <c r="A27" s="193" t="s">
        <v>161</v>
      </c>
      <c r="B27" s="199" t="s">
        <v>162</v>
      </c>
      <c r="C27" s="113">
        <v>2.4589272114024587</v>
      </c>
      <c r="D27" s="115">
        <v>226</v>
      </c>
      <c r="E27" s="114">
        <v>191</v>
      </c>
      <c r="F27" s="114">
        <v>330</v>
      </c>
      <c r="G27" s="114">
        <v>265</v>
      </c>
      <c r="H27" s="140">
        <v>242</v>
      </c>
      <c r="I27" s="115">
        <v>-16</v>
      </c>
      <c r="J27" s="116">
        <v>-6.6115702479338845</v>
      </c>
    </row>
    <row r="28" spans="1:15" s="110" customFormat="1" ht="24.95" customHeight="1" x14ac:dyDescent="0.2">
      <c r="A28" s="193" t="s">
        <v>163</v>
      </c>
      <c r="B28" s="199" t="s">
        <v>164</v>
      </c>
      <c r="C28" s="113">
        <v>2.3066042868023064</v>
      </c>
      <c r="D28" s="115">
        <v>212</v>
      </c>
      <c r="E28" s="114">
        <v>133</v>
      </c>
      <c r="F28" s="114">
        <v>242</v>
      </c>
      <c r="G28" s="114">
        <v>254</v>
      </c>
      <c r="H28" s="140">
        <v>202</v>
      </c>
      <c r="I28" s="115">
        <v>10</v>
      </c>
      <c r="J28" s="116">
        <v>4.9504950495049505</v>
      </c>
    </row>
    <row r="29" spans="1:15" s="110" customFormat="1" ht="24.95" customHeight="1" x14ac:dyDescent="0.2">
      <c r="A29" s="193">
        <v>86</v>
      </c>
      <c r="B29" s="199" t="s">
        <v>165</v>
      </c>
      <c r="C29" s="113">
        <v>8.2580785551082574</v>
      </c>
      <c r="D29" s="115">
        <v>759</v>
      </c>
      <c r="E29" s="114">
        <v>670</v>
      </c>
      <c r="F29" s="114">
        <v>696</v>
      </c>
      <c r="G29" s="114">
        <v>586</v>
      </c>
      <c r="H29" s="140">
        <v>763</v>
      </c>
      <c r="I29" s="115">
        <v>-4</v>
      </c>
      <c r="J29" s="116">
        <v>-0.52424639580602883</v>
      </c>
    </row>
    <row r="30" spans="1:15" s="110" customFormat="1" ht="24.95" customHeight="1" x14ac:dyDescent="0.2">
      <c r="A30" s="193">
        <v>87.88</v>
      </c>
      <c r="B30" s="204" t="s">
        <v>166</v>
      </c>
      <c r="C30" s="113">
        <v>9.0958546404090956</v>
      </c>
      <c r="D30" s="115">
        <v>836</v>
      </c>
      <c r="E30" s="114">
        <v>887</v>
      </c>
      <c r="F30" s="114">
        <v>920</v>
      </c>
      <c r="G30" s="114">
        <v>672</v>
      </c>
      <c r="H30" s="140">
        <v>820</v>
      </c>
      <c r="I30" s="115">
        <v>16</v>
      </c>
      <c r="J30" s="116">
        <v>1.9512195121951219</v>
      </c>
    </row>
    <row r="31" spans="1:15" s="110" customFormat="1" ht="24.95" customHeight="1" x14ac:dyDescent="0.2">
      <c r="A31" s="193" t="s">
        <v>167</v>
      </c>
      <c r="B31" s="199" t="s">
        <v>168</v>
      </c>
      <c r="C31" s="113">
        <v>4.1997606354041999</v>
      </c>
      <c r="D31" s="115">
        <v>386</v>
      </c>
      <c r="E31" s="114">
        <v>298</v>
      </c>
      <c r="F31" s="114">
        <v>412</v>
      </c>
      <c r="G31" s="114">
        <v>240</v>
      </c>
      <c r="H31" s="140">
        <v>247</v>
      </c>
      <c r="I31" s="115">
        <v>139</v>
      </c>
      <c r="J31" s="116">
        <v>56.275303643724698</v>
      </c>
    </row>
    <row r="32" spans="1:15" s="110" customFormat="1" ht="24.95" customHeight="1" x14ac:dyDescent="0.2">
      <c r="A32" s="193"/>
      <c r="B32" s="204" t="s">
        <v>169</v>
      </c>
      <c r="C32" s="113">
        <v>0</v>
      </c>
      <c r="D32" s="115">
        <v>0</v>
      </c>
      <c r="E32" s="114">
        <v>0</v>
      </c>
      <c r="F32" s="114">
        <v>0</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1.1641823523011643</v>
      </c>
      <c r="D34" s="115">
        <v>107</v>
      </c>
      <c r="E34" s="114">
        <v>119</v>
      </c>
      <c r="F34" s="114">
        <v>186</v>
      </c>
      <c r="G34" s="114">
        <v>79</v>
      </c>
      <c r="H34" s="140">
        <v>102</v>
      </c>
      <c r="I34" s="115">
        <v>5</v>
      </c>
      <c r="J34" s="116">
        <v>4.9019607843137258</v>
      </c>
    </row>
    <row r="35" spans="1:10" s="110" customFormat="1" ht="24.95" customHeight="1" x14ac:dyDescent="0.2">
      <c r="A35" s="292" t="s">
        <v>171</v>
      </c>
      <c r="B35" s="293" t="s">
        <v>172</v>
      </c>
      <c r="C35" s="113">
        <v>31.955173539331955</v>
      </c>
      <c r="D35" s="115">
        <v>2937</v>
      </c>
      <c r="E35" s="114">
        <v>2150</v>
      </c>
      <c r="F35" s="114">
        <v>2632</v>
      </c>
      <c r="G35" s="114">
        <v>1820</v>
      </c>
      <c r="H35" s="140">
        <v>2370</v>
      </c>
      <c r="I35" s="115">
        <v>567</v>
      </c>
      <c r="J35" s="116">
        <v>23.924050632911392</v>
      </c>
    </row>
    <row r="36" spans="1:10" s="110" customFormat="1" ht="24.95" customHeight="1" x14ac:dyDescent="0.2">
      <c r="A36" s="294" t="s">
        <v>173</v>
      </c>
      <c r="B36" s="295" t="s">
        <v>174</v>
      </c>
      <c r="C36" s="125">
        <v>66.88064410836688</v>
      </c>
      <c r="D36" s="143">
        <v>6147</v>
      </c>
      <c r="E36" s="144">
        <v>5422</v>
      </c>
      <c r="F36" s="144">
        <v>6185</v>
      </c>
      <c r="G36" s="144">
        <v>5170</v>
      </c>
      <c r="H36" s="145">
        <v>5879</v>
      </c>
      <c r="I36" s="143">
        <v>268</v>
      </c>
      <c r="J36" s="146">
        <v>4.5585984010886209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9191</v>
      </c>
      <c r="F11" s="264">
        <v>7691</v>
      </c>
      <c r="G11" s="264">
        <v>9003</v>
      </c>
      <c r="H11" s="264">
        <v>7070</v>
      </c>
      <c r="I11" s="265">
        <v>8351</v>
      </c>
      <c r="J11" s="263">
        <v>840</v>
      </c>
      <c r="K11" s="266">
        <v>10.058675607711651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24.262865847024262</v>
      </c>
      <c r="E13" s="115">
        <v>2230</v>
      </c>
      <c r="F13" s="114">
        <v>2315</v>
      </c>
      <c r="G13" s="114">
        <v>2395</v>
      </c>
      <c r="H13" s="114">
        <v>1887</v>
      </c>
      <c r="I13" s="140">
        <v>2017</v>
      </c>
      <c r="J13" s="115">
        <v>213</v>
      </c>
      <c r="K13" s="116">
        <v>10.560237977193852</v>
      </c>
    </row>
    <row r="14" spans="1:17" ht="15.95" customHeight="1" x14ac:dyDescent="0.2">
      <c r="A14" s="306" t="s">
        <v>230</v>
      </c>
      <c r="B14" s="307"/>
      <c r="C14" s="308"/>
      <c r="D14" s="113">
        <v>57.730388423457732</v>
      </c>
      <c r="E14" s="115">
        <v>5306</v>
      </c>
      <c r="F14" s="114">
        <v>4510</v>
      </c>
      <c r="G14" s="114">
        <v>5293</v>
      </c>
      <c r="H14" s="114">
        <v>4190</v>
      </c>
      <c r="I14" s="140">
        <v>5079</v>
      </c>
      <c r="J14" s="115">
        <v>227</v>
      </c>
      <c r="K14" s="116">
        <v>4.469383736956094</v>
      </c>
    </row>
    <row r="15" spans="1:17" ht="15.95" customHeight="1" x14ac:dyDescent="0.2">
      <c r="A15" s="306" t="s">
        <v>231</v>
      </c>
      <c r="B15" s="307"/>
      <c r="C15" s="308"/>
      <c r="D15" s="113">
        <v>10.347078663910347</v>
      </c>
      <c r="E15" s="115">
        <v>951</v>
      </c>
      <c r="F15" s="114">
        <v>430</v>
      </c>
      <c r="G15" s="114">
        <v>653</v>
      </c>
      <c r="H15" s="114">
        <v>472</v>
      </c>
      <c r="I15" s="140">
        <v>593</v>
      </c>
      <c r="J15" s="115">
        <v>358</v>
      </c>
      <c r="K15" s="116">
        <v>60.370994940978079</v>
      </c>
    </row>
    <row r="16" spans="1:17" ht="15.95" customHeight="1" x14ac:dyDescent="0.2">
      <c r="A16" s="306" t="s">
        <v>232</v>
      </c>
      <c r="B16" s="307"/>
      <c r="C16" s="308"/>
      <c r="D16" s="113">
        <v>7.3332607986073333</v>
      </c>
      <c r="E16" s="115">
        <v>674</v>
      </c>
      <c r="F16" s="114">
        <v>398</v>
      </c>
      <c r="G16" s="114">
        <v>554</v>
      </c>
      <c r="H16" s="114">
        <v>470</v>
      </c>
      <c r="I16" s="140">
        <v>615</v>
      </c>
      <c r="J16" s="115">
        <v>59</v>
      </c>
      <c r="K16" s="116">
        <v>9.5934959349593498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1.2838646502012838</v>
      </c>
      <c r="E18" s="115">
        <v>118</v>
      </c>
      <c r="F18" s="114">
        <v>115</v>
      </c>
      <c r="G18" s="114">
        <v>192</v>
      </c>
      <c r="H18" s="114">
        <v>87</v>
      </c>
      <c r="I18" s="140">
        <v>116</v>
      </c>
      <c r="J18" s="115">
        <v>2</v>
      </c>
      <c r="K18" s="116">
        <v>1.7241379310344827</v>
      </c>
    </row>
    <row r="19" spans="1:11" ht="14.1" customHeight="1" x14ac:dyDescent="0.2">
      <c r="A19" s="306" t="s">
        <v>235</v>
      </c>
      <c r="B19" s="307" t="s">
        <v>236</v>
      </c>
      <c r="C19" s="308"/>
      <c r="D19" s="113">
        <v>0.89217712980089214</v>
      </c>
      <c r="E19" s="115">
        <v>82</v>
      </c>
      <c r="F19" s="114">
        <v>82</v>
      </c>
      <c r="G19" s="114">
        <v>157</v>
      </c>
      <c r="H19" s="114">
        <v>57</v>
      </c>
      <c r="I19" s="140">
        <v>80</v>
      </c>
      <c r="J19" s="115">
        <v>2</v>
      </c>
      <c r="K19" s="116">
        <v>2.5</v>
      </c>
    </row>
    <row r="20" spans="1:11" ht="14.1" customHeight="1" x14ac:dyDescent="0.2">
      <c r="A20" s="306">
        <v>12</v>
      </c>
      <c r="B20" s="307" t="s">
        <v>237</v>
      </c>
      <c r="C20" s="308"/>
      <c r="D20" s="113">
        <v>0.79425524970079431</v>
      </c>
      <c r="E20" s="115">
        <v>73</v>
      </c>
      <c r="F20" s="114">
        <v>89</v>
      </c>
      <c r="G20" s="114">
        <v>72</v>
      </c>
      <c r="H20" s="114">
        <v>56</v>
      </c>
      <c r="I20" s="140">
        <v>77</v>
      </c>
      <c r="J20" s="115">
        <v>-4</v>
      </c>
      <c r="K20" s="116">
        <v>-5.1948051948051948</v>
      </c>
    </row>
    <row r="21" spans="1:11" ht="14.1" customHeight="1" x14ac:dyDescent="0.2">
      <c r="A21" s="306">
        <v>21</v>
      </c>
      <c r="B21" s="307" t="s">
        <v>238</v>
      </c>
      <c r="C21" s="308"/>
      <c r="D21" s="113">
        <v>0.15232292460015232</v>
      </c>
      <c r="E21" s="115">
        <v>14</v>
      </c>
      <c r="F21" s="114">
        <v>18</v>
      </c>
      <c r="G21" s="114">
        <v>21</v>
      </c>
      <c r="H21" s="114">
        <v>11</v>
      </c>
      <c r="I21" s="140">
        <v>13</v>
      </c>
      <c r="J21" s="115">
        <v>1</v>
      </c>
      <c r="K21" s="116">
        <v>7.6923076923076925</v>
      </c>
    </row>
    <row r="22" spans="1:11" ht="14.1" customHeight="1" x14ac:dyDescent="0.2">
      <c r="A22" s="306">
        <v>22</v>
      </c>
      <c r="B22" s="307" t="s">
        <v>239</v>
      </c>
      <c r="C22" s="308"/>
      <c r="D22" s="113">
        <v>1.8387553041018387</v>
      </c>
      <c r="E22" s="115">
        <v>169</v>
      </c>
      <c r="F22" s="114">
        <v>150</v>
      </c>
      <c r="G22" s="114">
        <v>185</v>
      </c>
      <c r="H22" s="114">
        <v>170</v>
      </c>
      <c r="I22" s="140">
        <v>146</v>
      </c>
      <c r="J22" s="115">
        <v>23</v>
      </c>
      <c r="K22" s="116">
        <v>15.753424657534246</v>
      </c>
    </row>
    <row r="23" spans="1:11" ht="14.1" customHeight="1" x14ac:dyDescent="0.2">
      <c r="A23" s="306">
        <v>23</v>
      </c>
      <c r="B23" s="307" t="s">
        <v>240</v>
      </c>
      <c r="C23" s="308"/>
      <c r="D23" s="113">
        <v>0.79425524970079431</v>
      </c>
      <c r="E23" s="115">
        <v>73</v>
      </c>
      <c r="F23" s="114">
        <v>56</v>
      </c>
      <c r="G23" s="114">
        <v>64</v>
      </c>
      <c r="H23" s="114">
        <v>73</v>
      </c>
      <c r="I23" s="140">
        <v>149</v>
      </c>
      <c r="J23" s="115">
        <v>-76</v>
      </c>
      <c r="K23" s="116">
        <v>-51.006711409395976</v>
      </c>
    </row>
    <row r="24" spans="1:11" ht="14.1" customHeight="1" x14ac:dyDescent="0.2">
      <c r="A24" s="306">
        <v>24</v>
      </c>
      <c r="B24" s="307" t="s">
        <v>241</v>
      </c>
      <c r="C24" s="308"/>
      <c r="D24" s="113">
        <v>3.3946251768033946</v>
      </c>
      <c r="E24" s="115">
        <v>312</v>
      </c>
      <c r="F24" s="114">
        <v>236</v>
      </c>
      <c r="G24" s="114">
        <v>508</v>
      </c>
      <c r="H24" s="114">
        <v>251</v>
      </c>
      <c r="I24" s="140">
        <v>265</v>
      </c>
      <c r="J24" s="115">
        <v>47</v>
      </c>
      <c r="K24" s="116">
        <v>17.735849056603772</v>
      </c>
    </row>
    <row r="25" spans="1:11" ht="14.1" customHeight="1" x14ac:dyDescent="0.2">
      <c r="A25" s="306">
        <v>25</v>
      </c>
      <c r="B25" s="307" t="s">
        <v>242</v>
      </c>
      <c r="C25" s="308"/>
      <c r="D25" s="113">
        <v>5.4836252856054832</v>
      </c>
      <c r="E25" s="115">
        <v>504</v>
      </c>
      <c r="F25" s="114">
        <v>325</v>
      </c>
      <c r="G25" s="114">
        <v>669</v>
      </c>
      <c r="H25" s="114">
        <v>355</v>
      </c>
      <c r="I25" s="140">
        <v>496</v>
      </c>
      <c r="J25" s="115">
        <v>8</v>
      </c>
      <c r="K25" s="116">
        <v>1.6129032258064515</v>
      </c>
    </row>
    <row r="26" spans="1:11" ht="14.1" customHeight="1" x14ac:dyDescent="0.2">
      <c r="A26" s="306">
        <v>26</v>
      </c>
      <c r="B26" s="307" t="s">
        <v>243</v>
      </c>
      <c r="C26" s="308"/>
      <c r="D26" s="113">
        <v>2.2630834512022631</v>
      </c>
      <c r="E26" s="115">
        <v>208</v>
      </c>
      <c r="F26" s="114">
        <v>89</v>
      </c>
      <c r="G26" s="114">
        <v>180</v>
      </c>
      <c r="H26" s="114">
        <v>144</v>
      </c>
      <c r="I26" s="140">
        <v>206</v>
      </c>
      <c r="J26" s="115">
        <v>2</v>
      </c>
      <c r="K26" s="116">
        <v>0.970873786407767</v>
      </c>
    </row>
    <row r="27" spans="1:11" ht="14.1" customHeight="1" x14ac:dyDescent="0.2">
      <c r="A27" s="306">
        <v>27</v>
      </c>
      <c r="B27" s="307" t="s">
        <v>244</v>
      </c>
      <c r="C27" s="308"/>
      <c r="D27" s="113">
        <v>1.2838646502012838</v>
      </c>
      <c r="E27" s="115">
        <v>118</v>
      </c>
      <c r="F27" s="114">
        <v>94</v>
      </c>
      <c r="G27" s="114">
        <v>142</v>
      </c>
      <c r="H27" s="114">
        <v>91</v>
      </c>
      <c r="I27" s="140">
        <v>195</v>
      </c>
      <c r="J27" s="115">
        <v>-77</v>
      </c>
      <c r="K27" s="116">
        <v>-39.487179487179489</v>
      </c>
    </row>
    <row r="28" spans="1:11" ht="14.1" customHeight="1" x14ac:dyDescent="0.2">
      <c r="A28" s="306">
        <v>28</v>
      </c>
      <c r="B28" s="307" t="s">
        <v>245</v>
      </c>
      <c r="C28" s="308"/>
      <c r="D28" s="113">
        <v>0.25024480470025023</v>
      </c>
      <c r="E28" s="115">
        <v>23</v>
      </c>
      <c r="F28" s="114">
        <v>30</v>
      </c>
      <c r="G28" s="114">
        <v>38</v>
      </c>
      <c r="H28" s="114">
        <v>16</v>
      </c>
      <c r="I28" s="140">
        <v>16</v>
      </c>
      <c r="J28" s="115">
        <v>7</v>
      </c>
      <c r="K28" s="116">
        <v>43.75</v>
      </c>
    </row>
    <row r="29" spans="1:11" ht="14.1" customHeight="1" x14ac:dyDescent="0.2">
      <c r="A29" s="306">
        <v>29</v>
      </c>
      <c r="B29" s="307" t="s">
        <v>246</v>
      </c>
      <c r="C29" s="308"/>
      <c r="D29" s="113">
        <v>5.8535523882058538</v>
      </c>
      <c r="E29" s="115">
        <v>538</v>
      </c>
      <c r="F29" s="114">
        <v>461</v>
      </c>
      <c r="G29" s="114">
        <v>420</v>
      </c>
      <c r="H29" s="114">
        <v>362</v>
      </c>
      <c r="I29" s="140">
        <v>480</v>
      </c>
      <c r="J29" s="115">
        <v>58</v>
      </c>
      <c r="K29" s="116">
        <v>12.083333333333334</v>
      </c>
    </row>
    <row r="30" spans="1:11" ht="14.1" customHeight="1" x14ac:dyDescent="0.2">
      <c r="A30" s="306" t="s">
        <v>247</v>
      </c>
      <c r="B30" s="307" t="s">
        <v>248</v>
      </c>
      <c r="C30" s="308"/>
      <c r="D30" s="113" t="s">
        <v>514</v>
      </c>
      <c r="E30" s="115" t="s">
        <v>514</v>
      </c>
      <c r="F30" s="114" t="s">
        <v>514</v>
      </c>
      <c r="G30" s="114" t="s">
        <v>514</v>
      </c>
      <c r="H30" s="114">
        <v>138</v>
      </c>
      <c r="I30" s="140">
        <v>218</v>
      </c>
      <c r="J30" s="115" t="s">
        <v>514</v>
      </c>
      <c r="K30" s="116" t="s">
        <v>514</v>
      </c>
    </row>
    <row r="31" spans="1:11" ht="14.1" customHeight="1" x14ac:dyDescent="0.2">
      <c r="A31" s="306" t="s">
        <v>249</v>
      </c>
      <c r="B31" s="307" t="s">
        <v>250</v>
      </c>
      <c r="C31" s="308"/>
      <c r="D31" s="113">
        <v>2.9485366119029486</v>
      </c>
      <c r="E31" s="115">
        <v>271</v>
      </c>
      <c r="F31" s="114">
        <v>246</v>
      </c>
      <c r="G31" s="114">
        <v>281</v>
      </c>
      <c r="H31" s="114">
        <v>224</v>
      </c>
      <c r="I31" s="140">
        <v>262</v>
      </c>
      <c r="J31" s="115">
        <v>9</v>
      </c>
      <c r="K31" s="116">
        <v>3.4351145038167941</v>
      </c>
    </row>
    <row r="32" spans="1:11" ht="14.1" customHeight="1" x14ac:dyDescent="0.2">
      <c r="A32" s="306">
        <v>31</v>
      </c>
      <c r="B32" s="307" t="s">
        <v>251</v>
      </c>
      <c r="C32" s="308"/>
      <c r="D32" s="113">
        <v>0.32640626700032643</v>
      </c>
      <c r="E32" s="115">
        <v>30</v>
      </c>
      <c r="F32" s="114">
        <v>15</v>
      </c>
      <c r="G32" s="114">
        <v>31</v>
      </c>
      <c r="H32" s="114">
        <v>24</v>
      </c>
      <c r="I32" s="140">
        <v>20</v>
      </c>
      <c r="J32" s="115">
        <v>10</v>
      </c>
      <c r="K32" s="116">
        <v>50</v>
      </c>
    </row>
    <row r="33" spans="1:11" ht="14.1" customHeight="1" x14ac:dyDescent="0.2">
      <c r="A33" s="306">
        <v>32</v>
      </c>
      <c r="B33" s="307" t="s">
        <v>252</v>
      </c>
      <c r="C33" s="308"/>
      <c r="D33" s="113">
        <v>1.5014688282015014</v>
      </c>
      <c r="E33" s="115">
        <v>138</v>
      </c>
      <c r="F33" s="114">
        <v>213</v>
      </c>
      <c r="G33" s="114">
        <v>173</v>
      </c>
      <c r="H33" s="114">
        <v>167</v>
      </c>
      <c r="I33" s="140">
        <v>147</v>
      </c>
      <c r="J33" s="115">
        <v>-9</v>
      </c>
      <c r="K33" s="116">
        <v>-6.1224489795918364</v>
      </c>
    </row>
    <row r="34" spans="1:11" ht="14.1" customHeight="1" x14ac:dyDescent="0.2">
      <c r="A34" s="306">
        <v>33</v>
      </c>
      <c r="B34" s="307" t="s">
        <v>253</v>
      </c>
      <c r="C34" s="308"/>
      <c r="D34" s="113">
        <v>1.9257969753019257</v>
      </c>
      <c r="E34" s="115">
        <v>177</v>
      </c>
      <c r="F34" s="114">
        <v>201</v>
      </c>
      <c r="G34" s="114">
        <v>176</v>
      </c>
      <c r="H34" s="114">
        <v>135</v>
      </c>
      <c r="I34" s="140">
        <v>165</v>
      </c>
      <c r="J34" s="115">
        <v>12</v>
      </c>
      <c r="K34" s="116">
        <v>7.2727272727272725</v>
      </c>
    </row>
    <row r="35" spans="1:11" ht="14.1" customHeight="1" x14ac:dyDescent="0.2">
      <c r="A35" s="306">
        <v>34</v>
      </c>
      <c r="B35" s="307" t="s">
        <v>254</v>
      </c>
      <c r="C35" s="308"/>
      <c r="D35" s="113">
        <v>1.8822761397018823</v>
      </c>
      <c r="E35" s="115">
        <v>173</v>
      </c>
      <c r="F35" s="114">
        <v>116</v>
      </c>
      <c r="G35" s="114">
        <v>136</v>
      </c>
      <c r="H35" s="114">
        <v>112</v>
      </c>
      <c r="I35" s="140">
        <v>202</v>
      </c>
      <c r="J35" s="115">
        <v>-29</v>
      </c>
      <c r="K35" s="116">
        <v>-14.356435643564357</v>
      </c>
    </row>
    <row r="36" spans="1:11" ht="14.1" customHeight="1" x14ac:dyDescent="0.2">
      <c r="A36" s="306">
        <v>41</v>
      </c>
      <c r="B36" s="307" t="s">
        <v>255</v>
      </c>
      <c r="C36" s="308"/>
      <c r="D36" s="113">
        <v>1.0336198455010337</v>
      </c>
      <c r="E36" s="115">
        <v>95</v>
      </c>
      <c r="F36" s="114">
        <v>89</v>
      </c>
      <c r="G36" s="114">
        <v>100</v>
      </c>
      <c r="H36" s="114">
        <v>92</v>
      </c>
      <c r="I36" s="140">
        <v>98</v>
      </c>
      <c r="J36" s="115">
        <v>-3</v>
      </c>
      <c r="K36" s="116">
        <v>-3.0612244897959182</v>
      </c>
    </row>
    <row r="37" spans="1:11" ht="14.1" customHeight="1" x14ac:dyDescent="0.2">
      <c r="A37" s="306">
        <v>42</v>
      </c>
      <c r="B37" s="307" t="s">
        <v>256</v>
      </c>
      <c r="C37" s="308"/>
      <c r="D37" s="113">
        <v>0.11968229790011968</v>
      </c>
      <c r="E37" s="115">
        <v>11</v>
      </c>
      <c r="F37" s="114" t="s">
        <v>514</v>
      </c>
      <c r="G37" s="114">
        <v>4</v>
      </c>
      <c r="H37" s="114" t="s">
        <v>514</v>
      </c>
      <c r="I37" s="140">
        <v>8</v>
      </c>
      <c r="J37" s="115">
        <v>3</v>
      </c>
      <c r="K37" s="116">
        <v>37.5</v>
      </c>
    </row>
    <row r="38" spans="1:11" ht="14.1" customHeight="1" x14ac:dyDescent="0.2">
      <c r="A38" s="306">
        <v>43</v>
      </c>
      <c r="B38" s="307" t="s">
        <v>257</v>
      </c>
      <c r="C38" s="308"/>
      <c r="D38" s="113">
        <v>0.73985420520073986</v>
      </c>
      <c r="E38" s="115">
        <v>68</v>
      </c>
      <c r="F38" s="114">
        <v>29</v>
      </c>
      <c r="G38" s="114">
        <v>38</v>
      </c>
      <c r="H38" s="114">
        <v>46</v>
      </c>
      <c r="I38" s="140">
        <v>79</v>
      </c>
      <c r="J38" s="115">
        <v>-11</v>
      </c>
      <c r="K38" s="116">
        <v>-13.924050632911392</v>
      </c>
    </row>
    <row r="39" spans="1:11" ht="14.1" customHeight="1" x14ac:dyDescent="0.2">
      <c r="A39" s="306">
        <v>51</v>
      </c>
      <c r="B39" s="307" t="s">
        <v>258</v>
      </c>
      <c r="C39" s="308"/>
      <c r="D39" s="113">
        <v>8.1057556305081064</v>
      </c>
      <c r="E39" s="115">
        <v>745</v>
      </c>
      <c r="F39" s="114">
        <v>714</v>
      </c>
      <c r="G39" s="114">
        <v>772</v>
      </c>
      <c r="H39" s="114">
        <v>689</v>
      </c>
      <c r="I39" s="140">
        <v>764</v>
      </c>
      <c r="J39" s="115">
        <v>-19</v>
      </c>
      <c r="K39" s="116">
        <v>-2.4869109947643979</v>
      </c>
    </row>
    <row r="40" spans="1:11" ht="14.1" customHeight="1" x14ac:dyDescent="0.2">
      <c r="A40" s="306" t="s">
        <v>259</v>
      </c>
      <c r="B40" s="307" t="s">
        <v>260</v>
      </c>
      <c r="C40" s="308"/>
      <c r="D40" s="113">
        <v>7.1482972473071484</v>
      </c>
      <c r="E40" s="115">
        <v>657</v>
      </c>
      <c r="F40" s="114">
        <v>680</v>
      </c>
      <c r="G40" s="114">
        <v>717</v>
      </c>
      <c r="H40" s="114">
        <v>636</v>
      </c>
      <c r="I40" s="140">
        <v>698</v>
      </c>
      <c r="J40" s="115">
        <v>-41</v>
      </c>
      <c r="K40" s="116">
        <v>-5.873925501432665</v>
      </c>
    </row>
    <row r="41" spans="1:11" ht="14.1" customHeight="1" x14ac:dyDescent="0.2">
      <c r="A41" s="306"/>
      <c r="B41" s="307" t="s">
        <v>261</v>
      </c>
      <c r="C41" s="308"/>
      <c r="D41" s="113">
        <v>5.9405940594059405</v>
      </c>
      <c r="E41" s="115">
        <v>546</v>
      </c>
      <c r="F41" s="114">
        <v>566</v>
      </c>
      <c r="G41" s="114">
        <v>570</v>
      </c>
      <c r="H41" s="114">
        <v>525</v>
      </c>
      <c r="I41" s="140">
        <v>543</v>
      </c>
      <c r="J41" s="115">
        <v>3</v>
      </c>
      <c r="K41" s="116">
        <v>0.5524861878453039</v>
      </c>
    </row>
    <row r="42" spans="1:11" ht="14.1" customHeight="1" x14ac:dyDescent="0.2">
      <c r="A42" s="306">
        <v>52</v>
      </c>
      <c r="B42" s="307" t="s">
        <v>262</v>
      </c>
      <c r="C42" s="308"/>
      <c r="D42" s="113">
        <v>5.2007398542052004</v>
      </c>
      <c r="E42" s="115">
        <v>478</v>
      </c>
      <c r="F42" s="114">
        <v>489</v>
      </c>
      <c r="G42" s="114">
        <v>459</v>
      </c>
      <c r="H42" s="114">
        <v>403</v>
      </c>
      <c r="I42" s="140">
        <v>464</v>
      </c>
      <c r="J42" s="115">
        <v>14</v>
      </c>
      <c r="K42" s="116">
        <v>3.0172413793103448</v>
      </c>
    </row>
    <row r="43" spans="1:11" ht="14.1" customHeight="1" x14ac:dyDescent="0.2">
      <c r="A43" s="306" t="s">
        <v>263</v>
      </c>
      <c r="B43" s="307" t="s">
        <v>264</v>
      </c>
      <c r="C43" s="308"/>
      <c r="D43" s="113">
        <v>4.5805679469045808</v>
      </c>
      <c r="E43" s="115">
        <v>421</v>
      </c>
      <c r="F43" s="114">
        <v>432</v>
      </c>
      <c r="G43" s="114">
        <v>402</v>
      </c>
      <c r="H43" s="114">
        <v>347</v>
      </c>
      <c r="I43" s="140">
        <v>400</v>
      </c>
      <c r="J43" s="115">
        <v>21</v>
      </c>
      <c r="K43" s="116">
        <v>5.25</v>
      </c>
    </row>
    <row r="44" spans="1:11" ht="14.1" customHeight="1" x14ac:dyDescent="0.2">
      <c r="A44" s="306">
        <v>53</v>
      </c>
      <c r="B44" s="307" t="s">
        <v>265</v>
      </c>
      <c r="C44" s="308"/>
      <c r="D44" s="113">
        <v>1.0771406811010771</v>
      </c>
      <c r="E44" s="115">
        <v>99</v>
      </c>
      <c r="F44" s="114">
        <v>74</v>
      </c>
      <c r="G44" s="114">
        <v>96</v>
      </c>
      <c r="H44" s="114">
        <v>60</v>
      </c>
      <c r="I44" s="140">
        <v>55</v>
      </c>
      <c r="J44" s="115">
        <v>44</v>
      </c>
      <c r="K44" s="116">
        <v>80</v>
      </c>
    </row>
    <row r="45" spans="1:11" ht="14.1" customHeight="1" x14ac:dyDescent="0.2">
      <c r="A45" s="306" t="s">
        <v>266</v>
      </c>
      <c r="B45" s="307" t="s">
        <v>267</v>
      </c>
      <c r="C45" s="308"/>
      <c r="D45" s="113">
        <v>1.0227396366010229</v>
      </c>
      <c r="E45" s="115">
        <v>94</v>
      </c>
      <c r="F45" s="114">
        <v>70</v>
      </c>
      <c r="G45" s="114">
        <v>77</v>
      </c>
      <c r="H45" s="114">
        <v>55</v>
      </c>
      <c r="I45" s="140">
        <v>51</v>
      </c>
      <c r="J45" s="115">
        <v>43</v>
      </c>
      <c r="K45" s="116">
        <v>84.313725490196077</v>
      </c>
    </row>
    <row r="46" spans="1:11" ht="14.1" customHeight="1" x14ac:dyDescent="0.2">
      <c r="A46" s="306">
        <v>54</v>
      </c>
      <c r="B46" s="307" t="s">
        <v>268</v>
      </c>
      <c r="C46" s="308"/>
      <c r="D46" s="113">
        <v>4.1344793820041348</v>
      </c>
      <c r="E46" s="115">
        <v>380</v>
      </c>
      <c r="F46" s="114">
        <v>366</v>
      </c>
      <c r="G46" s="114">
        <v>332</v>
      </c>
      <c r="H46" s="114">
        <v>270</v>
      </c>
      <c r="I46" s="140">
        <v>283</v>
      </c>
      <c r="J46" s="115">
        <v>97</v>
      </c>
      <c r="K46" s="116">
        <v>34.275618374558306</v>
      </c>
    </row>
    <row r="47" spans="1:11" ht="14.1" customHeight="1" x14ac:dyDescent="0.2">
      <c r="A47" s="306">
        <v>61</v>
      </c>
      <c r="B47" s="307" t="s">
        <v>269</v>
      </c>
      <c r="C47" s="308"/>
      <c r="D47" s="113">
        <v>3.8624741595038623</v>
      </c>
      <c r="E47" s="115">
        <v>355</v>
      </c>
      <c r="F47" s="114">
        <v>86</v>
      </c>
      <c r="G47" s="114">
        <v>126</v>
      </c>
      <c r="H47" s="114">
        <v>127</v>
      </c>
      <c r="I47" s="140">
        <v>111</v>
      </c>
      <c r="J47" s="115">
        <v>244</v>
      </c>
      <c r="K47" s="116">
        <v>219.81981981981983</v>
      </c>
    </row>
    <row r="48" spans="1:11" ht="14.1" customHeight="1" x14ac:dyDescent="0.2">
      <c r="A48" s="306">
        <v>62</v>
      </c>
      <c r="B48" s="307" t="s">
        <v>270</v>
      </c>
      <c r="C48" s="308"/>
      <c r="D48" s="113">
        <v>7.1809378740071805</v>
      </c>
      <c r="E48" s="115">
        <v>660</v>
      </c>
      <c r="F48" s="114">
        <v>818</v>
      </c>
      <c r="G48" s="114">
        <v>711</v>
      </c>
      <c r="H48" s="114">
        <v>626</v>
      </c>
      <c r="I48" s="140">
        <v>641</v>
      </c>
      <c r="J48" s="115">
        <v>19</v>
      </c>
      <c r="K48" s="116">
        <v>2.9641185647425896</v>
      </c>
    </row>
    <row r="49" spans="1:11" ht="14.1" customHeight="1" x14ac:dyDescent="0.2">
      <c r="A49" s="306">
        <v>63</v>
      </c>
      <c r="B49" s="307" t="s">
        <v>271</v>
      </c>
      <c r="C49" s="308"/>
      <c r="D49" s="113">
        <v>4.362963768904363</v>
      </c>
      <c r="E49" s="115">
        <v>401</v>
      </c>
      <c r="F49" s="114">
        <v>399</v>
      </c>
      <c r="G49" s="114">
        <v>409</v>
      </c>
      <c r="H49" s="114">
        <v>324</v>
      </c>
      <c r="I49" s="140">
        <v>384</v>
      </c>
      <c r="J49" s="115">
        <v>17</v>
      </c>
      <c r="K49" s="116">
        <v>4.427083333333333</v>
      </c>
    </row>
    <row r="50" spans="1:11" ht="14.1" customHeight="1" x14ac:dyDescent="0.2">
      <c r="A50" s="306" t="s">
        <v>272</v>
      </c>
      <c r="B50" s="307" t="s">
        <v>273</v>
      </c>
      <c r="C50" s="308"/>
      <c r="D50" s="113">
        <v>1.3817865303013819</v>
      </c>
      <c r="E50" s="115">
        <v>127</v>
      </c>
      <c r="F50" s="114">
        <v>108</v>
      </c>
      <c r="G50" s="114">
        <v>129</v>
      </c>
      <c r="H50" s="114">
        <v>97</v>
      </c>
      <c r="I50" s="140">
        <v>130</v>
      </c>
      <c r="J50" s="115">
        <v>-3</v>
      </c>
      <c r="K50" s="116">
        <v>-2.3076923076923075</v>
      </c>
    </row>
    <row r="51" spans="1:11" ht="14.1" customHeight="1" x14ac:dyDescent="0.2">
      <c r="A51" s="306" t="s">
        <v>274</v>
      </c>
      <c r="B51" s="307" t="s">
        <v>275</v>
      </c>
      <c r="C51" s="308"/>
      <c r="D51" s="113">
        <v>2.7853334784027854</v>
      </c>
      <c r="E51" s="115">
        <v>256</v>
      </c>
      <c r="F51" s="114">
        <v>276</v>
      </c>
      <c r="G51" s="114">
        <v>264</v>
      </c>
      <c r="H51" s="114">
        <v>207</v>
      </c>
      <c r="I51" s="140">
        <v>234</v>
      </c>
      <c r="J51" s="115">
        <v>22</v>
      </c>
      <c r="K51" s="116">
        <v>9.4017094017094021</v>
      </c>
    </row>
    <row r="52" spans="1:11" ht="14.1" customHeight="1" x14ac:dyDescent="0.2">
      <c r="A52" s="306">
        <v>71</v>
      </c>
      <c r="B52" s="307" t="s">
        <v>276</v>
      </c>
      <c r="C52" s="308"/>
      <c r="D52" s="113">
        <v>9.4657817430094653</v>
      </c>
      <c r="E52" s="115">
        <v>870</v>
      </c>
      <c r="F52" s="114">
        <v>445</v>
      </c>
      <c r="G52" s="114">
        <v>540</v>
      </c>
      <c r="H52" s="114">
        <v>519</v>
      </c>
      <c r="I52" s="140">
        <v>643</v>
      </c>
      <c r="J52" s="115">
        <v>227</v>
      </c>
      <c r="K52" s="116">
        <v>35.303265940902023</v>
      </c>
    </row>
    <row r="53" spans="1:11" ht="14.1" customHeight="1" x14ac:dyDescent="0.2">
      <c r="A53" s="306" t="s">
        <v>277</v>
      </c>
      <c r="B53" s="307" t="s">
        <v>278</v>
      </c>
      <c r="C53" s="308"/>
      <c r="D53" s="113">
        <v>4.2976825155042979</v>
      </c>
      <c r="E53" s="115">
        <v>395</v>
      </c>
      <c r="F53" s="114">
        <v>152</v>
      </c>
      <c r="G53" s="114">
        <v>205</v>
      </c>
      <c r="H53" s="114">
        <v>204</v>
      </c>
      <c r="I53" s="140">
        <v>192</v>
      </c>
      <c r="J53" s="115">
        <v>203</v>
      </c>
      <c r="K53" s="116">
        <v>105.72916666666667</v>
      </c>
    </row>
    <row r="54" spans="1:11" ht="14.1" customHeight="1" x14ac:dyDescent="0.2">
      <c r="A54" s="306" t="s">
        <v>279</v>
      </c>
      <c r="B54" s="307" t="s">
        <v>280</v>
      </c>
      <c r="C54" s="308"/>
      <c r="D54" s="113">
        <v>4.4500054401044498</v>
      </c>
      <c r="E54" s="115">
        <v>409</v>
      </c>
      <c r="F54" s="114">
        <v>257</v>
      </c>
      <c r="G54" s="114">
        <v>290</v>
      </c>
      <c r="H54" s="114">
        <v>276</v>
      </c>
      <c r="I54" s="140">
        <v>394</v>
      </c>
      <c r="J54" s="115">
        <v>15</v>
      </c>
      <c r="K54" s="116">
        <v>3.8071065989847717</v>
      </c>
    </row>
    <row r="55" spans="1:11" ht="14.1" customHeight="1" x14ac:dyDescent="0.2">
      <c r="A55" s="306">
        <v>72</v>
      </c>
      <c r="B55" s="307" t="s">
        <v>281</v>
      </c>
      <c r="C55" s="308"/>
      <c r="D55" s="113">
        <v>1.904036557501904</v>
      </c>
      <c r="E55" s="115">
        <v>175</v>
      </c>
      <c r="F55" s="114">
        <v>101</v>
      </c>
      <c r="G55" s="114">
        <v>123</v>
      </c>
      <c r="H55" s="114">
        <v>123</v>
      </c>
      <c r="I55" s="140">
        <v>142</v>
      </c>
      <c r="J55" s="115">
        <v>33</v>
      </c>
      <c r="K55" s="116">
        <v>23.239436619718308</v>
      </c>
    </row>
    <row r="56" spans="1:11" ht="14.1" customHeight="1" x14ac:dyDescent="0.2">
      <c r="A56" s="306" t="s">
        <v>282</v>
      </c>
      <c r="B56" s="307" t="s">
        <v>283</v>
      </c>
      <c r="C56" s="308"/>
      <c r="D56" s="113">
        <v>0.96833859210096829</v>
      </c>
      <c r="E56" s="115">
        <v>89</v>
      </c>
      <c r="F56" s="114">
        <v>44</v>
      </c>
      <c r="G56" s="114">
        <v>73</v>
      </c>
      <c r="H56" s="114">
        <v>59</v>
      </c>
      <c r="I56" s="140">
        <v>91</v>
      </c>
      <c r="J56" s="115">
        <v>-2</v>
      </c>
      <c r="K56" s="116">
        <v>-2.197802197802198</v>
      </c>
    </row>
    <row r="57" spans="1:11" ht="14.1" customHeight="1" x14ac:dyDescent="0.2">
      <c r="A57" s="306" t="s">
        <v>284</v>
      </c>
      <c r="B57" s="307" t="s">
        <v>285</v>
      </c>
      <c r="C57" s="308"/>
      <c r="D57" s="113">
        <v>0.56577086280056577</v>
      </c>
      <c r="E57" s="115">
        <v>52</v>
      </c>
      <c r="F57" s="114">
        <v>34</v>
      </c>
      <c r="G57" s="114">
        <v>28</v>
      </c>
      <c r="H57" s="114">
        <v>32</v>
      </c>
      <c r="I57" s="140">
        <v>29</v>
      </c>
      <c r="J57" s="115">
        <v>23</v>
      </c>
      <c r="K57" s="116">
        <v>79.310344827586206</v>
      </c>
    </row>
    <row r="58" spans="1:11" ht="14.1" customHeight="1" x14ac:dyDescent="0.2">
      <c r="A58" s="306">
        <v>73</v>
      </c>
      <c r="B58" s="307" t="s">
        <v>286</v>
      </c>
      <c r="C58" s="308"/>
      <c r="D58" s="113">
        <v>1.9366771842019366</v>
      </c>
      <c r="E58" s="115">
        <v>178</v>
      </c>
      <c r="F58" s="114">
        <v>93</v>
      </c>
      <c r="G58" s="114">
        <v>131</v>
      </c>
      <c r="H58" s="114">
        <v>152</v>
      </c>
      <c r="I58" s="140">
        <v>104</v>
      </c>
      <c r="J58" s="115">
        <v>74</v>
      </c>
      <c r="K58" s="116">
        <v>71.15384615384616</v>
      </c>
    </row>
    <row r="59" spans="1:11" ht="14.1" customHeight="1" x14ac:dyDescent="0.2">
      <c r="A59" s="306" t="s">
        <v>287</v>
      </c>
      <c r="B59" s="307" t="s">
        <v>288</v>
      </c>
      <c r="C59" s="308"/>
      <c r="D59" s="113">
        <v>1.5993907083015995</v>
      </c>
      <c r="E59" s="115">
        <v>147</v>
      </c>
      <c r="F59" s="114">
        <v>73</v>
      </c>
      <c r="G59" s="114">
        <v>106</v>
      </c>
      <c r="H59" s="114">
        <v>129</v>
      </c>
      <c r="I59" s="140">
        <v>91</v>
      </c>
      <c r="J59" s="115">
        <v>56</v>
      </c>
      <c r="K59" s="116">
        <v>61.53846153846154</v>
      </c>
    </row>
    <row r="60" spans="1:11" ht="14.1" customHeight="1" x14ac:dyDescent="0.2">
      <c r="A60" s="306">
        <v>81</v>
      </c>
      <c r="B60" s="307" t="s">
        <v>289</v>
      </c>
      <c r="C60" s="308"/>
      <c r="D60" s="113">
        <v>8.6824067022086826</v>
      </c>
      <c r="E60" s="115">
        <v>798</v>
      </c>
      <c r="F60" s="114">
        <v>804</v>
      </c>
      <c r="G60" s="114">
        <v>710</v>
      </c>
      <c r="H60" s="114">
        <v>607</v>
      </c>
      <c r="I60" s="140">
        <v>772</v>
      </c>
      <c r="J60" s="115">
        <v>26</v>
      </c>
      <c r="K60" s="116">
        <v>3.3678756476683938</v>
      </c>
    </row>
    <row r="61" spans="1:11" ht="14.1" customHeight="1" x14ac:dyDescent="0.2">
      <c r="A61" s="306" t="s">
        <v>290</v>
      </c>
      <c r="B61" s="307" t="s">
        <v>291</v>
      </c>
      <c r="C61" s="308"/>
      <c r="D61" s="113">
        <v>2.1542813622021542</v>
      </c>
      <c r="E61" s="115">
        <v>198</v>
      </c>
      <c r="F61" s="114">
        <v>130</v>
      </c>
      <c r="G61" s="114">
        <v>193</v>
      </c>
      <c r="H61" s="114">
        <v>184</v>
      </c>
      <c r="I61" s="140">
        <v>198</v>
      </c>
      <c r="J61" s="115">
        <v>0</v>
      </c>
      <c r="K61" s="116">
        <v>0</v>
      </c>
    </row>
    <row r="62" spans="1:11" ht="14.1" customHeight="1" x14ac:dyDescent="0.2">
      <c r="A62" s="306" t="s">
        <v>292</v>
      </c>
      <c r="B62" s="307" t="s">
        <v>293</v>
      </c>
      <c r="C62" s="308"/>
      <c r="D62" s="113">
        <v>3.5143074747035143</v>
      </c>
      <c r="E62" s="115">
        <v>323</v>
      </c>
      <c r="F62" s="114">
        <v>462</v>
      </c>
      <c r="G62" s="114">
        <v>301</v>
      </c>
      <c r="H62" s="114">
        <v>237</v>
      </c>
      <c r="I62" s="140">
        <v>344</v>
      </c>
      <c r="J62" s="115">
        <v>-21</v>
      </c>
      <c r="K62" s="116">
        <v>-6.1046511627906979</v>
      </c>
    </row>
    <row r="63" spans="1:11" ht="14.1" customHeight="1" x14ac:dyDescent="0.2">
      <c r="A63" s="306"/>
      <c r="B63" s="307" t="s">
        <v>294</v>
      </c>
      <c r="C63" s="308"/>
      <c r="D63" s="113">
        <v>2.9376564030029377</v>
      </c>
      <c r="E63" s="115">
        <v>270</v>
      </c>
      <c r="F63" s="114">
        <v>404</v>
      </c>
      <c r="G63" s="114">
        <v>235</v>
      </c>
      <c r="H63" s="114">
        <v>187</v>
      </c>
      <c r="I63" s="140">
        <v>287</v>
      </c>
      <c r="J63" s="115">
        <v>-17</v>
      </c>
      <c r="K63" s="116">
        <v>-5.9233449477351918</v>
      </c>
    </row>
    <row r="64" spans="1:11" ht="14.1" customHeight="1" x14ac:dyDescent="0.2">
      <c r="A64" s="306" t="s">
        <v>295</v>
      </c>
      <c r="B64" s="307" t="s">
        <v>296</v>
      </c>
      <c r="C64" s="308"/>
      <c r="D64" s="113">
        <v>1.2294636057012294</v>
      </c>
      <c r="E64" s="115">
        <v>113</v>
      </c>
      <c r="F64" s="114">
        <v>80</v>
      </c>
      <c r="G64" s="114">
        <v>79</v>
      </c>
      <c r="H64" s="114">
        <v>60</v>
      </c>
      <c r="I64" s="140">
        <v>95</v>
      </c>
      <c r="J64" s="115">
        <v>18</v>
      </c>
      <c r="K64" s="116">
        <v>18.94736842105263</v>
      </c>
    </row>
    <row r="65" spans="1:11" ht="14.1" customHeight="1" x14ac:dyDescent="0.2">
      <c r="A65" s="306" t="s">
        <v>297</v>
      </c>
      <c r="B65" s="307" t="s">
        <v>298</v>
      </c>
      <c r="C65" s="308"/>
      <c r="D65" s="113">
        <v>0.85953650310085949</v>
      </c>
      <c r="E65" s="115">
        <v>79</v>
      </c>
      <c r="F65" s="114">
        <v>73</v>
      </c>
      <c r="G65" s="114">
        <v>78</v>
      </c>
      <c r="H65" s="114">
        <v>75</v>
      </c>
      <c r="I65" s="140">
        <v>61</v>
      </c>
      <c r="J65" s="115">
        <v>18</v>
      </c>
      <c r="K65" s="116">
        <v>29.508196721311474</v>
      </c>
    </row>
    <row r="66" spans="1:11" ht="14.1" customHeight="1" x14ac:dyDescent="0.2">
      <c r="A66" s="306">
        <v>82</v>
      </c>
      <c r="B66" s="307" t="s">
        <v>299</v>
      </c>
      <c r="C66" s="308"/>
      <c r="D66" s="113">
        <v>5.157219018605157</v>
      </c>
      <c r="E66" s="115">
        <v>474</v>
      </c>
      <c r="F66" s="114">
        <v>491</v>
      </c>
      <c r="G66" s="114">
        <v>530</v>
      </c>
      <c r="H66" s="114">
        <v>346</v>
      </c>
      <c r="I66" s="140">
        <v>387</v>
      </c>
      <c r="J66" s="115">
        <v>87</v>
      </c>
      <c r="K66" s="116">
        <v>22.480620155038761</v>
      </c>
    </row>
    <row r="67" spans="1:11" ht="14.1" customHeight="1" x14ac:dyDescent="0.2">
      <c r="A67" s="306" t="s">
        <v>300</v>
      </c>
      <c r="B67" s="307" t="s">
        <v>301</v>
      </c>
      <c r="C67" s="308"/>
      <c r="D67" s="113">
        <v>3.6883908171036883</v>
      </c>
      <c r="E67" s="115">
        <v>339</v>
      </c>
      <c r="F67" s="114">
        <v>421</v>
      </c>
      <c r="G67" s="114">
        <v>427</v>
      </c>
      <c r="H67" s="114">
        <v>262</v>
      </c>
      <c r="I67" s="140">
        <v>289</v>
      </c>
      <c r="J67" s="115">
        <v>50</v>
      </c>
      <c r="K67" s="116">
        <v>17.301038062283737</v>
      </c>
    </row>
    <row r="68" spans="1:11" ht="14.1" customHeight="1" x14ac:dyDescent="0.2">
      <c r="A68" s="306" t="s">
        <v>302</v>
      </c>
      <c r="B68" s="307" t="s">
        <v>303</v>
      </c>
      <c r="C68" s="308"/>
      <c r="D68" s="113">
        <v>0.87041671200087045</v>
      </c>
      <c r="E68" s="115">
        <v>80</v>
      </c>
      <c r="F68" s="114">
        <v>37</v>
      </c>
      <c r="G68" s="114">
        <v>65</v>
      </c>
      <c r="H68" s="114">
        <v>53</v>
      </c>
      <c r="I68" s="140">
        <v>64</v>
      </c>
      <c r="J68" s="115">
        <v>16</v>
      </c>
      <c r="K68" s="116">
        <v>25</v>
      </c>
    </row>
    <row r="69" spans="1:11" ht="14.1" customHeight="1" x14ac:dyDescent="0.2">
      <c r="A69" s="306">
        <v>83</v>
      </c>
      <c r="B69" s="307" t="s">
        <v>304</v>
      </c>
      <c r="C69" s="308"/>
      <c r="D69" s="113">
        <v>4.7220106626047222</v>
      </c>
      <c r="E69" s="115">
        <v>434</v>
      </c>
      <c r="F69" s="114">
        <v>315</v>
      </c>
      <c r="G69" s="114">
        <v>592</v>
      </c>
      <c r="H69" s="114">
        <v>319</v>
      </c>
      <c r="I69" s="140">
        <v>464</v>
      </c>
      <c r="J69" s="115">
        <v>-30</v>
      </c>
      <c r="K69" s="116">
        <v>-6.4655172413793105</v>
      </c>
    </row>
    <row r="70" spans="1:11" ht="14.1" customHeight="1" x14ac:dyDescent="0.2">
      <c r="A70" s="306" t="s">
        <v>305</v>
      </c>
      <c r="B70" s="307" t="s">
        <v>306</v>
      </c>
      <c r="C70" s="308"/>
      <c r="D70" s="113">
        <v>3.6666303993036666</v>
      </c>
      <c r="E70" s="115">
        <v>337</v>
      </c>
      <c r="F70" s="114">
        <v>227</v>
      </c>
      <c r="G70" s="114">
        <v>504</v>
      </c>
      <c r="H70" s="114">
        <v>243</v>
      </c>
      <c r="I70" s="140">
        <v>369</v>
      </c>
      <c r="J70" s="115">
        <v>-32</v>
      </c>
      <c r="K70" s="116">
        <v>-8.6720867208672079</v>
      </c>
    </row>
    <row r="71" spans="1:11" ht="14.1" customHeight="1" x14ac:dyDescent="0.2">
      <c r="A71" s="306"/>
      <c r="B71" s="307" t="s">
        <v>307</v>
      </c>
      <c r="C71" s="308"/>
      <c r="D71" s="113">
        <v>1.9366771842019366</v>
      </c>
      <c r="E71" s="115">
        <v>178</v>
      </c>
      <c r="F71" s="114">
        <v>128</v>
      </c>
      <c r="G71" s="114">
        <v>299</v>
      </c>
      <c r="H71" s="114">
        <v>135</v>
      </c>
      <c r="I71" s="140">
        <v>214</v>
      </c>
      <c r="J71" s="115">
        <v>-36</v>
      </c>
      <c r="K71" s="116">
        <v>-16.822429906542055</v>
      </c>
    </row>
    <row r="72" spans="1:11" ht="14.1" customHeight="1" x14ac:dyDescent="0.2">
      <c r="A72" s="306">
        <v>84</v>
      </c>
      <c r="B72" s="307" t="s">
        <v>308</v>
      </c>
      <c r="C72" s="308"/>
      <c r="D72" s="113">
        <v>1.4035469481014036</v>
      </c>
      <c r="E72" s="115">
        <v>129</v>
      </c>
      <c r="F72" s="114">
        <v>80</v>
      </c>
      <c r="G72" s="114">
        <v>138</v>
      </c>
      <c r="H72" s="114">
        <v>189</v>
      </c>
      <c r="I72" s="140">
        <v>142</v>
      </c>
      <c r="J72" s="115">
        <v>-13</v>
      </c>
      <c r="K72" s="116">
        <v>-9.1549295774647881</v>
      </c>
    </row>
    <row r="73" spans="1:11" ht="14.1" customHeight="1" x14ac:dyDescent="0.2">
      <c r="A73" s="306" t="s">
        <v>309</v>
      </c>
      <c r="B73" s="307" t="s">
        <v>310</v>
      </c>
      <c r="C73" s="308"/>
      <c r="D73" s="113">
        <v>0.67457295180067456</v>
      </c>
      <c r="E73" s="115">
        <v>62</v>
      </c>
      <c r="F73" s="114">
        <v>48</v>
      </c>
      <c r="G73" s="114">
        <v>72</v>
      </c>
      <c r="H73" s="114">
        <v>122</v>
      </c>
      <c r="I73" s="140">
        <v>93</v>
      </c>
      <c r="J73" s="115">
        <v>-31</v>
      </c>
      <c r="K73" s="116">
        <v>-33.333333333333336</v>
      </c>
    </row>
    <row r="74" spans="1:11" ht="14.1" customHeight="1" x14ac:dyDescent="0.2">
      <c r="A74" s="306" t="s">
        <v>311</v>
      </c>
      <c r="B74" s="307" t="s">
        <v>312</v>
      </c>
      <c r="C74" s="308"/>
      <c r="D74" s="113">
        <v>0.28288543140028288</v>
      </c>
      <c r="E74" s="115">
        <v>26</v>
      </c>
      <c r="F74" s="114">
        <v>11</v>
      </c>
      <c r="G74" s="114">
        <v>22</v>
      </c>
      <c r="H74" s="114">
        <v>35</v>
      </c>
      <c r="I74" s="140">
        <v>21</v>
      </c>
      <c r="J74" s="115">
        <v>5</v>
      </c>
      <c r="K74" s="116">
        <v>23.80952380952381</v>
      </c>
    </row>
    <row r="75" spans="1:11" ht="14.1" customHeight="1" x14ac:dyDescent="0.2">
      <c r="A75" s="306" t="s">
        <v>313</v>
      </c>
      <c r="B75" s="307" t="s">
        <v>314</v>
      </c>
      <c r="C75" s="308"/>
      <c r="D75" s="113" t="s">
        <v>514</v>
      </c>
      <c r="E75" s="115" t="s">
        <v>514</v>
      </c>
      <c r="F75" s="114">
        <v>0</v>
      </c>
      <c r="G75" s="114" t="s">
        <v>514</v>
      </c>
      <c r="H75" s="114" t="s">
        <v>514</v>
      </c>
      <c r="I75" s="140">
        <v>0</v>
      </c>
      <c r="J75" s="115" t="s">
        <v>514</v>
      </c>
      <c r="K75" s="116" t="s">
        <v>514</v>
      </c>
    </row>
    <row r="76" spans="1:11" ht="14.1" customHeight="1" x14ac:dyDescent="0.2">
      <c r="A76" s="306">
        <v>91</v>
      </c>
      <c r="B76" s="307" t="s">
        <v>315</v>
      </c>
      <c r="C76" s="308"/>
      <c r="D76" s="113">
        <v>0.15232292460015232</v>
      </c>
      <c r="E76" s="115">
        <v>14</v>
      </c>
      <c r="F76" s="114">
        <v>5</v>
      </c>
      <c r="G76" s="114">
        <v>11</v>
      </c>
      <c r="H76" s="114">
        <v>8</v>
      </c>
      <c r="I76" s="140">
        <v>9</v>
      </c>
      <c r="J76" s="115">
        <v>5</v>
      </c>
      <c r="K76" s="116">
        <v>55.555555555555557</v>
      </c>
    </row>
    <row r="77" spans="1:11" ht="14.1" customHeight="1" x14ac:dyDescent="0.2">
      <c r="A77" s="306">
        <v>92</v>
      </c>
      <c r="B77" s="307" t="s">
        <v>316</v>
      </c>
      <c r="C77" s="308"/>
      <c r="D77" s="113">
        <v>1.1533021434011532</v>
      </c>
      <c r="E77" s="115">
        <v>106</v>
      </c>
      <c r="F77" s="114">
        <v>21</v>
      </c>
      <c r="G77" s="114">
        <v>38</v>
      </c>
      <c r="H77" s="114">
        <v>38</v>
      </c>
      <c r="I77" s="140">
        <v>46</v>
      </c>
      <c r="J77" s="115">
        <v>60</v>
      </c>
      <c r="K77" s="116">
        <v>130.43478260869566</v>
      </c>
    </row>
    <row r="78" spans="1:11" ht="14.1" customHeight="1" x14ac:dyDescent="0.2">
      <c r="A78" s="306">
        <v>93</v>
      </c>
      <c r="B78" s="307" t="s">
        <v>317</v>
      </c>
      <c r="C78" s="308"/>
      <c r="D78" s="113">
        <v>0.10880208900010881</v>
      </c>
      <c r="E78" s="115">
        <v>10</v>
      </c>
      <c r="F78" s="114">
        <v>6</v>
      </c>
      <c r="G78" s="114">
        <v>10</v>
      </c>
      <c r="H78" s="114">
        <v>8</v>
      </c>
      <c r="I78" s="140" t="s">
        <v>514</v>
      </c>
      <c r="J78" s="115" t="s">
        <v>514</v>
      </c>
      <c r="K78" s="116" t="s">
        <v>514</v>
      </c>
    </row>
    <row r="79" spans="1:11" ht="14.1" customHeight="1" x14ac:dyDescent="0.2">
      <c r="A79" s="306">
        <v>94</v>
      </c>
      <c r="B79" s="307" t="s">
        <v>318</v>
      </c>
      <c r="C79" s="308"/>
      <c r="D79" s="113">
        <v>0.14144271570014144</v>
      </c>
      <c r="E79" s="115">
        <v>13</v>
      </c>
      <c r="F79" s="114">
        <v>15</v>
      </c>
      <c r="G79" s="114">
        <v>18</v>
      </c>
      <c r="H79" s="114">
        <v>15</v>
      </c>
      <c r="I79" s="140">
        <v>10</v>
      </c>
      <c r="J79" s="115">
        <v>3</v>
      </c>
      <c r="K79" s="116">
        <v>30</v>
      </c>
    </row>
    <row r="80" spans="1:11" ht="14.1" customHeight="1" x14ac:dyDescent="0.2">
      <c r="A80" s="306" t="s">
        <v>319</v>
      </c>
      <c r="B80" s="307" t="s">
        <v>320</v>
      </c>
      <c r="C80" s="308"/>
      <c r="D80" s="113">
        <v>0</v>
      </c>
      <c r="E80" s="115">
        <v>0</v>
      </c>
      <c r="F80" s="114" t="s">
        <v>514</v>
      </c>
      <c r="G80" s="114">
        <v>0</v>
      </c>
      <c r="H80" s="114" t="s">
        <v>514</v>
      </c>
      <c r="I80" s="140" t="s">
        <v>514</v>
      </c>
      <c r="J80" s="115" t="s">
        <v>514</v>
      </c>
      <c r="K80" s="116" t="s">
        <v>514</v>
      </c>
    </row>
    <row r="81" spans="1:11" ht="14.1" customHeight="1" x14ac:dyDescent="0.2">
      <c r="A81" s="310" t="s">
        <v>321</v>
      </c>
      <c r="B81" s="311" t="s">
        <v>334</v>
      </c>
      <c r="C81" s="312"/>
      <c r="D81" s="125">
        <v>0.32640626700032643</v>
      </c>
      <c r="E81" s="143">
        <v>30</v>
      </c>
      <c r="F81" s="144">
        <v>38</v>
      </c>
      <c r="G81" s="144">
        <v>108</v>
      </c>
      <c r="H81" s="144">
        <v>51</v>
      </c>
      <c r="I81" s="145">
        <v>47</v>
      </c>
      <c r="J81" s="143">
        <v>-17</v>
      </c>
      <c r="K81" s="146">
        <v>-36.170212765957444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100492</v>
      </c>
      <c r="C10" s="114">
        <v>53222</v>
      </c>
      <c r="D10" s="114">
        <v>47270</v>
      </c>
      <c r="E10" s="114">
        <v>73442</v>
      </c>
      <c r="F10" s="114">
        <v>24706</v>
      </c>
      <c r="G10" s="114">
        <v>12930</v>
      </c>
      <c r="H10" s="114">
        <v>27420</v>
      </c>
      <c r="I10" s="115">
        <v>27174</v>
      </c>
      <c r="J10" s="114">
        <v>20378</v>
      </c>
      <c r="K10" s="114">
        <v>6796</v>
      </c>
      <c r="L10" s="423">
        <v>6679</v>
      </c>
      <c r="M10" s="424">
        <v>7250</v>
      </c>
    </row>
    <row r="11" spans="1:13" ht="11.1" customHeight="1" x14ac:dyDescent="0.2">
      <c r="A11" s="422" t="s">
        <v>388</v>
      </c>
      <c r="B11" s="115">
        <v>101532</v>
      </c>
      <c r="C11" s="114">
        <v>54216</v>
      </c>
      <c r="D11" s="114">
        <v>47316</v>
      </c>
      <c r="E11" s="114">
        <v>74254</v>
      </c>
      <c r="F11" s="114">
        <v>25018</v>
      </c>
      <c r="G11" s="114">
        <v>12436</v>
      </c>
      <c r="H11" s="114">
        <v>28166</v>
      </c>
      <c r="I11" s="115">
        <v>27836</v>
      </c>
      <c r="J11" s="114">
        <v>20741</v>
      </c>
      <c r="K11" s="114">
        <v>7095</v>
      </c>
      <c r="L11" s="423">
        <v>6613</v>
      </c>
      <c r="M11" s="424">
        <v>5664</v>
      </c>
    </row>
    <row r="12" spans="1:13" ht="11.1" customHeight="1" x14ac:dyDescent="0.2">
      <c r="A12" s="422" t="s">
        <v>389</v>
      </c>
      <c r="B12" s="115">
        <v>104310</v>
      </c>
      <c r="C12" s="114">
        <v>55681</v>
      </c>
      <c r="D12" s="114">
        <v>48629</v>
      </c>
      <c r="E12" s="114">
        <v>76573</v>
      </c>
      <c r="F12" s="114">
        <v>25403</v>
      </c>
      <c r="G12" s="114">
        <v>13948</v>
      </c>
      <c r="H12" s="114">
        <v>28850</v>
      </c>
      <c r="I12" s="115">
        <v>28074</v>
      </c>
      <c r="J12" s="114">
        <v>20599</v>
      </c>
      <c r="K12" s="114">
        <v>7475</v>
      </c>
      <c r="L12" s="423">
        <v>9555</v>
      </c>
      <c r="M12" s="424">
        <v>7112</v>
      </c>
    </row>
    <row r="13" spans="1:13" s="110" customFormat="1" ht="11.1" customHeight="1" x14ac:dyDescent="0.2">
      <c r="A13" s="422" t="s">
        <v>390</v>
      </c>
      <c r="B13" s="115">
        <v>102916</v>
      </c>
      <c r="C13" s="114">
        <v>54356</v>
      </c>
      <c r="D13" s="114">
        <v>48560</v>
      </c>
      <c r="E13" s="114">
        <v>75140</v>
      </c>
      <c r="F13" s="114">
        <v>25487</v>
      </c>
      <c r="G13" s="114">
        <v>13379</v>
      </c>
      <c r="H13" s="114">
        <v>28860</v>
      </c>
      <c r="I13" s="115">
        <v>27897</v>
      </c>
      <c r="J13" s="114">
        <v>20560</v>
      </c>
      <c r="K13" s="114">
        <v>7337</v>
      </c>
      <c r="L13" s="423">
        <v>4823</v>
      </c>
      <c r="M13" s="424">
        <v>6375</v>
      </c>
    </row>
    <row r="14" spans="1:13" ht="15" customHeight="1" x14ac:dyDescent="0.2">
      <c r="A14" s="422" t="s">
        <v>391</v>
      </c>
      <c r="B14" s="115">
        <v>103084</v>
      </c>
      <c r="C14" s="114">
        <v>54470</v>
      </c>
      <c r="D14" s="114">
        <v>48614</v>
      </c>
      <c r="E14" s="114">
        <v>73045</v>
      </c>
      <c r="F14" s="114">
        <v>28052</v>
      </c>
      <c r="G14" s="114">
        <v>12907</v>
      </c>
      <c r="H14" s="114">
        <v>29376</v>
      </c>
      <c r="I14" s="115">
        <v>27717</v>
      </c>
      <c r="J14" s="114">
        <v>20350</v>
      </c>
      <c r="K14" s="114">
        <v>7367</v>
      </c>
      <c r="L14" s="423">
        <v>7194</v>
      </c>
      <c r="M14" s="424">
        <v>7097</v>
      </c>
    </row>
    <row r="15" spans="1:13" ht="11.1" customHeight="1" x14ac:dyDescent="0.2">
      <c r="A15" s="422" t="s">
        <v>388</v>
      </c>
      <c r="B15" s="115">
        <v>103820</v>
      </c>
      <c r="C15" s="114">
        <v>55169</v>
      </c>
      <c r="D15" s="114">
        <v>48651</v>
      </c>
      <c r="E15" s="114">
        <v>73220</v>
      </c>
      <c r="F15" s="114">
        <v>28665</v>
      </c>
      <c r="G15" s="114">
        <v>12398</v>
      </c>
      <c r="H15" s="114">
        <v>30095</v>
      </c>
      <c r="I15" s="115">
        <v>28395</v>
      </c>
      <c r="J15" s="114">
        <v>20829</v>
      </c>
      <c r="K15" s="114">
        <v>7566</v>
      </c>
      <c r="L15" s="423">
        <v>6909</v>
      </c>
      <c r="M15" s="424">
        <v>6276</v>
      </c>
    </row>
    <row r="16" spans="1:13" ht="11.1" customHeight="1" x14ac:dyDescent="0.2">
      <c r="A16" s="422" t="s">
        <v>389</v>
      </c>
      <c r="B16" s="115">
        <v>106352</v>
      </c>
      <c r="C16" s="114">
        <v>56340</v>
      </c>
      <c r="D16" s="114">
        <v>50012</v>
      </c>
      <c r="E16" s="114">
        <v>75454</v>
      </c>
      <c r="F16" s="114">
        <v>29342</v>
      </c>
      <c r="G16" s="114">
        <v>13987</v>
      </c>
      <c r="H16" s="114">
        <v>30668</v>
      </c>
      <c r="I16" s="115">
        <v>28308</v>
      </c>
      <c r="J16" s="114">
        <v>20412</v>
      </c>
      <c r="K16" s="114">
        <v>7896</v>
      </c>
      <c r="L16" s="423">
        <v>9994</v>
      </c>
      <c r="M16" s="424">
        <v>7711</v>
      </c>
    </row>
    <row r="17" spans="1:13" s="110" customFormat="1" ht="11.1" customHeight="1" x14ac:dyDescent="0.2">
      <c r="A17" s="422" t="s">
        <v>390</v>
      </c>
      <c r="B17" s="115">
        <v>105354</v>
      </c>
      <c r="C17" s="114">
        <v>55441</v>
      </c>
      <c r="D17" s="114">
        <v>49913</v>
      </c>
      <c r="E17" s="114">
        <v>75859</v>
      </c>
      <c r="F17" s="114">
        <v>29316</v>
      </c>
      <c r="G17" s="114">
        <v>13435</v>
      </c>
      <c r="H17" s="114">
        <v>30883</v>
      </c>
      <c r="I17" s="115">
        <v>27989</v>
      </c>
      <c r="J17" s="114">
        <v>20236</v>
      </c>
      <c r="K17" s="114">
        <v>7753</v>
      </c>
      <c r="L17" s="423">
        <v>5459</v>
      </c>
      <c r="M17" s="424">
        <v>6709</v>
      </c>
    </row>
    <row r="18" spans="1:13" ht="15" customHeight="1" x14ac:dyDescent="0.2">
      <c r="A18" s="422" t="s">
        <v>392</v>
      </c>
      <c r="B18" s="115">
        <v>105190</v>
      </c>
      <c r="C18" s="114">
        <v>55339</v>
      </c>
      <c r="D18" s="114">
        <v>49851</v>
      </c>
      <c r="E18" s="114">
        <v>74900</v>
      </c>
      <c r="F18" s="114">
        <v>29914</v>
      </c>
      <c r="G18" s="114">
        <v>12914</v>
      </c>
      <c r="H18" s="114">
        <v>31430</v>
      </c>
      <c r="I18" s="115">
        <v>27634</v>
      </c>
      <c r="J18" s="114">
        <v>19909</v>
      </c>
      <c r="K18" s="114">
        <v>7725</v>
      </c>
      <c r="L18" s="423">
        <v>7036</v>
      </c>
      <c r="M18" s="424">
        <v>7321</v>
      </c>
    </row>
    <row r="19" spans="1:13" ht="11.1" customHeight="1" x14ac:dyDescent="0.2">
      <c r="A19" s="422" t="s">
        <v>388</v>
      </c>
      <c r="B19" s="115">
        <v>105766</v>
      </c>
      <c r="C19" s="114">
        <v>55945</v>
      </c>
      <c r="D19" s="114">
        <v>49821</v>
      </c>
      <c r="E19" s="114">
        <v>75144</v>
      </c>
      <c r="F19" s="114">
        <v>30210</v>
      </c>
      <c r="G19" s="114">
        <v>12295</v>
      </c>
      <c r="H19" s="114">
        <v>32153</v>
      </c>
      <c r="I19" s="115">
        <v>28245</v>
      </c>
      <c r="J19" s="114">
        <v>20237</v>
      </c>
      <c r="K19" s="114">
        <v>8008</v>
      </c>
      <c r="L19" s="423">
        <v>6730</v>
      </c>
      <c r="M19" s="424">
        <v>6252</v>
      </c>
    </row>
    <row r="20" spans="1:13" ht="11.1" customHeight="1" x14ac:dyDescent="0.2">
      <c r="A20" s="422" t="s">
        <v>389</v>
      </c>
      <c r="B20" s="115">
        <v>108444</v>
      </c>
      <c r="C20" s="114">
        <v>57460</v>
      </c>
      <c r="D20" s="114">
        <v>50984</v>
      </c>
      <c r="E20" s="114">
        <v>77537</v>
      </c>
      <c r="F20" s="114">
        <v>30601</v>
      </c>
      <c r="G20" s="114">
        <v>13849</v>
      </c>
      <c r="H20" s="114">
        <v>32758</v>
      </c>
      <c r="I20" s="115">
        <v>28348</v>
      </c>
      <c r="J20" s="114">
        <v>19895</v>
      </c>
      <c r="K20" s="114">
        <v>8453</v>
      </c>
      <c r="L20" s="423">
        <v>9399</v>
      </c>
      <c r="M20" s="424">
        <v>7159</v>
      </c>
    </row>
    <row r="21" spans="1:13" s="110" customFormat="1" ht="11.1" customHeight="1" x14ac:dyDescent="0.2">
      <c r="A21" s="422" t="s">
        <v>390</v>
      </c>
      <c r="B21" s="115">
        <v>107172</v>
      </c>
      <c r="C21" s="114">
        <v>56364</v>
      </c>
      <c r="D21" s="114">
        <v>50808</v>
      </c>
      <c r="E21" s="114">
        <v>76743</v>
      </c>
      <c r="F21" s="114">
        <v>30368</v>
      </c>
      <c r="G21" s="114">
        <v>13285</v>
      </c>
      <c r="H21" s="114">
        <v>32831</v>
      </c>
      <c r="I21" s="115">
        <v>28063</v>
      </c>
      <c r="J21" s="114">
        <v>19795</v>
      </c>
      <c r="K21" s="114">
        <v>8268</v>
      </c>
      <c r="L21" s="423">
        <v>4923</v>
      </c>
      <c r="M21" s="424">
        <v>6402</v>
      </c>
    </row>
    <row r="22" spans="1:13" ht="15" customHeight="1" x14ac:dyDescent="0.2">
      <c r="A22" s="422" t="s">
        <v>393</v>
      </c>
      <c r="B22" s="115">
        <v>106523</v>
      </c>
      <c r="C22" s="114">
        <v>55929</v>
      </c>
      <c r="D22" s="114">
        <v>50594</v>
      </c>
      <c r="E22" s="114">
        <v>75663</v>
      </c>
      <c r="F22" s="114">
        <v>30313</v>
      </c>
      <c r="G22" s="114">
        <v>12680</v>
      </c>
      <c r="H22" s="114">
        <v>33115</v>
      </c>
      <c r="I22" s="115">
        <v>28005</v>
      </c>
      <c r="J22" s="114">
        <v>19807</v>
      </c>
      <c r="K22" s="114">
        <v>8198</v>
      </c>
      <c r="L22" s="423">
        <v>6816</v>
      </c>
      <c r="M22" s="424">
        <v>7543</v>
      </c>
    </row>
    <row r="23" spans="1:13" ht="11.1" customHeight="1" x14ac:dyDescent="0.2">
      <c r="A23" s="422" t="s">
        <v>388</v>
      </c>
      <c r="B23" s="115">
        <v>107121</v>
      </c>
      <c r="C23" s="114">
        <v>56721</v>
      </c>
      <c r="D23" s="114">
        <v>50400</v>
      </c>
      <c r="E23" s="114">
        <v>75920</v>
      </c>
      <c r="F23" s="114">
        <v>30615</v>
      </c>
      <c r="G23" s="114">
        <v>12264</v>
      </c>
      <c r="H23" s="114">
        <v>33794</v>
      </c>
      <c r="I23" s="115">
        <v>28659</v>
      </c>
      <c r="J23" s="114">
        <v>20219</v>
      </c>
      <c r="K23" s="114">
        <v>8440</v>
      </c>
      <c r="L23" s="423">
        <v>6401</v>
      </c>
      <c r="M23" s="424">
        <v>6006</v>
      </c>
    </row>
    <row r="24" spans="1:13" ht="11.1" customHeight="1" x14ac:dyDescent="0.2">
      <c r="A24" s="422" t="s">
        <v>389</v>
      </c>
      <c r="B24" s="115">
        <v>109502</v>
      </c>
      <c r="C24" s="114">
        <v>58012</v>
      </c>
      <c r="D24" s="114">
        <v>51490</v>
      </c>
      <c r="E24" s="114">
        <v>76153</v>
      </c>
      <c r="F24" s="114">
        <v>31084</v>
      </c>
      <c r="G24" s="114">
        <v>13686</v>
      </c>
      <c r="H24" s="114">
        <v>34431</v>
      </c>
      <c r="I24" s="115">
        <v>28941</v>
      </c>
      <c r="J24" s="114">
        <v>20123</v>
      </c>
      <c r="K24" s="114">
        <v>8818</v>
      </c>
      <c r="L24" s="423">
        <v>9639</v>
      </c>
      <c r="M24" s="424">
        <v>7648</v>
      </c>
    </row>
    <row r="25" spans="1:13" s="110" customFormat="1" ht="11.1" customHeight="1" x14ac:dyDescent="0.2">
      <c r="A25" s="422" t="s">
        <v>390</v>
      </c>
      <c r="B25" s="115">
        <v>107793</v>
      </c>
      <c r="C25" s="114">
        <v>56577</v>
      </c>
      <c r="D25" s="114">
        <v>51216</v>
      </c>
      <c r="E25" s="114">
        <v>74512</v>
      </c>
      <c r="F25" s="114">
        <v>31033</v>
      </c>
      <c r="G25" s="114">
        <v>13072</v>
      </c>
      <c r="H25" s="114">
        <v>34349</v>
      </c>
      <c r="I25" s="115">
        <v>28661</v>
      </c>
      <c r="J25" s="114">
        <v>20010</v>
      </c>
      <c r="K25" s="114">
        <v>8651</v>
      </c>
      <c r="L25" s="423">
        <v>5081</v>
      </c>
      <c r="M25" s="424">
        <v>6922</v>
      </c>
    </row>
    <row r="26" spans="1:13" ht="15" customHeight="1" x14ac:dyDescent="0.2">
      <c r="A26" s="422" t="s">
        <v>394</v>
      </c>
      <c r="B26" s="115">
        <v>108236</v>
      </c>
      <c r="C26" s="114">
        <v>56872</v>
      </c>
      <c r="D26" s="114">
        <v>51364</v>
      </c>
      <c r="E26" s="114">
        <v>74667</v>
      </c>
      <c r="F26" s="114">
        <v>31350</v>
      </c>
      <c r="G26" s="114">
        <v>12715</v>
      </c>
      <c r="H26" s="114">
        <v>34939</v>
      </c>
      <c r="I26" s="115">
        <v>28994</v>
      </c>
      <c r="J26" s="114">
        <v>20220</v>
      </c>
      <c r="K26" s="114">
        <v>8774</v>
      </c>
      <c r="L26" s="423">
        <v>7079</v>
      </c>
      <c r="M26" s="424">
        <v>6859</v>
      </c>
    </row>
    <row r="27" spans="1:13" ht="11.1" customHeight="1" x14ac:dyDescent="0.2">
      <c r="A27" s="422" t="s">
        <v>388</v>
      </c>
      <c r="B27" s="115">
        <v>109046</v>
      </c>
      <c r="C27" s="114">
        <v>57547</v>
      </c>
      <c r="D27" s="114">
        <v>51499</v>
      </c>
      <c r="E27" s="114">
        <v>75193</v>
      </c>
      <c r="F27" s="114">
        <v>31645</v>
      </c>
      <c r="G27" s="114">
        <v>12388</v>
      </c>
      <c r="H27" s="114">
        <v>35718</v>
      </c>
      <c r="I27" s="115">
        <v>30016</v>
      </c>
      <c r="J27" s="114">
        <v>20930</v>
      </c>
      <c r="K27" s="114">
        <v>9086</v>
      </c>
      <c r="L27" s="423">
        <v>6215</v>
      </c>
      <c r="M27" s="424">
        <v>5459</v>
      </c>
    </row>
    <row r="28" spans="1:13" ht="11.1" customHeight="1" x14ac:dyDescent="0.2">
      <c r="A28" s="422" t="s">
        <v>389</v>
      </c>
      <c r="B28" s="115">
        <v>111578</v>
      </c>
      <c r="C28" s="114">
        <v>59037</v>
      </c>
      <c r="D28" s="114">
        <v>52541</v>
      </c>
      <c r="E28" s="114">
        <v>77860</v>
      </c>
      <c r="F28" s="114">
        <v>32197</v>
      </c>
      <c r="G28" s="114">
        <v>13643</v>
      </c>
      <c r="H28" s="114">
        <v>36244</v>
      </c>
      <c r="I28" s="115">
        <v>30354</v>
      </c>
      <c r="J28" s="114">
        <v>20832</v>
      </c>
      <c r="K28" s="114">
        <v>9522</v>
      </c>
      <c r="L28" s="423">
        <v>10220</v>
      </c>
      <c r="M28" s="424">
        <v>8330</v>
      </c>
    </row>
    <row r="29" spans="1:13" s="110" customFormat="1" ht="11.1" customHeight="1" x14ac:dyDescent="0.2">
      <c r="A29" s="422" t="s">
        <v>390</v>
      </c>
      <c r="B29" s="115">
        <v>110563</v>
      </c>
      <c r="C29" s="114">
        <v>57973</v>
      </c>
      <c r="D29" s="114">
        <v>52590</v>
      </c>
      <c r="E29" s="114">
        <v>78171</v>
      </c>
      <c r="F29" s="114">
        <v>32319</v>
      </c>
      <c r="G29" s="114">
        <v>13193</v>
      </c>
      <c r="H29" s="114">
        <v>36288</v>
      </c>
      <c r="I29" s="115">
        <v>30209</v>
      </c>
      <c r="J29" s="114">
        <v>20819</v>
      </c>
      <c r="K29" s="114">
        <v>9390</v>
      </c>
      <c r="L29" s="423">
        <v>5684</v>
      </c>
      <c r="M29" s="424">
        <v>6944</v>
      </c>
    </row>
    <row r="30" spans="1:13" ht="15" customHeight="1" x14ac:dyDescent="0.2">
      <c r="A30" s="422" t="s">
        <v>395</v>
      </c>
      <c r="B30" s="115">
        <v>111093</v>
      </c>
      <c r="C30" s="114">
        <v>58086</v>
      </c>
      <c r="D30" s="114">
        <v>53007</v>
      </c>
      <c r="E30" s="114">
        <v>78145</v>
      </c>
      <c r="F30" s="114">
        <v>32905</v>
      </c>
      <c r="G30" s="114">
        <v>12723</v>
      </c>
      <c r="H30" s="114">
        <v>36742</v>
      </c>
      <c r="I30" s="115">
        <v>29289</v>
      </c>
      <c r="J30" s="114">
        <v>20045</v>
      </c>
      <c r="K30" s="114">
        <v>9244</v>
      </c>
      <c r="L30" s="423">
        <v>8115</v>
      </c>
      <c r="M30" s="424">
        <v>7668</v>
      </c>
    </row>
    <row r="31" spans="1:13" ht="11.1" customHeight="1" x14ac:dyDescent="0.2">
      <c r="A31" s="422" t="s">
        <v>388</v>
      </c>
      <c r="B31" s="115">
        <v>111785</v>
      </c>
      <c r="C31" s="114">
        <v>58561</v>
      </c>
      <c r="D31" s="114">
        <v>53224</v>
      </c>
      <c r="E31" s="114">
        <v>78359</v>
      </c>
      <c r="F31" s="114">
        <v>33388</v>
      </c>
      <c r="G31" s="114">
        <v>12437</v>
      </c>
      <c r="H31" s="114">
        <v>37394</v>
      </c>
      <c r="I31" s="115">
        <v>29696</v>
      </c>
      <c r="J31" s="114">
        <v>20140</v>
      </c>
      <c r="K31" s="114">
        <v>9556</v>
      </c>
      <c r="L31" s="423">
        <v>6366</v>
      </c>
      <c r="M31" s="424">
        <v>5721</v>
      </c>
    </row>
    <row r="32" spans="1:13" ht="11.1" customHeight="1" x14ac:dyDescent="0.2">
      <c r="A32" s="422" t="s">
        <v>389</v>
      </c>
      <c r="B32" s="115">
        <v>113873</v>
      </c>
      <c r="C32" s="114">
        <v>59746</v>
      </c>
      <c r="D32" s="114">
        <v>54127</v>
      </c>
      <c r="E32" s="114">
        <v>79982</v>
      </c>
      <c r="F32" s="114">
        <v>33876</v>
      </c>
      <c r="G32" s="114">
        <v>13671</v>
      </c>
      <c r="H32" s="114">
        <v>37932</v>
      </c>
      <c r="I32" s="115">
        <v>29792</v>
      </c>
      <c r="J32" s="114">
        <v>19966</v>
      </c>
      <c r="K32" s="114">
        <v>9826</v>
      </c>
      <c r="L32" s="423">
        <v>10070</v>
      </c>
      <c r="M32" s="424">
        <v>8413</v>
      </c>
    </row>
    <row r="33" spans="1:13" s="110" customFormat="1" ht="11.1" customHeight="1" x14ac:dyDescent="0.2">
      <c r="A33" s="422" t="s">
        <v>390</v>
      </c>
      <c r="B33" s="115">
        <v>113010</v>
      </c>
      <c r="C33" s="114">
        <v>58962</v>
      </c>
      <c r="D33" s="114">
        <v>54048</v>
      </c>
      <c r="E33" s="114">
        <v>79145</v>
      </c>
      <c r="F33" s="114">
        <v>33851</v>
      </c>
      <c r="G33" s="114">
        <v>13204</v>
      </c>
      <c r="H33" s="114">
        <v>37870</v>
      </c>
      <c r="I33" s="115">
        <v>29600</v>
      </c>
      <c r="J33" s="114">
        <v>19855</v>
      </c>
      <c r="K33" s="114">
        <v>9745</v>
      </c>
      <c r="L33" s="423">
        <v>5695</v>
      </c>
      <c r="M33" s="424">
        <v>6599</v>
      </c>
    </row>
    <row r="34" spans="1:13" ht="15" customHeight="1" x14ac:dyDescent="0.2">
      <c r="A34" s="422" t="s">
        <v>396</v>
      </c>
      <c r="B34" s="115">
        <v>112872</v>
      </c>
      <c r="C34" s="114">
        <v>58853</v>
      </c>
      <c r="D34" s="114">
        <v>54019</v>
      </c>
      <c r="E34" s="114">
        <v>78721</v>
      </c>
      <c r="F34" s="114">
        <v>34142</v>
      </c>
      <c r="G34" s="114">
        <v>12746</v>
      </c>
      <c r="H34" s="114">
        <v>38140</v>
      </c>
      <c r="I34" s="115">
        <v>29390</v>
      </c>
      <c r="J34" s="114">
        <v>19687</v>
      </c>
      <c r="K34" s="114">
        <v>9703</v>
      </c>
      <c r="L34" s="423">
        <v>7166</v>
      </c>
      <c r="M34" s="424">
        <v>7320</v>
      </c>
    </row>
    <row r="35" spans="1:13" ht="11.1" customHeight="1" x14ac:dyDescent="0.2">
      <c r="A35" s="422" t="s">
        <v>388</v>
      </c>
      <c r="B35" s="115">
        <v>113481</v>
      </c>
      <c r="C35" s="114">
        <v>59414</v>
      </c>
      <c r="D35" s="114">
        <v>54067</v>
      </c>
      <c r="E35" s="114">
        <v>78914</v>
      </c>
      <c r="F35" s="114">
        <v>34564</v>
      </c>
      <c r="G35" s="114">
        <v>12396</v>
      </c>
      <c r="H35" s="114">
        <v>38840</v>
      </c>
      <c r="I35" s="115">
        <v>30026</v>
      </c>
      <c r="J35" s="114">
        <v>20051</v>
      </c>
      <c r="K35" s="114">
        <v>9975</v>
      </c>
      <c r="L35" s="423">
        <v>6430</v>
      </c>
      <c r="M35" s="424">
        <v>5907</v>
      </c>
    </row>
    <row r="36" spans="1:13" ht="11.1" customHeight="1" x14ac:dyDescent="0.2">
      <c r="A36" s="422" t="s">
        <v>389</v>
      </c>
      <c r="B36" s="115">
        <v>115738</v>
      </c>
      <c r="C36" s="114">
        <v>60726</v>
      </c>
      <c r="D36" s="114">
        <v>55012</v>
      </c>
      <c r="E36" s="114">
        <v>80622</v>
      </c>
      <c r="F36" s="114">
        <v>35116</v>
      </c>
      <c r="G36" s="114">
        <v>13725</v>
      </c>
      <c r="H36" s="114">
        <v>39353</v>
      </c>
      <c r="I36" s="115">
        <v>29685</v>
      </c>
      <c r="J36" s="114">
        <v>19599</v>
      </c>
      <c r="K36" s="114">
        <v>10086</v>
      </c>
      <c r="L36" s="423">
        <v>10038</v>
      </c>
      <c r="M36" s="424">
        <v>8036</v>
      </c>
    </row>
    <row r="37" spans="1:13" s="110" customFormat="1" ht="11.1" customHeight="1" x14ac:dyDescent="0.2">
      <c r="A37" s="422" t="s">
        <v>390</v>
      </c>
      <c r="B37" s="115">
        <v>114937</v>
      </c>
      <c r="C37" s="114">
        <v>59983</v>
      </c>
      <c r="D37" s="114">
        <v>54954</v>
      </c>
      <c r="E37" s="114">
        <v>79683</v>
      </c>
      <c r="F37" s="114">
        <v>35254</v>
      </c>
      <c r="G37" s="114">
        <v>13308</v>
      </c>
      <c r="H37" s="114">
        <v>39359</v>
      </c>
      <c r="I37" s="115">
        <v>29510</v>
      </c>
      <c r="J37" s="114">
        <v>19580</v>
      </c>
      <c r="K37" s="114">
        <v>9930</v>
      </c>
      <c r="L37" s="423">
        <v>5546</v>
      </c>
      <c r="M37" s="424">
        <v>6474</v>
      </c>
    </row>
    <row r="38" spans="1:13" ht="15" customHeight="1" x14ac:dyDescent="0.2">
      <c r="A38" s="425" t="s">
        <v>397</v>
      </c>
      <c r="B38" s="115">
        <v>115178</v>
      </c>
      <c r="C38" s="114">
        <v>60204</v>
      </c>
      <c r="D38" s="114">
        <v>54974</v>
      </c>
      <c r="E38" s="114">
        <v>79651</v>
      </c>
      <c r="F38" s="114">
        <v>35527</v>
      </c>
      <c r="G38" s="114">
        <v>12889</v>
      </c>
      <c r="H38" s="114">
        <v>39760</v>
      </c>
      <c r="I38" s="115">
        <v>29213</v>
      </c>
      <c r="J38" s="114">
        <v>19342</v>
      </c>
      <c r="K38" s="114">
        <v>9871</v>
      </c>
      <c r="L38" s="423">
        <v>7764</v>
      </c>
      <c r="M38" s="424">
        <v>7671</v>
      </c>
    </row>
    <row r="39" spans="1:13" ht="11.1" customHeight="1" x14ac:dyDescent="0.2">
      <c r="A39" s="422" t="s">
        <v>388</v>
      </c>
      <c r="B39" s="115">
        <v>115821</v>
      </c>
      <c r="C39" s="114">
        <v>60791</v>
      </c>
      <c r="D39" s="114">
        <v>55030</v>
      </c>
      <c r="E39" s="114">
        <v>79916</v>
      </c>
      <c r="F39" s="114">
        <v>35905</v>
      </c>
      <c r="G39" s="114">
        <v>12397</v>
      </c>
      <c r="H39" s="114">
        <v>40499</v>
      </c>
      <c r="I39" s="115">
        <v>29989</v>
      </c>
      <c r="J39" s="114">
        <v>19746</v>
      </c>
      <c r="K39" s="114">
        <v>10243</v>
      </c>
      <c r="L39" s="423">
        <v>7740</v>
      </c>
      <c r="M39" s="424">
        <v>7128</v>
      </c>
    </row>
    <row r="40" spans="1:13" ht="11.1" customHeight="1" x14ac:dyDescent="0.2">
      <c r="A40" s="425" t="s">
        <v>389</v>
      </c>
      <c r="B40" s="115">
        <v>118460</v>
      </c>
      <c r="C40" s="114">
        <v>62210</v>
      </c>
      <c r="D40" s="114">
        <v>56250</v>
      </c>
      <c r="E40" s="114">
        <v>82063</v>
      </c>
      <c r="F40" s="114">
        <v>36397</v>
      </c>
      <c r="G40" s="114">
        <v>13965</v>
      </c>
      <c r="H40" s="114">
        <v>41001</v>
      </c>
      <c r="I40" s="115">
        <v>30242</v>
      </c>
      <c r="J40" s="114">
        <v>19600</v>
      </c>
      <c r="K40" s="114">
        <v>10642</v>
      </c>
      <c r="L40" s="423">
        <v>11081</v>
      </c>
      <c r="M40" s="424">
        <v>8775</v>
      </c>
    </row>
    <row r="41" spans="1:13" s="110" customFormat="1" ht="11.1" customHeight="1" x14ac:dyDescent="0.2">
      <c r="A41" s="422" t="s">
        <v>390</v>
      </c>
      <c r="B41" s="115">
        <v>117850</v>
      </c>
      <c r="C41" s="114">
        <v>61540</v>
      </c>
      <c r="D41" s="114">
        <v>56310</v>
      </c>
      <c r="E41" s="114">
        <v>81424</v>
      </c>
      <c r="F41" s="114">
        <v>36426</v>
      </c>
      <c r="G41" s="114">
        <v>13477</v>
      </c>
      <c r="H41" s="114">
        <v>41155</v>
      </c>
      <c r="I41" s="115">
        <v>29807</v>
      </c>
      <c r="J41" s="114">
        <v>19364</v>
      </c>
      <c r="K41" s="114">
        <v>10443</v>
      </c>
      <c r="L41" s="423">
        <v>6937</v>
      </c>
      <c r="M41" s="424">
        <v>7544</v>
      </c>
    </row>
    <row r="42" spans="1:13" ht="15" customHeight="1" x14ac:dyDescent="0.2">
      <c r="A42" s="422" t="s">
        <v>398</v>
      </c>
      <c r="B42" s="115">
        <v>117690</v>
      </c>
      <c r="C42" s="114">
        <v>61525</v>
      </c>
      <c r="D42" s="114">
        <v>56165</v>
      </c>
      <c r="E42" s="114">
        <v>81162</v>
      </c>
      <c r="F42" s="114">
        <v>36528</v>
      </c>
      <c r="G42" s="114">
        <v>13067</v>
      </c>
      <c r="H42" s="114">
        <v>41352</v>
      </c>
      <c r="I42" s="115">
        <v>29550</v>
      </c>
      <c r="J42" s="114">
        <v>19232</v>
      </c>
      <c r="K42" s="114">
        <v>10318</v>
      </c>
      <c r="L42" s="423">
        <v>8141</v>
      </c>
      <c r="M42" s="424">
        <v>8339</v>
      </c>
    </row>
    <row r="43" spans="1:13" ht="11.1" customHeight="1" x14ac:dyDescent="0.2">
      <c r="A43" s="422" t="s">
        <v>388</v>
      </c>
      <c r="B43" s="115">
        <v>118269</v>
      </c>
      <c r="C43" s="114">
        <v>62047</v>
      </c>
      <c r="D43" s="114">
        <v>56222</v>
      </c>
      <c r="E43" s="114">
        <v>81462</v>
      </c>
      <c r="F43" s="114">
        <v>36807</v>
      </c>
      <c r="G43" s="114">
        <v>12653</v>
      </c>
      <c r="H43" s="114">
        <v>41998</v>
      </c>
      <c r="I43" s="115">
        <v>30328</v>
      </c>
      <c r="J43" s="114">
        <v>19572</v>
      </c>
      <c r="K43" s="114">
        <v>10756</v>
      </c>
      <c r="L43" s="423">
        <v>7576</v>
      </c>
      <c r="M43" s="424">
        <v>7122</v>
      </c>
    </row>
    <row r="44" spans="1:13" ht="11.1" customHeight="1" x14ac:dyDescent="0.2">
      <c r="A44" s="422" t="s">
        <v>389</v>
      </c>
      <c r="B44" s="115">
        <v>120775</v>
      </c>
      <c r="C44" s="114">
        <v>63381</v>
      </c>
      <c r="D44" s="114">
        <v>57394</v>
      </c>
      <c r="E44" s="114">
        <v>83323</v>
      </c>
      <c r="F44" s="114">
        <v>37452</v>
      </c>
      <c r="G44" s="114">
        <v>14033</v>
      </c>
      <c r="H44" s="114">
        <v>42519</v>
      </c>
      <c r="I44" s="115">
        <v>30265</v>
      </c>
      <c r="J44" s="114">
        <v>19224</v>
      </c>
      <c r="K44" s="114">
        <v>11041</v>
      </c>
      <c r="L44" s="423">
        <v>10806</v>
      </c>
      <c r="M44" s="424">
        <v>8780</v>
      </c>
    </row>
    <row r="45" spans="1:13" s="110" customFormat="1" ht="11.1" customHeight="1" x14ac:dyDescent="0.2">
      <c r="A45" s="422" t="s">
        <v>390</v>
      </c>
      <c r="B45" s="115">
        <v>119935</v>
      </c>
      <c r="C45" s="114">
        <v>62704</v>
      </c>
      <c r="D45" s="114">
        <v>57231</v>
      </c>
      <c r="E45" s="114">
        <v>82521</v>
      </c>
      <c r="F45" s="114">
        <v>37414</v>
      </c>
      <c r="G45" s="114">
        <v>13619</v>
      </c>
      <c r="H45" s="114">
        <v>42518</v>
      </c>
      <c r="I45" s="115">
        <v>30018</v>
      </c>
      <c r="J45" s="114">
        <v>19146</v>
      </c>
      <c r="K45" s="114">
        <v>10872</v>
      </c>
      <c r="L45" s="423">
        <v>6461</v>
      </c>
      <c r="M45" s="424">
        <v>7429</v>
      </c>
    </row>
    <row r="46" spans="1:13" ht="15" customHeight="1" x14ac:dyDescent="0.2">
      <c r="A46" s="422" t="s">
        <v>399</v>
      </c>
      <c r="B46" s="115">
        <v>119580</v>
      </c>
      <c r="C46" s="114">
        <v>62531</v>
      </c>
      <c r="D46" s="114">
        <v>57049</v>
      </c>
      <c r="E46" s="114">
        <v>82024</v>
      </c>
      <c r="F46" s="114">
        <v>37556</v>
      </c>
      <c r="G46" s="114">
        <v>13152</v>
      </c>
      <c r="H46" s="114">
        <v>42706</v>
      </c>
      <c r="I46" s="115">
        <v>29941</v>
      </c>
      <c r="J46" s="114">
        <v>19049</v>
      </c>
      <c r="K46" s="114">
        <v>10892</v>
      </c>
      <c r="L46" s="423">
        <v>8036</v>
      </c>
      <c r="M46" s="424">
        <v>8351</v>
      </c>
    </row>
    <row r="47" spans="1:13" ht="11.1" customHeight="1" x14ac:dyDescent="0.2">
      <c r="A47" s="422" t="s">
        <v>388</v>
      </c>
      <c r="B47" s="115">
        <v>119976</v>
      </c>
      <c r="C47" s="114">
        <v>62907</v>
      </c>
      <c r="D47" s="114">
        <v>57069</v>
      </c>
      <c r="E47" s="114">
        <v>82076</v>
      </c>
      <c r="F47" s="114">
        <v>37900</v>
      </c>
      <c r="G47" s="114">
        <v>12636</v>
      </c>
      <c r="H47" s="114">
        <v>43241</v>
      </c>
      <c r="I47" s="115">
        <v>30693</v>
      </c>
      <c r="J47" s="114">
        <v>19413</v>
      </c>
      <c r="K47" s="114">
        <v>11280</v>
      </c>
      <c r="L47" s="423">
        <v>7137</v>
      </c>
      <c r="M47" s="424">
        <v>7070</v>
      </c>
    </row>
    <row r="48" spans="1:13" ht="11.1" customHeight="1" x14ac:dyDescent="0.2">
      <c r="A48" s="422" t="s">
        <v>389</v>
      </c>
      <c r="B48" s="115">
        <v>122264</v>
      </c>
      <c r="C48" s="114">
        <v>64240</v>
      </c>
      <c r="D48" s="114">
        <v>58024</v>
      </c>
      <c r="E48" s="114">
        <v>83782</v>
      </c>
      <c r="F48" s="114">
        <v>38482</v>
      </c>
      <c r="G48" s="114">
        <v>14127</v>
      </c>
      <c r="H48" s="114">
        <v>43711</v>
      </c>
      <c r="I48" s="115">
        <v>30561</v>
      </c>
      <c r="J48" s="114">
        <v>18970</v>
      </c>
      <c r="K48" s="114">
        <v>11591</v>
      </c>
      <c r="L48" s="423">
        <v>11110</v>
      </c>
      <c r="M48" s="424">
        <v>9003</v>
      </c>
    </row>
    <row r="49" spans="1:17" s="110" customFormat="1" ht="11.1" customHeight="1" x14ac:dyDescent="0.2">
      <c r="A49" s="422" t="s">
        <v>390</v>
      </c>
      <c r="B49" s="115">
        <v>121433</v>
      </c>
      <c r="C49" s="114">
        <v>63440</v>
      </c>
      <c r="D49" s="114">
        <v>57993</v>
      </c>
      <c r="E49" s="114">
        <v>82915</v>
      </c>
      <c r="F49" s="114">
        <v>38518</v>
      </c>
      <c r="G49" s="114">
        <v>13730</v>
      </c>
      <c r="H49" s="114">
        <v>43728</v>
      </c>
      <c r="I49" s="115">
        <v>30346</v>
      </c>
      <c r="J49" s="114">
        <v>18928</v>
      </c>
      <c r="K49" s="114">
        <v>11418</v>
      </c>
      <c r="L49" s="423">
        <v>6739</v>
      </c>
      <c r="M49" s="424">
        <v>7691</v>
      </c>
    </row>
    <row r="50" spans="1:17" ht="15" customHeight="1" x14ac:dyDescent="0.2">
      <c r="A50" s="422" t="s">
        <v>400</v>
      </c>
      <c r="B50" s="143">
        <v>120781</v>
      </c>
      <c r="C50" s="144">
        <v>63134</v>
      </c>
      <c r="D50" s="144">
        <v>57647</v>
      </c>
      <c r="E50" s="144">
        <v>82240</v>
      </c>
      <c r="F50" s="144">
        <v>38541</v>
      </c>
      <c r="G50" s="144">
        <v>13141</v>
      </c>
      <c r="H50" s="144">
        <v>43780</v>
      </c>
      <c r="I50" s="143">
        <v>29147</v>
      </c>
      <c r="J50" s="144">
        <v>18195</v>
      </c>
      <c r="K50" s="144">
        <v>10952</v>
      </c>
      <c r="L50" s="426">
        <v>8590</v>
      </c>
      <c r="M50" s="427">
        <v>9191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1.0043485532697776</v>
      </c>
      <c r="C6" s="480">
        <f>'Tabelle 3.3'!J11</f>
        <v>-2.6518820346681808</v>
      </c>
      <c r="D6" s="481">
        <f t="shared" ref="D6:E9" si="0">IF(OR(AND(B6&gt;=-50,B6&lt;=50),ISNUMBER(B6)=FALSE),B6,"")</f>
        <v>1.0043485532697776</v>
      </c>
      <c r="E6" s="481">
        <f t="shared" si="0"/>
        <v>-2.6518820346681808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1.0043485532697776</v>
      </c>
      <c r="C14" s="480">
        <f>'Tabelle 3.3'!J11</f>
        <v>-2.6518820346681808</v>
      </c>
      <c r="D14" s="481">
        <f>IF(OR(AND(B14&gt;=-50,B14&lt;=50),ISNUMBER(B14)=FALSE),B14,"")</f>
        <v>1.0043485532697776</v>
      </c>
      <c r="E14" s="481">
        <f>IF(OR(AND(C14&gt;=-50,C14&lt;=50),ISNUMBER(C14)=FALSE),C14,"")</f>
        <v>-2.6518820346681808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0.58881256133464177</v>
      </c>
      <c r="C15" s="480">
        <f>'Tabelle 3.3'!J12</f>
        <v>13.435114503816793</v>
      </c>
      <c r="D15" s="481">
        <f t="shared" ref="D15:E45" si="3">IF(OR(AND(B15&gt;=-50,B15&lt;=50),ISNUMBER(B15)=FALSE),B15,"")</f>
        <v>0.58881256133464177</v>
      </c>
      <c r="E15" s="481">
        <f t="shared" si="3"/>
        <v>13.435114503816793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0.9771986970684039</v>
      </c>
      <c r="C16" s="480">
        <f>'Tabelle 3.3'!J13</f>
        <v>4.1420118343195265</v>
      </c>
      <c r="D16" s="481">
        <f t="shared" si="3"/>
        <v>0.9771986970684039</v>
      </c>
      <c r="E16" s="481">
        <f t="shared" si="3"/>
        <v>4.1420118343195265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-0.77417470055506865</v>
      </c>
      <c r="C17" s="480">
        <f>'Tabelle 3.3'!J14</f>
        <v>-4.0175310445580719</v>
      </c>
      <c r="D17" s="481">
        <f t="shared" si="3"/>
        <v>-0.77417470055506865</v>
      </c>
      <c r="E17" s="481">
        <f t="shared" si="3"/>
        <v>-4.0175310445580719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0.54012345679012341</v>
      </c>
      <c r="C18" s="480">
        <f>'Tabelle 3.3'!J15</f>
        <v>-5.1752921535893153</v>
      </c>
      <c r="D18" s="481">
        <f t="shared" si="3"/>
        <v>0.54012345679012341</v>
      </c>
      <c r="E18" s="481">
        <f t="shared" si="3"/>
        <v>-5.1752921535893153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-0.39914848323576368</v>
      </c>
      <c r="C19" s="480">
        <f>'Tabelle 3.3'!J16</f>
        <v>-1.1796733212341197</v>
      </c>
      <c r="D19" s="481">
        <f t="shared" si="3"/>
        <v>-0.39914848323576368</v>
      </c>
      <c r="E19" s="481">
        <f t="shared" si="3"/>
        <v>-1.1796733212341197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-2.1255850234009359</v>
      </c>
      <c r="C20" s="480">
        <f>'Tabelle 3.3'!J17</f>
        <v>-7.9908675799086755</v>
      </c>
      <c r="D20" s="481">
        <f t="shared" si="3"/>
        <v>-2.1255850234009359</v>
      </c>
      <c r="E20" s="481">
        <f t="shared" si="3"/>
        <v>-7.9908675799086755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1.8264172998246639</v>
      </c>
      <c r="C21" s="480">
        <f>'Tabelle 3.3'!J18</f>
        <v>-1.9287833827893175</v>
      </c>
      <c r="D21" s="481">
        <f t="shared" si="3"/>
        <v>1.8264172998246639</v>
      </c>
      <c r="E21" s="481">
        <f t="shared" si="3"/>
        <v>-1.9287833827893175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1.6292633447445164</v>
      </c>
      <c r="C22" s="480">
        <f>'Tabelle 3.3'!J19</f>
        <v>-1.5017667844522968</v>
      </c>
      <c r="D22" s="481">
        <f t="shared" si="3"/>
        <v>1.6292633447445164</v>
      </c>
      <c r="E22" s="481">
        <f t="shared" si="3"/>
        <v>-1.5017667844522968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1.2780033077732671</v>
      </c>
      <c r="C23" s="480">
        <f>'Tabelle 3.3'!J20</f>
        <v>-4.3016759776536313</v>
      </c>
      <c r="D23" s="481">
        <f t="shared" si="3"/>
        <v>1.2780033077732671</v>
      </c>
      <c r="E23" s="481">
        <f t="shared" si="3"/>
        <v>-4.3016759776536313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-1.4378791282857786</v>
      </c>
      <c r="C24" s="480">
        <f>'Tabelle 3.3'!J21</f>
        <v>-10.792741165234002</v>
      </c>
      <c r="D24" s="481">
        <f t="shared" si="3"/>
        <v>-1.4378791282857786</v>
      </c>
      <c r="E24" s="481">
        <f t="shared" si="3"/>
        <v>-10.792741165234002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8.870967741935484</v>
      </c>
      <c r="C25" s="480">
        <f>'Tabelle 3.3'!J22</f>
        <v>-1.0438413361169103</v>
      </c>
      <c r="D25" s="481">
        <f t="shared" si="3"/>
        <v>8.870967741935484</v>
      </c>
      <c r="E25" s="481">
        <f t="shared" si="3"/>
        <v>-1.0438413361169103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-0.78558225508317925</v>
      </c>
      <c r="C26" s="480">
        <f>'Tabelle 3.3'!J23</f>
        <v>3.8690476190476191</v>
      </c>
      <c r="D26" s="481">
        <f t="shared" si="3"/>
        <v>-0.78558225508317925</v>
      </c>
      <c r="E26" s="481">
        <f t="shared" si="3"/>
        <v>3.8690476190476191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9.3937257666549172</v>
      </c>
      <c r="C27" s="480">
        <f>'Tabelle 3.3'!J24</f>
        <v>-2.9826464208242949</v>
      </c>
      <c r="D27" s="481">
        <f t="shared" si="3"/>
        <v>9.3937257666549172</v>
      </c>
      <c r="E27" s="481">
        <f t="shared" si="3"/>
        <v>-2.9826464208242949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-1.5909090909090908</v>
      </c>
      <c r="C28" s="480">
        <f>'Tabelle 3.3'!J25</f>
        <v>1.5281173594132029</v>
      </c>
      <c r="D28" s="481">
        <f t="shared" si="3"/>
        <v>-1.5909090909090908</v>
      </c>
      <c r="E28" s="481">
        <f t="shared" si="3"/>
        <v>1.5281173594132029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-2.8436018957345972</v>
      </c>
      <c r="C29" s="480">
        <f>'Tabelle 3.3'!J26</f>
        <v>-3.8461538461538463</v>
      </c>
      <c r="D29" s="481">
        <f t="shared" si="3"/>
        <v>-2.8436018957345972</v>
      </c>
      <c r="E29" s="481">
        <f t="shared" si="3"/>
        <v>-3.8461538461538463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1.6628766344513928</v>
      </c>
      <c r="C30" s="480">
        <f>'Tabelle 3.3'!J27</f>
        <v>-4.9028677150786306</v>
      </c>
      <c r="D30" s="481">
        <f t="shared" si="3"/>
        <v>1.6628766344513928</v>
      </c>
      <c r="E30" s="481">
        <f t="shared" si="3"/>
        <v>-4.9028677150786306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7.322370462302203</v>
      </c>
      <c r="C31" s="480">
        <f>'Tabelle 3.3'!J28</f>
        <v>-4.048582995951417</v>
      </c>
      <c r="D31" s="481">
        <f t="shared" si="3"/>
        <v>7.322370462302203</v>
      </c>
      <c r="E31" s="481">
        <f t="shared" si="3"/>
        <v>-4.048582995951417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2.2207599934199704</v>
      </c>
      <c r="C32" s="480">
        <f>'Tabelle 3.3'!J29</f>
        <v>-3.2065964269354099</v>
      </c>
      <c r="D32" s="481">
        <f t="shared" si="3"/>
        <v>2.2207599934199704</v>
      </c>
      <c r="E32" s="481">
        <f t="shared" si="3"/>
        <v>-3.2065964269354099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-0.49558106880317171</v>
      </c>
      <c r="C33" s="480">
        <f>'Tabelle 3.3'!J30</f>
        <v>5.2040212891780016</v>
      </c>
      <c r="D33" s="481">
        <f t="shared" si="3"/>
        <v>-0.49558106880317171</v>
      </c>
      <c r="E33" s="481">
        <f t="shared" si="3"/>
        <v>5.2040212891780016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-0.40396621373485125</v>
      </c>
      <c r="C34" s="480">
        <f>'Tabelle 3.3'!J31</f>
        <v>-1.652198263791655</v>
      </c>
      <c r="D34" s="481">
        <f t="shared" si="3"/>
        <v>-0.40396621373485125</v>
      </c>
      <c r="E34" s="481">
        <f t="shared" si="3"/>
        <v>-1.652198263791655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0.58881256133464177</v>
      </c>
      <c r="C37" s="480">
        <f>'Tabelle 3.3'!J34</f>
        <v>13.435114503816793</v>
      </c>
      <c r="D37" s="481">
        <f t="shared" si="3"/>
        <v>0.58881256133464177</v>
      </c>
      <c r="E37" s="481">
        <f t="shared" si="3"/>
        <v>13.435114503816793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-0.30258616613871686</v>
      </c>
      <c r="C38" s="480">
        <f>'Tabelle 3.3'!J35</f>
        <v>-3.0317273795534665</v>
      </c>
      <c r="D38" s="481">
        <f t="shared" si="3"/>
        <v>-0.30258616613871686</v>
      </c>
      <c r="E38" s="481">
        <f t="shared" si="3"/>
        <v>-3.0317273795534665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1.7362112827506622</v>
      </c>
      <c r="C39" s="480">
        <f>'Tabelle 3.3'!J36</f>
        <v>-3.0082697455155607</v>
      </c>
      <c r="D39" s="481">
        <f t="shared" si="3"/>
        <v>1.7362112827506622</v>
      </c>
      <c r="E39" s="481">
        <f t="shared" si="3"/>
        <v>-3.0082697455155607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1.7362112827506622</v>
      </c>
      <c r="C45" s="480">
        <f>'Tabelle 3.3'!J36</f>
        <v>-3.0082697455155607</v>
      </c>
      <c r="D45" s="481">
        <f t="shared" si="3"/>
        <v>1.7362112827506622</v>
      </c>
      <c r="E45" s="481">
        <f t="shared" si="3"/>
        <v>-3.0082697455155607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108236</v>
      </c>
      <c r="C51" s="487">
        <v>20220</v>
      </c>
      <c r="D51" s="487">
        <v>8774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109046</v>
      </c>
      <c r="C52" s="487">
        <v>20930</v>
      </c>
      <c r="D52" s="487">
        <v>9086</v>
      </c>
      <c r="E52" s="488">
        <f t="shared" ref="E52:G70" si="11">IF($A$51=37802,IF(COUNTBLANK(B$51:B$70)&gt;0,#N/A,B52/B$51*100),IF(COUNTBLANK(B$51:B$75)&gt;0,#N/A,B52/B$51*100))</f>
        <v>100.74836468457815</v>
      </c>
      <c r="F52" s="488">
        <f t="shared" si="11"/>
        <v>103.51137487636004</v>
      </c>
      <c r="G52" s="488">
        <f t="shared" si="11"/>
        <v>103.55596079325279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111578</v>
      </c>
      <c r="C53" s="487">
        <v>20832</v>
      </c>
      <c r="D53" s="487">
        <v>9522</v>
      </c>
      <c r="E53" s="488">
        <f t="shared" si="11"/>
        <v>103.08769725414835</v>
      </c>
      <c r="F53" s="488">
        <f t="shared" si="11"/>
        <v>103.026706231454</v>
      </c>
      <c r="G53" s="488">
        <f t="shared" si="11"/>
        <v>108.52518805561888</v>
      </c>
      <c r="H53" s="489">
        <f>IF(ISERROR(L53)=TRUE,IF(MONTH(A53)=MONTH(MAX(A$51:A$75)),A53,""),"")</f>
        <v>41883</v>
      </c>
      <c r="I53" s="488">
        <f t="shared" si="12"/>
        <v>103.08769725414835</v>
      </c>
      <c r="J53" s="488">
        <f t="shared" si="10"/>
        <v>103.026706231454</v>
      </c>
      <c r="K53" s="488">
        <f t="shared" si="10"/>
        <v>108.52518805561888</v>
      </c>
      <c r="L53" s="488" t="e">
        <f t="shared" si="13"/>
        <v>#N/A</v>
      </c>
    </row>
    <row r="54" spans="1:14" ht="15" customHeight="1" x14ac:dyDescent="0.2">
      <c r="A54" s="490" t="s">
        <v>463</v>
      </c>
      <c r="B54" s="487">
        <v>110563</v>
      </c>
      <c r="C54" s="487">
        <v>20819</v>
      </c>
      <c r="D54" s="487">
        <v>9390</v>
      </c>
      <c r="E54" s="488">
        <f t="shared" si="11"/>
        <v>102.14993163088066</v>
      </c>
      <c r="F54" s="488">
        <f t="shared" si="11"/>
        <v>102.9624134520277</v>
      </c>
      <c r="G54" s="488">
        <f t="shared" si="11"/>
        <v>107.0207431046273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111093</v>
      </c>
      <c r="C55" s="487">
        <v>20045</v>
      </c>
      <c r="D55" s="487">
        <v>9244</v>
      </c>
      <c r="E55" s="488">
        <f t="shared" si="11"/>
        <v>102.63960235041945</v>
      </c>
      <c r="F55" s="488">
        <f t="shared" si="11"/>
        <v>99.134520276953509</v>
      </c>
      <c r="G55" s="488">
        <f t="shared" si="11"/>
        <v>105.35673581034877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111785</v>
      </c>
      <c r="C56" s="487">
        <v>20140</v>
      </c>
      <c r="D56" s="487">
        <v>9556</v>
      </c>
      <c r="E56" s="488">
        <f t="shared" si="11"/>
        <v>103.27894600687387</v>
      </c>
      <c r="F56" s="488">
        <f t="shared" si="11"/>
        <v>99.604352126607324</v>
      </c>
      <c r="G56" s="488">
        <f t="shared" si="11"/>
        <v>108.91269660360155</v>
      </c>
      <c r="H56" s="489" t="str">
        <f t="shared" si="14"/>
        <v/>
      </c>
      <c r="I56" s="488" t="str">
        <f t="shared" si="12"/>
        <v/>
      </c>
      <c r="J56" s="488" t="str">
        <f t="shared" si="10"/>
        <v/>
      </c>
      <c r="K56" s="488" t="str">
        <f t="shared" si="10"/>
        <v/>
      </c>
      <c r="L56" s="488" t="e">
        <f t="shared" si="13"/>
        <v>#N/A</v>
      </c>
    </row>
    <row r="57" spans="1:14" ht="15" customHeight="1" x14ac:dyDescent="0.2">
      <c r="A57" s="490">
        <v>42248</v>
      </c>
      <c r="B57" s="487">
        <v>113873</v>
      </c>
      <c r="C57" s="487">
        <v>19966</v>
      </c>
      <c r="D57" s="487">
        <v>9826</v>
      </c>
      <c r="E57" s="488">
        <f t="shared" si="11"/>
        <v>105.20806386045309</v>
      </c>
      <c r="F57" s="488">
        <f t="shared" si="11"/>
        <v>98.743818001978241</v>
      </c>
      <c r="G57" s="488">
        <f t="shared" si="11"/>
        <v>111.98997036699339</v>
      </c>
      <c r="H57" s="489">
        <f t="shared" si="14"/>
        <v>42248</v>
      </c>
      <c r="I57" s="488">
        <f t="shared" si="12"/>
        <v>105.20806386045309</v>
      </c>
      <c r="J57" s="488">
        <f t="shared" si="10"/>
        <v>98.743818001978241</v>
      </c>
      <c r="K57" s="488">
        <f t="shared" si="10"/>
        <v>111.98997036699339</v>
      </c>
      <c r="L57" s="488" t="e">
        <f t="shared" si="13"/>
        <v>#N/A</v>
      </c>
    </row>
    <row r="58" spans="1:14" ht="15" customHeight="1" x14ac:dyDescent="0.2">
      <c r="A58" s="490" t="s">
        <v>466</v>
      </c>
      <c r="B58" s="487">
        <v>113010</v>
      </c>
      <c r="C58" s="487">
        <v>19855</v>
      </c>
      <c r="D58" s="487">
        <v>9745</v>
      </c>
      <c r="E58" s="488">
        <f t="shared" si="11"/>
        <v>104.41073210392106</v>
      </c>
      <c r="F58" s="488">
        <f t="shared" si="11"/>
        <v>98.194856577645893</v>
      </c>
      <c r="G58" s="488">
        <f t="shared" si="11"/>
        <v>111.06678823797584</v>
      </c>
      <c r="H58" s="489" t="str">
        <f t="shared" si="14"/>
        <v/>
      </c>
      <c r="I58" s="488" t="str">
        <f t="shared" si="12"/>
        <v/>
      </c>
      <c r="J58" s="488" t="str">
        <f t="shared" si="10"/>
        <v/>
      </c>
      <c r="K58" s="488" t="str">
        <f t="shared" si="10"/>
        <v/>
      </c>
      <c r="L58" s="488" t="e">
        <f t="shared" si="13"/>
        <v>#N/A</v>
      </c>
    </row>
    <row r="59" spans="1:14" ht="15" customHeight="1" x14ac:dyDescent="0.2">
      <c r="A59" s="490" t="s">
        <v>467</v>
      </c>
      <c r="B59" s="487">
        <v>112872</v>
      </c>
      <c r="C59" s="487">
        <v>19687</v>
      </c>
      <c r="D59" s="487">
        <v>9703</v>
      </c>
      <c r="E59" s="488">
        <f t="shared" si="11"/>
        <v>104.28323293543738</v>
      </c>
      <c r="F59" s="488">
        <f t="shared" si="11"/>
        <v>97.363996043521269</v>
      </c>
      <c r="G59" s="488">
        <f t="shared" si="11"/>
        <v>110.58810120811489</v>
      </c>
      <c r="H59" s="489" t="str">
        <f t="shared" si="14"/>
        <v/>
      </c>
      <c r="I59" s="488" t="str">
        <f t="shared" si="12"/>
        <v/>
      </c>
      <c r="J59" s="488" t="str">
        <f t="shared" si="10"/>
        <v/>
      </c>
      <c r="K59" s="488" t="str">
        <f t="shared" si="10"/>
        <v/>
      </c>
      <c r="L59" s="488" t="e">
        <f t="shared" si="13"/>
        <v>#N/A</v>
      </c>
    </row>
    <row r="60" spans="1:14" ht="15" customHeight="1" x14ac:dyDescent="0.2">
      <c r="A60" s="490" t="s">
        <v>468</v>
      </c>
      <c r="B60" s="487">
        <v>113481</v>
      </c>
      <c r="C60" s="487">
        <v>20051</v>
      </c>
      <c r="D60" s="487">
        <v>9975</v>
      </c>
      <c r="E60" s="488">
        <f t="shared" si="11"/>
        <v>104.84589230939798</v>
      </c>
      <c r="F60" s="488">
        <f t="shared" si="11"/>
        <v>99.164193867457968</v>
      </c>
      <c r="G60" s="488">
        <f t="shared" si="11"/>
        <v>113.68816959197629</v>
      </c>
      <c r="H60" s="489" t="str">
        <f t="shared" si="14"/>
        <v/>
      </c>
      <c r="I60" s="488" t="str">
        <f t="shared" si="12"/>
        <v/>
      </c>
      <c r="J60" s="488" t="str">
        <f t="shared" si="10"/>
        <v/>
      </c>
      <c r="K60" s="488" t="str">
        <f t="shared" si="10"/>
        <v/>
      </c>
      <c r="L60" s="488" t="e">
        <f t="shared" si="13"/>
        <v>#N/A</v>
      </c>
    </row>
    <row r="61" spans="1:14" ht="15" customHeight="1" x14ac:dyDescent="0.2">
      <c r="A61" s="490">
        <v>42614</v>
      </c>
      <c r="B61" s="487">
        <v>115738</v>
      </c>
      <c r="C61" s="487">
        <v>19599</v>
      </c>
      <c r="D61" s="487">
        <v>10086</v>
      </c>
      <c r="E61" s="488">
        <f t="shared" si="11"/>
        <v>106.93115044901882</v>
      </c>
      <c r="F61" s="488">
        <f t="shared" si="11"/>
        <v>96.928783382789319</v>
      </c>
      <c r="G61" s="488">
        <f t="shared" si="11"/>
        <v>114.95327102803739</v>
      </c>
      <c r="H61" s="489">
        <f t="shared" si="14"/>
        <v>42614</v>
      </c>
      <c r="I61" s="488">
        <f t="shared" si="12"/>
        <v>106.93115044901882</v>
      </c>
      <c r="J61" s="488">
        <f t="shared" si="10"/>
        <v>96.928783382789319</v>
      </c>
      <c r="K61" s="488">
        <f t="shared" si="10"/>
        <v>114.95327102803739</v>
      </c>
      <c r="L61" s="488" t="e">
        <f t="shared" si="13"/>
        <v>#N/A</v>
      </c>
    </row>
    <row r="62" spans="1:14" ht="15" customHeight="1" x14ac:dyDescent="0.2">
      <c r="A62" s="490" t="s">
        <v>469</v>
      </c>
      <c r="B62" s="487">
        <v>114937</v>
      </c>
      <c r="C62" s="487">
        <v>19580</v>
      </c>
      <c r="D62" s="487">
        <v>9930</v>
      </c>
      <c r="E62" s="488">
        <f t="shared" si="11"/>
        <v>106.19110092760265</v>
      </c>
      <c r="F62" s="488">
        <f t="shared" si="11"/>
        <v>96.834817012858551</v>
      </c>
      <c r="G62" s="488">
        <f t="shared" si="11"/>
        <v>113.17529063141099</v>
      </c>
      <c r="H62" s="489" t="str">
        <f t="shared" si="14"/>
        <v/>
      </c>
      <c r="I62" s="488" t="str">
        <f t="shared" si="12"/>
        <v/>
      </c>
      <c r="J62" s="488" t="str">
        <f t="shared" si="10"/>
        <v/>
      </c>
      <c r="K62" s="488" t="str">
        <f t="shared" si="10"/>
        <v/>
      </c>
      <c r="L62" s="488" t="e">
        <f t="shared" si="13"/>
        <v>#N/A</v>
      </c>
    </row>
    <row r="63" spans="1:14" ht="15" customHeight="1" x14ac:dyDescent="0.2">
      <c r="A63" s="490" t="s">
        <v>470</v>
      </c>
      <c r="B63" s="487">
        <v>115178</v>
      </c>
      <c r="C63" s="487">
        <v>19342</v>
      </c>
      <c r="D63" s="487">
        <v>9871</v>
      </c>
      <c r="E63" s="488">
        <f t="shared" si="11"/>
        <v>106.4137625189401</v>
      </c>
      <c r="F63" s="488">
        <f t="shared" si="11"/>
        <v>95.657764589515324</v>
      </c>
      <c r="G63" s="488">
        <f t="shared" si="11"/>
        <v>112.50284932755869</v>
      </c>
      <c r="H63" s="489" t="str">
        <f t="shared" si="14"/>
        <v/>
      </c>
      <c r="I63" s="488" t="str">
        <f t="shared" si="12"/>
        <v/>
      </c>
      <c r="J63" s="488" t="str">
        <f t="shared" si="10"/>
        <v/>
      </c>
      <c r="K63" s="488" t="str">
        <f t="shared" si="10"/>
        <v/>
      </c>
      <c r="L63" s="488" t="e">
        <f t="shared" si="13"/>
        <v>#N/A</v>
      </c>
    </row>
    <row r="64" spans="1:14" ht="15" customHeight="1" x14ac:dyDescent="0.2">
      <c r="A64" s="490" t="s">
        <v>471</v>
      </c>
      <c r="B64" s="487">
        <v>115821</v>
      </c>
      <c r="C64" s="487">
        <v>19746</v>
      </c>
      <c r="D64" s="487">
        <v>10243</v>
      </c>
      <c r="E64" s="488">
        <f t="shared" si="11"/>
        <v>107.00783473151263</v>
      </c>
      <c r="F64" s="488">
        <f t="shared" si="11"/>
        <v>97.655786350148361</v>
      </c>
      <c r="G64" s="488">
        <f t="shared" si="11"/>
        <v>116.74264873489857</v>
      </c>
      <c r="H64" s="489" t="str">
        <f t="shared" si="14"/>
        <v/>
      </c>
      <c r="I64" s="488" t="str">
        <f t="shared" si="12"/>
        <v/>
      </c>
      <c r="J64" s="488" t="str">
        <f t="shared" si="10"/>
        <v/>
      </c>
      <c r="K64" s="488" t="str">
        <f t="shared" si="10"/>
        <v/>
      </c>
      <c r="L64" s="488" t="e">
        <f t="shared" si="13"/>
        <v>#N/A</v>
      </c>
    </row>
    <row r="65" spans="1:12" ht="15" customHeight="1" x14ac:dyDescent="0.2">
      <c r="A65" s="490">
        <v>42979</v>
      </c>
      <c r="B65" s="487">
        <v>118460</v>
      </c>
      <c r="C65" s="487">
        <v>19600</v>
      </c>
      <c r="D65" s="487">
        <v>10642</v>
      </c>
      <c r="E65" s="488">
        <f t="shared" si="11"/>
        <v>109.44602535200858</v>
      </c>
      <c r="F65" s="488">
        <f t="shared" si="11"/>
        <v>96.933728981206727</v>
      </c>
      <c r="G65" s="488">
        <f t="shared" si="11"/>
        <v>121.29017551857761</v>
      </c>
      <c r="H65" s="489">
        <f t="shared" si="14"/>
        <v>42979</v>
      </c>
      <c r="I65" s="488">
        <f t="shared" si="12"/>
        <v>109.44602535200858</v>
      </c>
      <c r="J65" s="488">
        <f t="shared" si="10"/>
        <v>96.933728981206727</v>
      </c>
      <c r="K65" s="488">
        <f t="shared" si="10"/>
        <v>121.29017551857761</v>
      </c>
      <c r="L65" s="488" t="e">
        <f t="shared" si="13"/>
        <v>#N/A</v>
      </c>
    </row>
    <row r="66" spans="1:12" ht="15" customHeight="1" x14ac:dyDescent="0.2">
      <c r="A66" s="490" t="s">
        <v>472</v>
      </c>
      <c r="B66" s="487">
        <v>117850</v>
      </c>
      <c r="C66" s="487">
        <v>19364</v>
      </c>
      <c r="D66" s="487">
        <v>10443</v>
      </c>
      <c r="E66" s="488">
        <f t="shared" si="11"/>
        <v>108.88244207102997</v>
      </c>
      <c r="F66" s="488">
        <f t="shared" si="11"/>
        <v>95.766567754698315</v>
      </c>
      <c r="G66" s="488">
        <f t="shared" si="11"/>
        <v>119.02211078185547</v>
      </c>
      <c r="H66" s="489" t="str">
        <f t="shared" si="14"/>
        <v/>
      </c>
      <c r="I66" s="488" t="str">
        <f t="shared" si="12"/>
        <v/>
      </c>
      <c r="J66" s="488" t="str">
        <f t="shared" si="10"/>
        <v/>
      </c>
      <c r="K66" s="488" t="str">
        <f t="shared" si="10"/>
        <v/>
      </c>
      <c r="L66" s="488" t="e">
        <f t="shared" si="13"/>
        <v>#N/A</v>
      </c>
    </row>
    <row r="67" spans="1:12" ht="15" customHeight="1" x14ac:dyDescent="0.2">
      <c r="A67" s="490" t="s">
        <v>473</v>
      </c>
      <c r="B67" s="487">
        <v>117690</v>
      </c>
      <c r="C67" s="487">
        <v>19232</v>
      </c>
      <c r="D67" s="487">
        <v>10318</v>
      </c>
      <c r="E67" s="488">
        <f t="shared" si="11"/>
        <v>108.73461694815035</v>
      </c>
      <c r="F67" s="488">
        <f t="shared" si="11"/>
        <v>95.113748763600398</v>
      </c>
      <c r="G67" s="488">
        <f t="shared" si="11"/>
        <v>117.59744700250741</v>
      </c>
      <c r="H67" s="489" t="str">
        <f t="shared" si="14"/>
        <v/>
      </c>
      <c r="I67" s="488" t="str">
        <f t="shared" si="12"/>
        <v/>
      </c>
      <c r="J67" s="488" t="str">
        <f t="shared" si="12"/>
        <v/>
      </c>
      <c r="K67" s="488" t="str">
        <f t="shared" si="12"/>
        <v/>
      </c>
      <c r="L67" s="488" t="e">
        <f t="shared" si="13"/>
        <v>#N/A</v>
      </c>
    </row>
    <row r="68" spans="1:12" ht="15" customHeight="1" x14ac:dyDescent="0.2">
      <c r="A68" s="490" t="s">
        <v>474</v>
      </c>
      <c r="B68" s="487">
        <v>118269</v>
      </c>
      <c r="C68" s="487">
        <v>19572</v>
      </c>
      <c r="D68" s="487">
        <v>10756</v>
      </c>
      <c r="E68" s="488">
        <f t="shared" si="11"/>
        <v>109.26955911157101</v>
      </c>
      <c r="F68" s="488">
        <f t="shared" si="11"/>
        <v>96.795252225519292</v>
      </c>
      <c r="G68" s="488">
        <f t="shared" si="11"/>
        <v>122.58946888534305</v>
      </c>
      <c r="H68" s="489" t="str">
        <f t="shared" si="14"/>
        <v/>
      </c>
      <c r="I68" s="488" t="str">
        <f t="shared" si="12"/>
        <v/>
      </c>
      <c r="J68" s="488" t="str">
        <f t="shared" si="12"/>
        <v/>
      </c>
      <c r="K68" s="488" t="str">
        <f t="shared" si="12"/>
        <v/>
      </c>
      <c r="L68" s="488" t="e">
        <f t="shared" si="13"/>
        <v>#N/A</v>
      </c>
    </row>
    <row r="69" spans="1:12" ht="15" customHeight="1" x14ac:dyDescent="0.2">
      <c r="A69" s="490">
        <v>43344</v>
      </c>
      <c r="B69" s="487">
        <v>120775</v>
      </c>
      <c r="C69" s="487">
        <v>19224</v>
      </c>
      <c r="D69" s="487">
        <v>11041</v>
      </c>
      <c r="E69" s="488">
        <f t="shared" si="11"/>
        <v>111.58487009867326</v>
      </c>
      <c r="F69" s="488">
        <f t="shared" si="11"/>
        <v>95.074183976261125</v>
      </c>
      <c r="G69" s="488">
        <f t="shared" si="11"/>
        <v>125.83770230225666</v>
      </c>
      <c r="H69" s="489">
        <f t="shared" si="14"/>
        <v>43344</v>
      </c>
      <c r="I69" s="488">
        <f t="shared" si="12"/>
        <v>111.58487009867326</v>
      </c>
      <c r="J69" s="488">
        <f t="shared" si="12"/>
        <v>95.074183976261125</v>
      </c>
      <c r="K69" s="488">
        <f t="shared" si="12"/>
        <v>125.83770230225666</v>
      </c>
      <c r="L69" s="488" t="e">
        <f t="shared" si="13"/>
        <v>#N/A</v>
      </c>
    </row>
    <row r="70" spans="1:12" ht="15" customHeight="1" x14ac:dyDescent="0.2">
      <c r="A70" s="490" t="s">
        <v>475</v>
      </c>
      <c r="B70" s="487">
        <v>119935</v>
      </c>
      <c r="C70" s="487">
        <v>19146</v>
      </c>
      <c r="D70" s="487">
        <v>10872</v>
      </c>
      <c r="E70" s="488">
        <f t="shared" si="11"/>
        <v>110.8087882035552</v>
      </c>
      <c r="F70" s="488">
        <f t="shared" si="11"/>
        <v>94.688427299703264</v>
      </c>
      <c r="G70" s="488">
        <f t="shared" si="11"/>
        <v>123.91155687257806</v>
      </c>
      <c r="H70" s="489" t="str">
        <f t="shared" si="14"/>
        <v/>
      </c>
      <c r="I70" s="488" t="str">
        <f t="shared" si="12"/>
        <v/>
      </c>
      <c r="J70" s="488" t="str">
        <f t="shared" si="12"/>
        <v/>
      </c>
      <c r="K70" s="488" t="str">
        <f t="shared" si="12"/>
        <v/>
      </c>
      <c r="L70" s="488" t="e">
        <f t="shared" si="13"/>
        <v>#N/A</v>
      </c>
    </row>
    <row r="71" spans="1:12" ht="15" customHeight="1" x14ac:dyDescent="0.2">
      <c r="A71" s="490" t="s">
        <v>476</v>
      </c>
      <c r="B71" s="487">
        <v>119580</v>
      </c>
      <c r="C71" s="487">
        <v>19049</v>
      </c>
      <c r="D71" s="487">
        <v>10892</v>
      </c>
      <c r="E71" s="491">
        <f t="shared" ref="E71:G75" si="15">IF($A$51=37802,IF(COUNTBLANK(B$51:B$70)&gt;0,#N/A,IF(ISBLANK(B71)=FALSE,B71/B$51*100,#N/A)),IF(COUNTBLANK(B$51:B$75)&gt;0,#N/A,B71/B$51*100))</f>
        <v>110.48080121216601</v>
      </c>
      <c r="F71" s="491">
        <f t="shared" si="15"/>
        <v>94.208704253214634</v>
      </c>
      <c r="G71" s="491">
        <f t="shared" si="15"/>
        <v>124.13950307727377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119976</v>
      </c>
      <c r="C72" s="487">
        <v>19413</v>
      </c>
      <c r="D72" s="487">
        <v>11280</v>
      </c>
      <c r="E72" s="491">
        <f t="shared" si="15"/>
        <v>110.84666839129309</v>
      </c>
      <c r="F72" s="491">
        <f t="shared" si="15"/>
        <v>96.008902077151333</v>
      </c>
      <c r="G72" s="491">
        <f t="shared" si="15"/>
        <v>128.56165944837019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122264</v>
      </c>
      <c r="C73" s="487">
        <v>18970</v>
      </c>
      <c r="D73" s="487">
        <v>11591</v>
      </c>
      <c r="E73" s="491">
        <f t="shared" si="15"/>
        <v>112.96056764847187</v>
      </c>
      <c r="F73" s="491">
        <f t="shared" si="15"/>
        <v>93.818001978239366</v>
      </c>
      <c r="G73" s="491">
        <f t="shared" si="15"/>
        <v>132.10622293138817</v>
      </c>
      <c r="H73" s="492">
        <f>IF(A$51=37802,IF(ISERROR(L73)=TRUE,IF(ISBLANK(A73)=FALSE,IF(MONTH(A73)=MONTH(MAX(A$51:A$75)),A73,""),""),""),IF(ISERROR(L73)=TRUE,IF(MONTH(A73)=MONTH(MAX(A$51:A$75)),A73,""),""))</f>
        <v>43709</v>
      </c>
      <c r="I73" s="488">
        <f t="shared" si="12"/>
        <v>112.96056764847187</v>
      </c>
      <c r="J73" s="488">
        <f t="shared" si="12"/>
        <v>93.818001978239366</v>
      </c>
      <c r="K73" s="488">
        <f t="shared" si="12"/>
        <v>132.10622293138817</v>
      </c>
      <c r="L73" s="488" t="e">
        <f t="shared" si="13"/>
        <v>#N/A</v>
      </c>
    </row>
    <row r="74" spans="1:12" ht="15" customHeight="1" x14ac:dyDescent="0.2">
      <c r="A74" s="490" t="s">
        <v>478</v>
      </c>
      <c r="B74" s="487">
        <v>121433</v>
      </c>
      <c r="C74" s="487">
        <v>18928</v>
      </c>
      <c r="D74" s="487">
        <v>11418</v>
      </c>
      <c r="E74" s="491">
        <f t="shared" si="15"/>
        <v>112.19280091651575</v>
      </c>
      <c r="F74" s="491">
        <f t="shared" si="15"/>
        <v>93.610286844708213</v>
      </c>
      <c r="G74" s="491">
        <f t="shared" si="15"/>
        <v>130.13448826077047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120781</v>
      </c>
      <c r="C75" s="493">
        <v>18195</v>
      </c>
      <c r="D75" s="493">
        <v>10952</v>
      </c>
      <c r="E75" s="491">
        <f t="shared" si="15"/>
        <v>111.59041354078126</v>
      </c>
      <c r="F75" s="491">
        <f t="shared" si="15"/>
        <v>89.985163204747778</v>
      </c>
      <c r="G75" s="491">
        <f t="shared" si="15"/>
        <v>124.82334169136084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112.96056764847187</v>
      </c>
      <c r="J77" s="488">
        <f>IF(J75&lt;&gt;"",J75,IF(J74&lt;&gt;"",J74,IF(J73&lt;&gt;"",J73,IF(J72&lt;&gt;"",J72,IF(J71&lt;&gt;"",J71,IF(J70&lt;&gt;"",J70,""))))))</f>
        <v>93.818001978239366</v>
      </c>
      <c r="K77" s="488">
        <f>IF(K75&lt;&gt;"",K75,IF(K74&lt;&gt;"",K74,IF(K73&lt;&gt;"",K73,IF(K72&lt;&gt;"",K72,IF(K71&lt;&gt;"",K71,IF(K70&lt;&gt;"",K70,""))))))</f>
        <v>132.10622293138817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+13,0%</v>
      </c>
      <c r="J79" s="488" t="str">
        <f>"GeB - ausschließlich: "&amp;IF(J77&gt;100,"+","")&amp;TEXT(J77-100,"0,0")&amp;"%"</f>
        <v>GeB - ausschließlich: -6,2%</v>
      </c>
      <c r="K79" s="488" t="str">
        <f>"GeB - im Nebenjob: "&amp;IF(K77&gt;100,"+","")&amp;TEXT(K77-100,"0,0")&amp;"%"</f>
        <v>GeB - im Nebenjob: +32,1%</v>
      </c>
    </row>
    <row r="81" spans="9:9" ht="15" customHeight="1" x14ac:dyDescent="0.2">
      <c r="I81" s="488" t="str">
        <f>IF(ISERROR(HLOOKUP(1,I$78:K$79,2,FALSE)),"",HLOOKUP(1,I$78:K$79,2,FALSE))</f>
        <v>GeB - im Nebenjob: +32,1%</v>
      </c>
    </row>
    <row r="82" spans="9:9" ht="15" customHeight="1" x14ac:dyDescent="0.2">
      <c r="I82" s="488" t="str">
        <f>IF(ISERROR(HLOOKUP(2,I$78:K$79,2,FALSE)),"",HLOOKUP(2,I$78:K$79,2,FALSE))</f>
        <v>SvB: +13,0%</v>
      </c>
    </row>
    <row r="83" spans="9:9" ht="15" customHeight="1" x14ac:dyDescent="0.2">
      <c r="I83" s="488" t="str">
        <f>IF(ISERROR(HLOOKUP(3,I$78:K$79,2,FALSE)),"",HLOOKUP(3,I$78:K$79,2,FALSE))</f>
        <v>GeB - ausschließlich: -6,2%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120781</v>
      </c>
      <c r="E12" s="114">
        <v>121433</v>
      </c>
      <c r="F12" s="114">
        <v>122264</v>
      </c>
      <c r="G12" s="114">
        <v>119976</v>
      </c>
      <c r="H12" s="114">
        <v>119580</v>
      </c>
      <c r="I12" s="115">
        <v>1201</v>
      </c>
      <c r="J12" s="116">
        <v>1.0043485532697776</v>
      </c>
      <c r="N12" s="117"/>
    </row>
    <row r="13" spans="1:15" s="110" customFormat="1" ht="13.5" customHeight="1" x14ac:dyDescent="0.2">
      <c r="A13" s="118" t="s">
        <v>105</v>
      </c>
      <c r="B13" s="119" t="s">
        <v>106</v>
      </c>
      <c r="C13" s="113">
        <v>52.271466538611207</v>
      </c>
      <c r="D13" s="114">
        <v>63134</v>
      </c>
      <c r="E13" s="114">
        <v>63440</v>
      </c>
      <c r="F13" s="114">
        <v>64240</v>
      </c>
      <c r="G13" s="114">
        <v>62907</v>
      </c>
      <c r="H13" s="114">
        <v>62531</v>
      </c>
      <c r="I13" s="115">
        <v>603</v>
      </c>
      <c r="J13" s="116">
        <v>0.96432169643856647</v>
      </c>
    </row>
    <row r="14" spans="1:15" s="110" customFormat="1" ht="13.5" customHeight="1" x14ac:dyDescent="0.2">
      <c r="A14" s="120"/>
      <c r="B14" s="119" t="s">
        <v>107</v>
      </c>
      <c r="C14" s="113">
        <v>47.728533461388793</v>
      </c>
      <c r="D14" s="114">
        <v>57647</v>
      </c>
      <c r="E14" s="114">
        <v>57993</v>
      </c>
      <c r="F14" s="114">
        <v>58024</v>
      </c>
      <c r="G14" s="114">
        <v>57069</v>
      </c>
      <c r="H14" s="114">
        <v>57049</v>
      </c>
      <c r="I14" s="115">
        <v>598</v>
      </c>
      <c r="J14" s="116">
        <v>1.0482217041490649</v>
      </c>
    </row>
    <row r="15" spans="1:15" s="110" customFormat="1" ht="13.5" customHeight="1" x14ac:dyDescent="0.2">
      <c r="A15" s="118" t="s">
        <v>105</v>
      </c>
      <c r="B15" s="121" t="s">
        <v>108</v>
      </c>
      <c r="C15" s="113">
        <v>10.880022520098359</v>
      </c>
      <c r="D15" s="114">
        <v>13141</v>
      </c>
      <c r="E15" s="114">
        <v>13730</v>
      </c>
      <c r="F15" s="114">
        <v>14127</v>
      </c>
      <c r="G15" s="114">
        <v>12636</v>
      </c>
      <c r="H15" s="114">
        <v>13152</v>
      </c>
      <c r="I15" s="115">
        <v>-11</v>
      </c>
      <c r="J15" s="116">
        <v>-8.3637469586374691E-2</v>
      </c>
    </row>
    <row r="16" spans="1:15" s="110" customFormat="1" ht="13.5" customHeight="1" x14ac:dyDescent="0.2">
      <c r="A16" s="118"/>
      <c r="B16" s="121" t="s">
        <v>109</v>
      </c>
      <c r="C16" s="113">
        <v>65.874599481706554</v>
      </c>
      <c r="D16" s="114">
        <v>79564</v>
      </c>
      <c r="E16" s="114">
        <v>79771</v>
      </c>
      <c r="F16" s="114">
        <v>80360</v>
      </c>
      <c r="G16" s="114">
        <v>80027</v>
      </c>
      <c r="H16" s="114">
        <v>79750</v>
      </c>
      <c r="I16" s="115">
        <v>-186</v>
      </c>
      <c r="J16" s="116">
        <v>-0.23322884012539186</v>
      </c>
    </row>
    <row r="17" spans="1:10" s="110" customFormat="1" ht="13.5" customHeight="1" x14ac:dyDescent="0.2">
      <c r="A17" s="118"/>
      <c r="B17" s="121" t="s">
        <v>110</v>
      </c>
      <c r="C17" s="113">
        <v>22.113577466654522</v>
      </c>
      <c r="D17" s="114">
        <v>26709</v>
      </c>
      <c r="E17" s="114">
        <v>26555</v>
      </c>
      <c r="F17" s="114">
        <v>26381</v>
      </c>
      <c r="G17" s="114">
        <v>25990</v>
      </c>
      <c r="H17" s="114">
        <v>25435</v>
      </c>
      <c r="I17" s="115">
        <v>1274</v>
      </c>
      <c r="J17" s="116">
        <v>5.0088460782386477</v>
      </c>
    </row>
    <row r="18" spans="1:10" s="110" customFormat="1" ht="13.5" customHeight="1" x14ac:dyDescent="0.2">
      <c r="A18" s="120"/>
      <c r="B18" s="121" t="s">
        <v>111</v>
      </c>
      <c r="C18" s="113">
        <v>1.1318005315405568</v>
      </c>
      <c r="D18" s="114">
        <v>1367</v>
      </c>
      <c r="E18" s="114">
        <v>1377</v>
      </c>
      <c r="F18" s="114">
        <v>1396</v>
      </c>
      <c r="G18" s="114">
        <v>1323</v>
      </c>
      <c r="H18" s="114">
        <v>1243</v>
      </c>
      <c r="I18" s="115">
        <v>124</v>
      </c>
      <c r="J18" s="116">
        <v>9.9758648431214798</v>
      </c>
    </row>
    <row r="19" spans="1:10" s="110" customFormat="1" ht="13.5" customHeight="1" x14ac:dyDescent="0.2">
      <c r="A19" s="120"/>
      <c r="B19" s="121" t="s">
        <v>112</v>
      </c>
      <c r="C19" s="113">
        <v>0.32869408267856698</v>
      </c>
      <c r="D19" s="114">
        <v>397</v>
      </c>
      <c r="E19" s="114">
        <v>379</v>
      </c>
      <c r="F19" s="114">
        <v>392</v>
      </c>
      <c r="G19" s="114">
        <v>330</v>
      </c>
      <c r="H19" s="114">
        <v>310</v>
      </c>
      <c r="I19" s="115">
        <v>87</v>
      </c>
      <c r="J19" s="116">
        <v>28.06451612903226</v>
      </c>
    </row>
    <row r="20" spans="1:10" s="110" customFormat="1" ht="13.5" customHeight="1" x14ac:dyDescent="0.2">
      <c r="A20" s="118" t="s">
        <v>113</v>
      </c>
      <c r="B20" s="122" t="s">
        <v>114</v>
      </c>
      <c r="C20" s="113">
        <v>68.090179746814485</v>
      </c>
      <c r="D20" s="114">
        <v>82240</v>
      </c>
      <c r="E20" s="114">
        <v>82915</v>
      </c>
      <c r="F20" s="114">
        <v>83782</v>
      </c>
      <c r="G20" s="114">
        <v>82076</v>
      </c>
      <c r="H20" s="114">
        <v>82024</v>
      </c>
      <c r="I20" s="115">
        <v>216</v>
      </c>
      <c r="J20" s="116">
        <v>0.26333755973861311</v>
      </c>
    </row>
    <row r="21" spans="1:10" s="110" customFormat="1" ht="13.5" customHeight="1" x14ac:dyDescent="0.2">
      <c r="A21" s="120"/>
      <c r="B21" s="122" t="s">
        <v>115</v>
      </c>
      <c r="C21" s="113">
        <v>31.909820253185519</v>
      </c>
      <c r="D21" s="114">
        <v>38541</v>
      </c>
      <c r="E21" s="114">
        <v>38518</v>
      </c>
      <c r="F21" s="114">
        <v>38482</v>
      </c>
      <c r="G21" s="114">
        <v>37900</v>
      </c>
      <c r="H21" s="114">
        <v>37556</v>
      </c>
      <c r="I21" s="115">
        <v>985</v>
      </c>
      <c r="J21" s="116">
        <v>2.6227500266269037</v>
      </c>
    </row>
    <row r="22" spans="1:10" s="110" customFormat="1" ht="13.5" customHeight="1" x14ac:dyDescent="0.2">
      <c r="A22" s="118" t="s">
        <v>113</v>
      </c>
      <c r="B22" s="122" t="s">
        <v>116</v>
      </c>
      <c r="C22" s="113">
        <v>91.983010572855008</v>
      </c>
      <c r="D22" s="114">
        <v>111098</v>
      </c>
      <c r="E22" s="114">
        <v>111894</v>
      </c>
      <c r="F22" s="114">
        <v>112797</v>
      </c>
      <c r="G22" s="114">
        <v>110958</v>
      </c>
      <c r="H22" s="114">
        <v>110921</v>
      </c>
      <c r="I22" s="115">
        <v>177</v>
      </c>
      <c r="J22" s="116">
        <v>0.15957302945339477</v>
      </c>
    </row>
    <row r="23" spans="1:10" s="110" customFormat="1" ht="13.5" customHeight="1" x14ac:dyDescent="0.2">
      <c r="A23" s="123"/>
      <c r="B23" s="124" t="s">
        <v>117</v>
      </c>
      <c r="C23" s="125">
        <v>7.9971187521216089</v>
      </c>
      <c r="D23" s="114">
        <v>9659</v>
      </c>
      <c r="E23" s="114">
        <v>9520</v>
      </c>
      <c r="F23" s="114">
        <v>9446</v>
      </c>
      <c r="G23" s="114">
        <v>8989</v>
      </c>
      <c r="H23" s="114">
        <v>8633</v>
      </c>
      <c r="I23" s="115">
        <v>1026</v>
      </c>
      <c r="J23" s="116">
        <v>11.884628750144794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29147</v>
      </c>
      <c r="E26" s="114">
        <v>30346</v>
      </c>
      <c r="F26" s="114">
        <v>30561</v>
      </c>
      <c r="G26" s="114">
        <v>30693</v>
      </c>
      <c r="H26" s="140">
        <v>29941</v>
      </c>
      <c r="I26" s="115">
        <v>-794</v>
      </c>
      <c r="J26" s="116">
        <v>-2.6518820346681808</v>
      </c>
    </row>
    <row r="27" spans="1:10" s="110" customFormat="1" ht="13.5" customHeight="1" x14ac:dyDescent="0.2">
      <c r="A27" s="118" t="s">
        <v>105</v>
      </c>
      <c r="B27" s="119" t="s">
        <v>106</v>
      </c>
      <c r="C27" s="113">
        <v>39.091501698287992</v>
      </c>
      <c r="D27" s="115">
        <v>11394</v>
      </c>
      <c r="E27" s="114">
        <v>11783</v>
      </c>
      <c r="F27" s="114">
        <v>11934</v>
      </c>
      <c r="G27" s="114">
        <v>11984</v>
      </c>
      <c r="H27" s="140">
        <v>11495</v>
      </c>
      <c r="I27" s="115">
        <v>-101</v>
      </c>
      <c r="J27" s="116">
        <v>-0.87864288821226622</v>
      </c>
    </row>
    <row r="28" spans="1:10" s="110" customFormat="1" ht="13.5" customHeight="1" x14ac:dyDescent="0.2">
      <c r="A28" s="120"/>
      <c r="B28" s="119" t="s">
        <v>107</v>
      </c>
      <c r="C28" s="113">
        <v>60.908498301712008</v>
      </c>
      <c r="D28" s="115">
        <v>17753</v>
      </c>
      <c r="E28" s="114">
        <v>18563</v>
      </c>
      <c r="F28" s="114">
        <v>18627</v>
      </c>
      <c r="G28" s="114">
        <v>18709</v>
      </c>
      <c r="H28" s="140">
        <v>18446</v>
      </c>
      <c r="I28" s="115">
        <v>-693</v>
      </c>
      <c r="J28" s="116">
        <v>-3.7569120676569447</v>
      </c>
    </row>
    <row r="29" spans="1:10" s="110" customFormat="1" ht="13.5" customHeight="1" x14ac:dyDescent="0.2">
      <c r="A29" s="118" t="s">
        <v>105</v>
      </c>
      <c r="B29" s="121" t="s">
        <v>108</v>
      </c>
      <c r="C29" s="113">
        <v>15.4218272892579</v>
      </c>
      <c r="D29" s="115">
        <v>4495</v>
      </c>
      <c r="E29" s="114">
        <v>4776</v>
      </c>
      <c r="F29" s="114">
        <v>4906</v>
      </c>
      <c r="G29" s="114">
        <v>5023</v>
      </c>
      <c r="H29" s="140">
        <v>4710</v>
      </c>
      <c r="I29" s="115">
        <v>-215</v>
      </c>
      <c r="J29" s="116">
        <v>-4.5647558386411893</v>
      </c>
    </row>
    <row r="30" spans="1:10" s="110" customFormat="1" ht="13.5" customHeight="1" x14ac:dyDescent="0.2">
      <c r="A30" s="118"/>
      <c r="B30" s="121" t="s">
        <v>109</v>
      </c>
      <c r="C30" s="113">
        <v>45.884653652176894</v>
      </c>
      <c r="D30" s="115">
        <v>13374</v>
      </c>
      <c r="E30" s="114">
        <v>14012</v>
      </c>
      <c r="F30" s="114">
        <v>14076</v>
      </c>
      <c r="G30" s="114">
        <v>14188</v>
      </c>
      <c r="H30" s="140">
        <v>14043</v>
      </c>
      <c r="I30" s="115">
        <v>-669</v>
      </c>
      <c r="J30" s="116">
        <v>-4.7639393292031613</v>
      </c>
    </row>
    <row r="31" spans="1:10" s="110" customFormat="1" ht="13.5" customHeight="1" x14ac:dyDescent="0.2">
      <c r="A31" s="118"/>
      <c r="B31" s="121" t="s">
        <v>110</v>
      </c>
      <c r="C31" s="113">
        <v>20.72940611383676</v>
      </c>
      <c r="D31" s="115">
        <v>6042</v>
      </c>
      <c r="E31" s="114">
        <v>6195</v>
      </c>
      <c r="F31" s="114">
        <v>6262</v>
      </c>
      <c r="G31" s="114">
        <v>6203</v>
      </c>
      <c r="H31" s="140">
        <v>6129</v>
      </c>
      <c r="I31" s="115">
        <v>-87</v>
      </c>
      <c r="J31" s="116">
        <v>-1.4194811551639746</v>
      </c>
    </row>
    <row r="32" spans="1:10" s="110" customFormat="1" ht="13.5" customHeight="1" x14ac:dyDescent="0.2">
      <c r="A32" s="120"/>
      <c r="B32" s="121" t="s">
        <v>111</v>
      </c>
      <c r="C32" s="113">
        <v>17.964112944728445</v>
      </c>
      <c r="D32" s="115">
        <v>5236</v>
      </c>
      <c r="E32" s="114">
        <v>5363</v>
      </c>
      <c r="F32" s="114">
        <v>5317</v>
      </c>
      <c r="G32" s="114">
        <v>5279</v>
      </c>
      <c r="H32" s="140">
        <v>5059</v>
      </c>
      <c r="I32" s="115">
        <v>177</v>
      </c>
      <c r="J32" s="116">
        <v>3.4987151610990312</v>
      </c>
    </row>
    <row r="33" spans="1:10" s="110" customFormat="1" ht="13.5" customHeight="1" x14ac:dyDescent="0.2">
      <c r="A33" s="120"/>
      <c r="B33" s="121" t="s">
        <v>112</v>
      </c>
      <c r="C33" s="113">
        <v>1.7840601091021375</v>
      </c>
      <c r="D33" s="115">
        <v>520</v>
      </c>
      <c r="E33" s="114">
        <v>534</v>
      </c>
      <c r="F33" s="114">
        <v>558</v>
      </c>
      <c r="G33" s="114">
        <v>493</v>
      </c>
      <c r="H33" s="140">
        <v>470</v>
      </c>
      <c r="I33" s="115">
        <v>50</v>
      </c>
      <c r="J33" s="116">
        <v>10.638297872340425</v>
      </c>
    </row>
    <row r="34" spans="1:10" s="110" customFormat="1" ht="13.5" customHeight="1" x14ac:dyDescent="0.2">
      <c r="A34" s="118" t="s">
        <v>113</v>
      </c>
      <c r="B34" s="122" t="s">
        <v>116</v>
      </c>
      <c r="C34" s="113">
        <v>92.692215322331634</v>
      </c>
      <c r="D34" s="115">
        <v>27017</v>
      </c>
      <c r="E34" s="114">
        <v>27979</v>
      </c>
      <c r="F34" s="114">
        <v>28226</v>
      </c>
      <c r="G34" s="114">
        <v>28401</v>
      </c>
      <c r="H34" s="140">
        <v>27756</v>
      </c>
      <c r="I34" s="115">
        <v>-739</v>
      </c>
      <c r="J34" s="116">
        <v>-2.6624873901138493</v>
      </c>
    </row>
    <row r="35" spans="1:10" s="110" customFormat="1" ht="13.5" customHeight="1" x14ac:dyDescent="0.2">
      <c r="A35" s="118"/>
      <c r="B35" s="119" t="s">
        <v>117</v>
      </c>
      <c r="C35" s="113">
        <v>7.1705492846605141</v>
      </c>
      <c r="D35" s="115">
        <v>2090</v>
      </c>
      <c r="E35" s="114">
        <v>2323</v>
      </c>
      <c r="F35" s="114">
        <v>2292</v>
      </c>
      <c r="G35" s="114">
        <v>2242</v>
      </c>
      <c r="H35" s="140">
        <v>2133</v>
      </c>
      <c r="I35" s="115">
        <v>-43</v>
      </c>
      <c r="J35" s="116">
        <v>-2.0159399906235351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18195</v>
      </c>
      <c r="E37" s="114">
        <v>18928</v>
      </c>
      <c r="F37" s="114">
        <v>18970</v>
      </c>
      <c r="G37" s="114">
        <v>19413</v>
      </c>
      <c r="H37" s="140">
        <v>19049</v>
      </c>
      <c r="I37" s="115">
        <v>-854</v>
      </c>
      <c r="J37" s="116">
        <v>-4.4831749698146881</v>
      </c>
    </row>
    <row r="38" spans="1:10" s="110" customFormat="1" ht="13.5" customHeight="1" x14ac:dyDescent="0.2">
      <c r="A38" s="118" t="s">
        <v>105</v>
      </c>
      <c r="B38" s="119" t="s">
        <v>106</v>
      </c>
      <c r="C38" s="113">
        <v>36.9002473206925</v>
      </c>
      <c r="D38" s="115">
        <v>6714</v>
      </c>
      <c r="E38" s="114">
        <v>6910</v>
      </c>
      <c r="F38" s="114">
        <v>6909</v>
      </c>
      <c r="G38" s="114">
        <v>7124</v>
      </c>
      <c r="H38" s="140">
        <v>6832</v>
      </c>
      <c r="I38" s="115">
        <v>-118</v>
      </c>
      <c r="J38" s="116">
        <v>-1.7271662763466042</v>
      </c>
    </row>
    <row r="39" spans="1:10" s="110" customFormat="1" ht="13.5" customHeight="1" x14ac:dyDescent="0.2">
      <c r="A39" s="120"/>
      <c r="B39" s="119" t="s">
        <v>107</v>
      </c>
      <c r="C39" s="113">
        <v>63.0997526793075</v>
      </c>
      <c r="D39" s="115">
        <v>11481</v>
      </c>
      <c r="E39" s="114">
        <v>12018</v>
      </c>
      <c r="F39" s="114">
        <v>12061</v>
      </c>
      <c r="G39" s="114">
        <v>12289</v>
      </c>
      <c r="H39" s="140">
        <v>12217</v>
      </c>
      <c r="I39" s="115">
        <v>-736</v>
      </c>
      <c r="J39" s="116">
        <v>-6.0243922403208643</v>
      </c>
    </row>
    <row r="40" spans="1:10" s="110" customFormat="1" ht="13.5" customHeight="1" x14ac:dyDescent="0.2">
      <c r="A40" s="118" t="s">
        <v>105</v>
      </c>
      <c r="B40" s="121" t="s">
        <v>108</v>
      </c>
      <c r="C40" s="113">
        <v>17.812585875240451</v>
      </c>
      <c r="D40" s="115">
        <v>3241</v>
      </c>
      <c r="E40" s="114">
        <v>3388</v>
      </c>
      <c r="F40" s="114">
        <v>3419</v>
      </c>
      <c r="G40" s="114">
        <v>3685</v>
      </c>
      <c r="H40" s="140">
        <v>3407</v>
      </c>
      <c r="I40" s="115">
        <v>-166</v>
      </c>
      <c r="J40" s="116">
        <v>-4.872321690636924</v>
      </c>
    </row>
    <row r="41" spans="1:10" s="110" customFormat="1" ht="13.5" customHeight="1" x14ac:dyDescent="0.2">
      <c r="A41" s="118"/>
      <c r="B41" s="121" t="s">
        <v>109</v>
      </c>
      <c r="C41" s="113">
        <v>31.816433086012641</v>
      </c>
      <c r="D41" s="115">
        <v>5789</v>
      </c>
      <c r="E41" s="114">
        <v>6141</v>
      </c>
      <c r="F41" s="114">
        <v>6143</v>
      </c>
      <c r="G41" s="114">
        <v>6333</v>
      </c>
      <c r="H41" s="140">
        <v>6469</v>
      </c>
      <c r="I41" s="115">
        <v>-680</v>
      </c>
      <c r="J41" s="116">
        <v>-10.511671046529603</v>
      </c>
    </row>
    <row r="42" spans="1:10" s="110" customFormat="1" ht="13.5" customHeight="1" x14ac:dyDescent="0.2">
      <c r="A42" s="118"/>
      <c r="B42" s="121" t="s">
        <v>110</v>
      </c>
      <c r="C42" s="113">
        <v>22.286342401758723</v>
      </c>
      <c r="D42" s="115">
        <v>4055</v>
      </c>
      <c r="E42" s="114">
        <v>4166</v>
      </c>
      <c r="F42" s="114">
        <v>4217</v>
      </c>
      <c r="G42" s="114">
        <v>4240</v>
      </c>
      <c r="H42" s="140">
        <v>4232</v>
      </c>
      <c r="I42" s="115">
        <v>-177</v>
      </c>
      <c r="J42" s="116">
        <v>-4.1824196597353493</v>
      </c>
    </row>
    <row r="43" spans="1:10" s="110" customFormat="1" ht="13.5" customHeight="1" x14ac:dyDescent="0.2">
      <c r="A43" s="120"/>
      <c r="B43" s="121" t="s">
        <v>111</v>
      </c>
      <c r="C43" s="113">
        <v>28.084638636988185</v>
      </c>
      <c r="D43" s="115">
        <v>5110</v>
      </c>
      <c r="E43" s="114">
        <v>5233</v>
      </c>
      <c r="F43" s="114">
        <v>5191</v>
      </c>
      <c r="G43" s="114">
        <v>5155</v>
      </c>
      <c r="H43" s="140">
        <v>4941</v>
      </c>
      <c r="I43" s="115">
        <v>169</v>
      </c>
      <c r="J43" s="116">
        <v>3.4203602509613438</v>
      </c>
    </row>
    <row r="44" spans="1:10" s="110" customFormat="1" ht="13.5" customHeight="1" x14ac:dyDescent="0.2">
      <c r="A44" s="120"/>
      <c r="B44" s="121" t="s">
        <v>112</v>
      </c>
      <c r="C44" s="113">
        <v>2.6765594943665842</v>
      </c>
      <c r="D44" s="115">
        <v>487</v>
      </c>
      <c r="E44" s="114">
        <v>505</v>
      </c>
      <c r="F44" s="114">
        <v>531</v>
      </c>
      <c r="G44" s="114">
        <v>468</v>
      </c>
      <c r="H44" s="140">
        <v>449</v>
      </c>
      <c r="I44" s="115">
        <v>38</v>
      </c>
      <c r="J44" s="116">
        <v>8.4632516703786198</v>
      </c>
    </row>
    <row r="45" spans="1:10" s="110" customFormat="1" ht="13.5" customHeight="1" x14ac:dyDescent="0.2">
      <c r="A45" s="118" t="s">
        <v>113</v>
      </c>
      <c r="B45" s="122" t="s">
        <v>116</v>
      </c>
      <c r="C45" s="113">
        <v>93.261885133278369</v>
      </c>
      <c r="D45" s="115">
        <v>16969</v>
      </c>
      <c r="E45" s="114">
        <v>17536</v>
      </c>
      <c r="F45" s="114">
        <v>17582</v>
      </c>
      <c r="G45" s="114">
        <v>18022</v>
      </c>
      <c r="H45" s="140">
        <v>17675</v>
      </c>
      <c r="I45" s="115">
        <v>-706</v>
      </c>
      <c r="J45" s="116">
        <v>-3.9943422913719941</v>
      </c>
    </row>
    <row r="46" spans="1:10" s="110" customFormat="1" ht="13.5" customHeight="1" x14ac:dyDescent="0.2">
      <c r="A46" s="118"/>
      <c r="B46" s="119" t="s">
        <v>117</v>
      </c>
      <c r="C46" s="113">
        <v>6.5237702665567463</v>
      </c>
      <c r="D46" s="115">
        <v>1187</v>
      </c>
      <c r="E46" s="114">
        <v>1349</v>
      </c>
      <c r="F46" s="114">
        <v>1345</v>
      </c>
      <c r="G46" s="114">
        <v>1341</v>
      </c>
      <c r="H46" s="140">
        <v>1322</v>
      </c>
      <c r="I46" s="115">
        <v>-135</v>
      </c>
      <c r="J46" s="116">
        <v>-10.211800302571861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10952</v>
      </c>
      <c r="E48" s="114">
        <v>11418</v>
      </c>
      <c r="F48" s="114">
        <v>11591</v>
      </c>
      <c r="G48" s="114">
        <v>11280</v>
      </c>
      <c r="H48" s="140">
        <v>10892</v>
      </c>
      <c r="I48" s="115">
        <v>60</v>
      </c>
      <c r="J48" s="116">
        <v>0.55086301872934262</v>
      </c>
    </row>
    <row r="49" spans="1:12" s="110" customFormat="1" ht="13.5" customHeight="1" x14ac:dyDescent="0.2">
      <c r="A49" s="118" t="s">
        <v>105</v>
      </c>
      <c r="B49" s="119" t="s">
        <v>106</v>
      </c>
      <c r="C49" s="113">
        <v>42.731921110299488</v>
      </c>
      <c r="D49" s="115">
        <v>4680</v>
      </c>
      <c r="E49" s="114">
        <v>4873</v>
      </c>
      <c r="F49" s="114">
        <v>5025</v>
      </c>
      <c r="G49" s="114">
        <v>4860</v>
      </c>
      <c r="H49" s="140">
        <v>4663</v>
      </c>
      <c r="I49" s="115">
        <v>17</v>
      </c>
      <c r="J49" s="116">
        <v>0.36457216384301949</v>
      </c>
    </row>
    <row r="50" spans="1:12" s="110" customFormat="1" ht="13.5" customHeight="1" x14ac:dyDescent="0.2">
      <c r="A50" s="120"/>
      <c r="B50" s="119" t="s">
        <v>107</v>
      </c>
      <c r="C50" s="113">
        <v>57.268078889700512</v>
      </c>
      <c r="D50" s="115">
        <v>6272</v>
      </c>
      <c r="E50" s="114">
        <v>6545</v>
      </c>
      <c r="F50" s="114">
        <v>6566</v>
      </c>
      <c r="G50" s="114">
        <v>6420</v>
      </c>
      <c r="H50" s="140">
        <v>6229</v>
      </c>
      <c r="I50" s="115">
        <v>43</v>
      </c>
      <c r="J50" s="116">
        <v>0.69031947343072719</v>
      </c>
    </row>
    <row r="51" spans="1:12" s="110" customFormat="1" ht="13.5" customHeight="1" x14ac:dyDescent="0.2">
      <c r="A51" s="118" t="s">
        <v>105</v>
      </c>
      <c r="B51" s="121" t="s">
        <v>108</v>
      </c>
      <c r="C51" s="113">
        <v>11.449963476990504</v>
      </c>
      <c r="D51" s="115">
        <v>1254</v>
      </c>
      <c r="E51" s="114">
        <v>1388</v>
      </c>
      <c r="F51" s="114">
        <v>1487</v>
      </c>
      <c r="G51" s="114">
        <v>1338</v>
      </c>
      <c r="H51" s="140">
        <v>1303</v>
      </c>
      <c r="I51" s="115">
        <v>-49</v>
      </c>
      <c r="J51" s="116">
        <v>-3.7605525709900229</v>
      </c>
    </row>
    <row r="52" spans="1:12" s="110" customFormat="1" ht="13.5" customHeight="1" x14ac:dyDescent="0.2">
      <c r="A52" s="118"/>
      <c r="B52" s="121" t="s">
        <v>109</v>
      </c>
      <c r="C52" s="113">
        <v>69.256756756756758</v>
      </c>
      <c r="D52" s="115">
        <v>7585</v>
      </c>
      <c r="E52" s="114">
        <v>7871</v>
      </c>
      <c r="F52" s="114">
        <v>7933</v>
      </c>
      <c r="G52" s="114">
        <v>7855</v>
      </c>
      <c r="H52" s="140">
        <v>7574</v>
      </c>
      <c r="I52" s="115">
        <v>11</v>
      </c>
      <c r="J52" s="116">
        <v>0.14523369421705837</v>
      </c>
    </row>
    <row r="53" spans="1:12" s="110" customFormat="1" ht="13.5" customHeight="1" x14ac:dyDescent="0.2">
      <c r="A53" s="118"/>
      <c r="B53" s="121" t="s">
        <v>110</v>
      </c>
      <c r="C53" s="113">
        <v>18.14280496712929</v>
      </c>
      <c r="D53" s="115">
        <v>1987</v>
      </c>
      <c r="E53" s="114">
        <v>2029</v>
      </c>
      <c r="F53" s="114">
        <v>2045</v>
      </c>
      <c r="G53" s="114">
        <v>1963</v>
      </c>
      <c r="H53" s="140">
        <v>1897</v>
      </c>
      <c r="I53" s="115">
        <v>90</v>
      </c>
      <c r="J53" s="116">
        <v>4.74433315761729</v>
      </c>
    </row>
    <row r="54" spans="1:12" s="110" customFormat="1" ht="13.5" customHeight="1" x14ac:dyDescent="0.2">
      <c r="A54" s="120"/>
      <c r="B54" s="121" t="s">
        <v>111</v>
      </c>
      <c r="C54" s="113">
        <v>1.1504747991234479</v>
      </c>
      <c r="D54" s="115">
        <v>126</v>
      </c>
      <c r="E54" s="114">
        <v>130</v>
      </c>
      <c r="F54" s="114">
        <v>126</v>
      </c>
      <c r="G54" s="114">
        <v>124</v>
      </c>
      <c r="H54" s="140">
        <v>118</v>
      </c>
      <c r="I54" s="115">
        <v>8</v>
      </c>
      <c r="J54" s="116">
        <v>6.7796610169491522</v>
      </c>
    </row>
    <row r="55" spans="1:12" s="110" customFormat="1" ht="13.5" customHeight="1" x14ac:dyDescent="0.2">
      <c r="A55" s="120"/>
      <c r="B55" s="121" t="s">
        <v>112</v>
      </c>
      <c r="C55" s="113">
        <v>0.30131482834185536</v>
      </c>
      <c r="D55" s="115">
        <v>33</v>
      </c>
      <c r="E55" s="114">
        <v>29</v>
      </c>
      <c r="F55" s="114">
        <v>27</v>
      </c>
      <c r="G55" s="114">
        <v>25</v>
      </c>
      <c r="H55" s="140">
        <v>21</v>
      </c>
      <c r="I55" s="115">
        <v>12</v>
      </c>
      <c r="J55" s="116">
        <v>57.142857142857146</v>
      </c>
    </row>
    <row r="56" spans="1:12" s="110" customFormat="1" ht="13.5" customHeight="1" x14ac:dyDescent="0.2">
      <c r="A56" s="118" t="s">
        <v>113</v>
      </c>
      <c r="B56" s="122" t="s">
        <v>116</v>
      </c>
      <c r="C56" s="113">
        <v>91.745799853907968</v>
      </c>
      <c r="D56" s="115">
        <v>10048</v>
      </c>
      <c r="E56" s="114">
        <v>10443</v>
      </c>
      <c r="F56" s="114">
        <v>10644</v>
      </c>
      <c r="G56" s="114">
        <v>10379</v>
      </c>
      <c r="H56" s="140">
        <v>10081</v>
      </c>
      <c r="I56" s="115">
        <v>-33</v>
      </c>
      <c r="J56" s="116">
        <v>-0.32734847733359784</v>
      </c>
    </row>
    <row r="57" spans="1:12" s="110" customFormat="1" ht="13.5" customHeight="1" x14ac:dyDescent="0.2">
      <c r="A57" s="142"/>
      <c r="B57" s="124" t="s">
        <v>117</v>
      </c>
      <c r="C57" s="125">
        <v>8.2450693937180421</v>
      </c>
      <c r="D57" s="143">
        <v>903</v>
      </c>
      <c r="E57" s="144">
        <v>974</v>
      </c>
      <c r="F57" s="144">
        <v>947</v>
      </c>
      <c r="G57" s="144">
        <v>901</v>
      </c>
      <c r="H57" s="145">
        <v>811</v>
      </c>
      <c r="I57" s="143">
        <v>92</v>
      </c>
      <c r="J57" s="146">
        <v>11.344019728729963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120781</v>
      </c>
      <c r="E12" s="236">
        <v>121433</v>
      </c>
      <c r="F12" s="114">
        <v>122264</v>
      </c>
      <c r="G12" s="114">
        <v>119976</v>
      </c>
      <c r="H12" s="140">
        <v>119580</v>
      </c>
      <c r="I12" s="115">
        <v>1201</v>
      </c>
      <c r="J12" s="116">
        <v>1.0043485532697776</v>
      </c>
    </row>
    <row r="13" spans="1:15" s="110" customFormat="1" ht="12" customHeight="1" x14ac:dyDescent="0.2">
      <c r="A13" s="118" t="s">
        <v>105</v>
      </c>
      <c r="B13" s="119" t="s">
        <v>106</v>
      </c>
      <c r="C13" s="113">
        <v>52.271466538611207</v>
      </c>
      <c r="D13" s="115">
        <v>63134</v>
      </c>
      <c r="E13" s="114">
        <v>63440</v>
      </c>
      <c r="F13" s="114">
        <v>64240</v>
      </c>
      <c r="G13" s="114">
        <v>62907</v>
      </c>
      <c r="H13" s="140">
        <v>62531</v>
      </c>
      <c r="I13" s="115">
        <v>603</v>
      </c>
      <c r="J13" s="116">
        <v>0.96432169643856647</v>
      </c>
    </row>
    <row r="14" spans="1:15" s="110" customFormat="1" ht="12" customHeight="1" x14ac:dyDescent="0.2">
      <c r="A14" s="118"/>
      <c r="B14" s="119" t="s">
        <v>107</v>
      </c>
      <c r="C14" s="113">
        <v>47.728533461388793</v>
      </c>
      <c r="D14" s="115">
        <v>57647</v>
      </c>
      <c r="E14" s="114">
        <v>57993</v>
      </c>
      <c r="F14" s="114">
        <v>58024</v>
      </c>
      <c r="G14" s="114">
        <v>57069</v>
      </c>
      <c r="H14" s="140">
        <v>57049</v>
      </c>
      <c r="I14" s="115">
        <v>598</v>
      </c>
      <c r="J14" s="116">
        <v>1.0482217041490649</v>
      </c>
    </row>
    <row r="15" spans="1:15" s="110" customFormat="1" ht="12" customHeight="1" x14ac:dyDescent="0.2">
      <c r="A15" s="118" t="s">
        <v>105</v>
      </c>
      <c r="B15" s="121" t="s">
        <v>108</v>
      </c>
      <c r="C15" s="113">
        <v>10.880022520098359</v>
      </c>
      <c r="D15" s="115">
        <v>13141</v>
      </c>
      <c r="E15" s="114">
        <v>13730</v>
      </c>
      <c r="F15" s="114">
        <v>14127</v>
      </c>
      <c r="G15" s="114">
        <v>12636</v>
      </c>
      <c r="H15" s="140">
        <v>13152</v>
      </c>
      <c r="I15" s="115">
        <v>-11</v>
      </c>
      <c r="J15" s="116">
        <v>-8.3637469586374691E-2</v>
      </c>
    </row>
    <row r="16" spans="1:15" s="110" customFormat="1" ht="12" customHeight="1" x14ac:dyDescent="0.2">
      <c r="A16" s="118"/>
      <c r="B16" s="121" t="s">
        <v>109</v>
      </c>
      <c r="C16" s="113">
        <v>65.874599481706554</v>
      </c>
      <c r="D16" s="115">
        <v>79564</v>
      </c>
      <c r="E16" s="114">
        <v>79771</v>
      </c>
      <c r="F16" s="114">
        <v>80360</v>
      </c>
      <c r="G16" s="114">
        <v>80027</v>
      </c>
      <c r="H16" s="140">
        <v>79750</v>
      </c>
      <c r="I16" s="115">
        <v>-186</v>
      </c>
      <c r="J16" s="116">
        <v>-0.23322884012539186</v>
      </c>
    </row>
    <row r="17" spans="1:10" s="110" customFormat="1" ht="12" customHeight="1" x14ac:dyDescent="0.2">
      <c r="A17" s="118"/>
      <c r="B17" s="121" t="s">
        <v>110</v>
      </c>
      <c r="C17" s="113">
        <v>22.113577466654522</v>
      </c>
      <c r="D17" s="115">
        <v>26709</v>
      </c>
      <c r="E17" s="114">
        <v>26555</v>
      </c>
      <c r="F17" s="114">
        <v>26381</v>
      </c>
      <c r="G17" s="114">
        <v>25990</v>
      </c>
      <c r="H17" s="140">
        <v>25435</v>
      </c>
      <c r="I17" s="115">
        <v>1274</v>
      </c>
      <c r="J17" s="116">
        <v>5.0088460782386477</v>
      </c>
    </row>
    <row r="18" spans="1:10" s="110" customFormat="1" ht="12" customHeight="1" x14ac:dyDescent="0.2">
      <c r="A18" s="120"/>
      <c r="B18" s="121" t="s">
        <v>111</v>
      </c>
      <c r="C18" s="113">
        <v>1.1318005315405568</v>
      </c>
      <c r="D18" s="115">
        <v>1367</v>
      </c>
      <c r="E18" s="114">
        <v>1377</v>
      </c>
      <c r="F18" s="114">
        <v>1396</v>
      </c>
      <c r="G18" s="114">
        <v>1323</v>
      </c>
      <c r="H18" s="140">
        <v>1243</v>
      </c>
      <c r="I18" s="115">
        <v>124</v>
      </c>
      <c r="J18" s="116">
        <v>9.9758648431214798</v>
      </c>
    </row>
    <row r="19" spans="1:10" s="110" customFormat="1" ht="12" customHeight="1" x14ac:dyDescent="0.2">
      <c r="A19" s="120"/>
      <c r="B19" s="121" t="s">
        <v>112</v>
      </c>
      <c r="C19" s="113">
        <v>0.32869408267856698</v>
      </c>
      <c r="D19" s="115">
        <v>397</v>
      </c>
      <c r="E19" s="114">
        <v>379</v>
      </c>
      <c r="F19" s="114">
        <v>392</v>
      </c>
      <c r="G19" s="114">
        <v>330</v>
      </c>
      <c r="H19" s="140">
        <v>310</v>
      </c>
      <c r="I19" s="115">
        <v>87</v>
      </c>
      <c r="J19" s="116">
        <v>28.06451612903226</v>
      </c>
    </row>
    <row r="20" spans="1:10" s="110" customFormat="1" ht="12" customHeight="1" x14ac:dyDescent="0.2">
      <c r="A20" s="118" t="s">
        <v>113</v>
      </c>
      <c r="B20" s="119" t="s">
        <v>181</v>
      </c>
      <c r="C20" s="113">
        <v>68.090179746814485</v>
      </c>
      <c r="D20" s="115">
        <v>82240</v>
      </c>
      <c r="E20" s="114">
        <v>82915</v>
      </c>
      <c r="F20" s="114">
        <v>83782</v>
      </c>
      <c r="G20" s="114">
        <v>82076</v>
      </c>
      <c r="H20" s="140">
        <v>82024</v>
      </c>
      <c r="I20" s="115">
        <v>216</v>
      </c>
      <c r="J20" s="116">
        <v>0.26333755973861311</v>
      </c>
    </row>
    <row r="21" spans="1:10" s="110" customFormat="1" ht="12" customHeight="1" x14ac:dyDescent="0.2">
      <c r="A21" s="118"/>
      <c r="B21" s="119" t="s">
        <v>182</v>
      </c>
      <c r="C21" s="113">
        <v>31.909820253185519</v>
      </c>
      <c r="D21" s="115">
        <v>38541</v>
      </c>
      <c r="E21" s="114">
        <v>38518</v>
      </c>
      <c r="F21" s="114">
        <v>38482</v>
      </c>
      <c r="G21" s="114">
        <v>37900</v>
      </c>
      <c r="H21" s="140">
        <v>37556</v>
      </c>
      <c r="I21" s="115">
        <v>985</v>
      </c>
      <c r="J21" s="116">
        <v>2.6227500266269037</v>
      </c>
    </row>
    <row r="22" spans="1:10" s="110" customFormat="1" ht="12" customHeight="1" x14ac:dyDescent="0.2">
      <c r="A22" s="118" t="s">
        <v>113</v>
      </c>
      <c r="B22" s="119" t="s">
        <v>116</v>
      </c>
      <c r="C22" s="113">
        <v>91.983010572855008</v>
      </c>
      <c r="D22" s="115">
        <v>111098</v>
      </c>
      <c r="E22" s="114">
        <v>111894</v>
      </c>
      <c r="F22" s="114">
        <v>112797</v>
      </c>
      <c r="G22" s="114">
        <v>110958</v>
      </c>
      <c r="H22" s="140">
        <v>110921</v>
      </c>
      <c r="I22" s="115">
        <v>177</v>
      </c>
      <c r="J22" s="116">
        <v>0.15957302945339477</v>
      </c>
    </row>
    <row r="23" spans="1:10" s="110" customFormat="1" ht="12" customHeight="1" x14ac:dyDescent="0.2">
      <c r="A23" s="118"/>
      <c r="B23" s="119" t="s">
        <v>117</v>
      </c>
      <c r="C23" s="113">
        <v>7.9971187521216089</v>
      </c>
      <c r="D23" s="115">
        <v>9659</v>
      </c>
      <c r="E23" s="114">
        <v>9520</v>
      </c>
      <c r="F23" s="114">
        <v>9446</v>
      </c>
      <c r="G23" s="114">
        <v>8989</v>
      </c>
      <c r="H23" s="140">
        <v>8633</v>
      </c>
      <c r="I23" s="115">
        <v>1026</v>
      </c>
      <c r="J23" s="116">
        <v>11.884628750144794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137514</v>
      </c>
      <c r="E64" s="236">
        <v>138049</v>
      </c>
      <c r="F64" s="236">
        <v>139432</v>
      </c>
      <c r="G64" s="236">
        <v>136832</v>
      </c>
      <c r="H64" s="140">
        <v>136710</v>
      </c>
      <c r="I64" s="115">
        <v>804</v>
      </c>
      <c r="J64" s="116">
        <v>0.58810621022602594</v>
      </c>
    </row>
    <row r="65" spans="1:12" s="110" customFormat="1" ht="12" customHeight="1" x14ac:dyDescent="0.2">
      <c r="A65" s="118" t="s">
        <v>105</v>
      </c>
      <c r="B65" s="119" t="s">
        <v>106</v>
      </c>
      <c r="C65" s="113">
        <v>54.088311008333697</v>
      </c>
      <c r="D65" s="235">
        <v>74379</v>
      </c>
      <c r="E65" s="236">
        <v>74714</v>
      </c>
      <c r="F65" s="236">
        <v>75836</v>
      </c>
      <c r="G65" s="236">
        <v>74328</v>
      </c>
      <c r="H65" s="140">
        <v>74117</v>
      </c>
      <c r="I65" s="115">
        <v>262</v>
      </c>
      <c r="J65" s="116">
        <v>0.3534951495608295</v>
      </c>
    </row>
    <row r="66" spans="1:12" s="110" customFormat="1" ht="12" customHeight="1" x14ac:dyDescent="0.2">
      <c r="A66" s="118"/>
      <c r="B66" s="119" t="s">
        <v>107</v>
      </c>
      <c r="C66" s="113">
        <v>45.911688991666303</v>
      </c>
      <c r="D66" s="235">
        <v>63135</v>
      </c>
      <c r="E66" s="236">
        <v>63335</v>
      </c>
      <c r="F66" s="236">
        <v>63596</v>
      </c>
      <c r="G66" s="236">
        <v>62504</v>
      </c>
      <c r="H66" s="140">
        <v>62593</v>
      </c>
      <c r="I66" s="115">
        <v>542</v>
      </c>
      <c r="J66" s="116">
        <v>0.86591152365280466</v>
      </c>
    </row>
    <row r="67" spans="1:12" s="110" customFormat="1" ht="12" customHeight="1" x14ac:dyDescent="0.2">
      <c r="A67" s="118" t="s">
        <v>105</v>
      </c>
      <c r="B67" s="121" t="s">
        <v>108</v>
      </c>
      <c r="C67" s="113">
        <v>10.88107392701834</v>
      </c>
      <c r="D67" s="235">
        <v>14963</v>
      </c>
      <c r="E67" s="236">
        <v>15522</v>
      </c>
      <c r="F67" s="236">
        <v>16056</v>
      </c>
      <c r="G67" s="236">
        <v>14401</v>
      </c>
      <c r="H67" s="140">
        <v>14915</v>
      </c>
      <c r="I67" s="115">
        <v>48</v>
      </c>
      <c r="J67" s="116">
        <v>0.32182366744887697</v>
      </c>
    </row>
    <row r="68" spans="1:12" s="110" customFormat="1" ht="12" customHeight="1" x14ac:dyDescent="0.2">
      <c r="A68" s="118"/>
      <c r="B68" s="121" t="s">
        <v>109</v>
      </c>
      <c r="C68" s="113">
        <v>65.652224500778104</v>
      </c>
      <c r="D68" s="235">
        <v>90281</v>
      </c>
      <c r="E68" s="236">
        <v>90489</v>
      </c>
      <c r="F68" s="236">
        <v>91471</v>
      </c>
      <c r="G68" s="236">
        <v>91104</v>
      </c>
      <c r="H68" s="140">
        <v>91063</v>
      </c>
      <c r="I68" s="115">
        <v>-782</v>
      </c>
      <c r="J68" s="116">
        <v>-0.85874614278027295</v>
      </c>
    </row>
    <row r="69" spans="1:12" s="110" customFormat="1" ht="12" customHeight="1" x14ac:dyDescent="0.2">
      <c r="A69" s="118"/>
      <c r="B69" s="121" t="s">
        <v>110</v>
      </c>
      <c r="C69" s="113">
        <v>22.410809081257181</v>
      </c>
      <c r="D69" s="235">
        <v>30818</v>
      </c>
      <c r="E69" s="236">
        <v>30568</v>
      </c>
      <c r="F69" s="236">
        <v>30420</v>
      </c>
      <c r="G69" s="236">
        <v>29903</v>
      </c>
      <c r="H69" s="140">
        <v>29362</v>
      </c>
      <c r="I69" s="115">
        <v>1456</v>
      </c>
      <c r="J69" s="116">
        <v>4.9587902731421565</v>
      </c>
    </row>
    <row r="70" spans="1:12" s="110" customFormat="1" ht="12" customHeight="1" x14ac:dyDescent="0.2">
      <c r="A70" s="120"/>
      <c r="B70" s="121" t="s">
        <v>111</v>
      </c>
      <c r="C70" s="113">
        <v>1.0558924909463763</v>
      </c>
      <c r="D70" s="235">
        <v>1452</v>
      </c>
      <c r="E70" s="236">
        <v>1470</v>
      </c>
      <c r="F70" s="236">
        <v>1485</v>
      </c>
      <c r="G70" s="236">
        <v>1424</v>
      </c>
      <c r="H70" s="140">
        <v>1370</v>
      </c>
      <c r="I70" s="115">
        <v>82</v>
      </c>
      <c r="J70" s="116">
        <v>5.9854014598540148</v>
      </c>
    </row>
    <row r="71" spans="1:12" s="110" customFormat="1" ht="12" customHeight="1" x14ac:dyDescent="0.2">
      <c r="A71" s="120"/>
      <c r="B71" s="121" t="s">
        <v>112</v>
      </c>
      <c r="C71" s="113">
        <v>0.30615064647963114</v>
      </c>
      <c r="D71" s="235">
        <v>421</v>
      </c>
      <c r="E71" s="236">
        <v>382</v>
      </c>
      <c r="F71" s="236">
        <v>402</v>
      </c>
      <c r="G71" s="236">
        <v>357</v>
      </c>
      <c r="H71" s="140">
        <v>353</v>
      </c>
      <c r="I71" s="115">
        <v>68</v>
      </c>
      <c r="J71" s="116">
        <v>19.263456090651559</v>
      </c>
    </row>
    <row r="72" spans="1:12" s="110" customFormat="1" ht="12" customHeight="1" x14ac:dyDescent="0.2">
      <c r="A72" s="118" t="s">
        <v>113</v>
      </c>
      <c r="B72" s="119" t="s">
        <v>181</v>
      </c>
      <c r="C72" s="113">
        <v>69.558008639120374</v>
      </c>
      <c r="D72" s="235">
        <v>95652</v>
      </c>
      <c r="E72" s="236">
        <v>96210</v>
      </c>
      <c r="F72" s="236">
        <v>97569</v>
      </c>
      <c r="G72" s="236">
        <v>95496</v>
      </c>
      <c r="H72" s="140">
        <v>95636</v>
      </c>
      <c r="I72" s="115">
        <v>16</v>
      </c>
      <c r="J72" s="116">
        <v>1.6730101635367436E-2</v>
      </c>
    </row>
    <row r="73" spans="1:12" s="110" customFormat="1" ht="12" customHeight="1" x14ac:dyDescent="0.2">
      <c r="A73" s="118"/>
      <c r="B73" s="119" t="s">
        <v>182</v>
      </c>
      <c r="C73" s="113">
        <v>30.441991360879619</v>
      </c>
      <c r="D73" s="115">
        <v>41862</v>
      </c>
      <c r="E73" s="114">
        <v>41839</v>
      </c>
      <c r="F73" s="114">
        <v>41863</v>
      </c>
      <c r="G73" s="114">
        <v>41336</v>
      </c>
      <c r="H73" s="140">
        <v>41074</v>
      </c>
      <c r="I73" s="115">
        <v>788</v>
      </c>
      <c r="J73" s="116">
        <v>1.9184885815844572</v>
      </c>
    </row>
    <row r="74" spans="1:12" s="110" customFormat="1" ht="12" customHeight="1" x14ac:dyDescent="0.2">
      <c r="A74" s="118" t="s">
        <v>113</v>
      </c>
      <c r="B74" s="119" t="s">
        <v>116</v>
      </c>
      <c r="C74" s="113">
        <v>92.712014776677279</v>
      </c>
      <c r="D74" s="115">
        <v>127492</v>
      </c>
      <c r="E74" s="114">
        <v>128234</v>
      </c>
      <c r="F74" s="114">
        <v>129525</v>
      </c>
      <c r="G74" s="114">
        <v>127396</v>
      </c>
      <c r="H74" s="140">
        <v>127615</v>
      </c>
      <c r="I74" s="115">
        <v>-123</v>
      </c>
      <c r="J74" s="116">
        <v>-9.6383653959174073E-2</v>
      </c>
    </row>
    <row r="75" spans="1:12" s="110" customFormat="1" ht="12" customHeight="1" x14ac:dyDescent="0.2">
      <c r="A75" s="142"/>
      <c r="B75" s="124" t="s">
        <v>117</v>
      </c>
      <c r="C75" s="125">
        <v>7.271259653562546</v>
      </c>
      <c r="D75" s="143">
        <v>9999</v>
      </c>
      <c r="E75" s="144">
        <v>9795</v>
      </c>
      <c r="F75" s="144">
        <v>9883</v>
      </c>
      <c r="G75" s="144">
        <v>9412</v>
      </c>
      <c r="H75" s="145">
        <v>9074</v>
      </c>
      <c r="I75" s="143">
        <v>925</v>
      </c>
      <c r="J75" s="146">
        <v>10.19396076702667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120781</v>
      </c>
      <c r="G11" s="114">
        <v>121433</v>
      </c>
      <c r="H11" s="114">
        <v>122264</v>
      </c>
      <c r="I11" s="114">
        <v>119976</v>
      </c>
      <c r="J11" s="140">
        <v>119580</v>
      </c>
      <c r="K11" s="114">
        <v>1201</v>
      </c>
      <c r="L11" s="116">
        <v>1.0043485532697776</v>
      </c>
    </row>
    <row r="12" spans="1:17" s="110" customFormat="1" ht="24.95" customHeight="1" x14ac:dyDescent="0.2">
      <c r="A12" s="604" t="s">
        <v>185</v>
      </c>
      <c r="B12" s="605"/>
      <c r="C12" s="605"/>
      <c r="D12" s="606"/>
      <c r="E12" s="113">
        <v>52.271466538611207</v>
      </c>
      <c r="F12" s="115">
        <v>63134</v>
      </c>
      <c r="G12" s="114">
        <v>63440</v>
      </c>
      <c r="H12" s="114">
        <v>64240</v>
      </c>
      <c r="I12" s="114">
        <v>62907</v>
      </c>
      <c r="J12" s="140">
        <v>62531</v>
      </c>
      <c r="K12" s="114">
        <v>603</v>
      </c>
      <c r="L12" s="116">
        <v>0.96432169643856647</v>
      </c>
    </row>
    <row r="13" spans="1:17" s="110" customFormat="1" ht="15" customHeight="1" x14ac:dyDescent="0.2">
      <c r="A13" s="120"/>
      <c r="B13" s="612" t="s">
        <v>107</v>
      </c>
      <c r="C13" s="612"/>
      <c r="E13" s="113">
        <v>47.728533461388793</v>
      </c>
      <c r="F13" s="115">
        <v>57647</v>
      </c>
      <c r="G13" s="114">
        <v>57993</v>
      </c>
      <c r="H13" s="114">
        <v>58024</v>
      </c>
      <c r="I13" s="114">
        <v>57069</v>
      </c>
      <c r="J13" s="140">
        <v>57049</v>
      </c>
      <c r="K13" s="114">
        <v>598</v>
      </c>
      <c r="L13" s="116">
        <v>1.0482217041490649</v>
      </c>
    </row>
    <row r="14" spans="1:17" s="110" customFormat="1" ht="24.95" customHeight="1" x14ac:dyDescent="0.2">
      <c r="A14" s="604" t="s">
        <v>186</v>
      </c>
      <c r="B14" s="605"/>
      <c r="C14" s="605"/>
      <c r="D14" s="606"/>
      <c r="E14" s="113">
        <v>10.880022520098359</v>
      </c>
      <c r="F14" s="115">
        <v>13141</v>
      </c>
      <c r="G14" s="114">
        <v>13730</v>
      </c>
      <c r="H14" s="114">
        <v>14127</v>
      </c>
      <c r="I14" s="114">
        <v>12636</v>
      </c>
      <c r="J14" s="140">
        <v>13152</v>
      </c>
      <c r="K14" s="114">
        <v>-11</v>
      </c>
      <c r="L14" s="116">
        <v>-8.3637469586374691E-2</v>
      </c>
    </row>
    <row r="15" spans="1:17" s="110" customFormat="1" ht="15" customHeight="1" x14ac:dyDescent="0.2">
      <c r="A15" s="120"/>
      <c r="B15" s="119"/>
      <c r="C15" s="258" t="s">
        <v>106</v>
      </c>
      <c r="E15" s="113">
        <v>59.08226162392512</v>
      </c>
      <c r="F15" s="115">
        <v>7764</v>
      </c>
      <c r="G15" s="114">
        <v>8150</v>
      </c>
      <c r="H15" s="114">
        <v>8467</v>
      </c>
      <c r="I15" s="114">
        <v>7502</v>
      </c>
      <c r="J15" s="140">
        <v>7752</v>
      </c>
      <c r="K15" s="114">
        <v>12</v>
      </c>
      <c r="L15" s="116">
        <v>0.15479876160990713</v>
      </c>
    </row>
    <row r="16" spans="1:17" s="110" customFormat="1" ht="15" customHeight="1" x14ac:dyDescent="0.2">
      <c r="A16" s="120"/>
      <c r="B16" s="119"/>
      <c r="C16" s="258" t="s">
        <v>107</v>
      </c>
      <c r="E16" s="113">
        <v>40.91773837607488</v>
      </c>
      <c r="F16" s="115">
        <v>5377</v>
      </c>
      <c r="G16" s="114">
        <v>5580</v>
      </c>
      <c r="H16" s="114">
        <v>5660</v>
      </c>
      <c r="I16" s="114">
        <v>5134</v>
      </c>
      <c r="J16" s="140">
        <v>5400</v>
      </c>
      <c r="K16" s="114">
        <v>-23</v>
      </c>
      <c r="L16" s="116">
        <v>-0.42592592592592593</v>
      </c>
    </row>
    <row r="17" spans="1:12" s="110" customFormat="1" ht="15" customHeight="1" x14ac:dyDescent="0.2">
      <c r="A17" s="120"/>
      <c r="B17" s="121" t="s">
        <v>109</v>
      </c>
      <c r="C17" s="258"/>
      <c r="E17" s="113">
        <v>65.874599481706554</v>
      </c>
      <c r="F17" s="115">
        <v>79564</v>
      </c>
      <c r="G17" s="114">
        <v>79771</v>
      </c>
      <c r="H17" s="114">
        <v>80360</v>
      </c>
      <c r="I17" s="114">
        <v>80027</v>
      </c>
      <c r="J17" s="140">
        <v>79750</v>
      </c>
      <c r="K17" s="114">
        <v>-186</v>
      </c>
      <c r="L17" s="116">
        <v>-0.23322884012539186</v>
      </c>
    </row>
    <row r="18" spans="1:12" s="110" customFormat="1" ht="15" customHeight="1" x14ac:dyDescent="0.2">
      <c r="A18" s="120"/>
      <c r="B18" s="119"/>
      <c r="C18" s="258" t="s">
        <v>106</v>
      </c>
      <c r="E18" s="113">
        <v>51.758332914383388</v>
      </c>
      <c r="F18" s="115">
        <v>41181</v>
      </c>
      <c r="G18" s="114">
        <v>41177</v>
      </c>
      <c r="H18" s="114">
        <v>41660</v>
      </c>
      <c r="I18" s="114">
        <v>41500</v>
      </c>
      <c r="J18" s="140">
        <v>41213</v>
      </c>
      <c r="K18" s="114">
        <v>-32</v>
      </c>
      <c r="L18" s="116">
        <v>-7.7645403149491671E-2</v>
      </c>
    </row>
    <row r="19" spans="1:12" s="110" customFormat="1" ht="15" customHeight="1" x14ac:dyDescent="0.2">
      <c r="A19" s="120"/>
      <c r="B19" s="119"/>
      <c r="C19" s="258" t="s">
        <v>107</v>
      </c>
      <c r="E19" s="113">
        <v>48.241667085616612</v>
      </c>
      <c r="F19" s="115">
        <v>38383</v>
      </c>
      <c r="G19" s="114">
        <v>38594</v>
      </c>
      <c r="H19" s="114">
        <v>38700</v>
      </c>
      <c r="I19" s="114">
        <v>38527</v>
      </c>
      <c r="J19" s="140">
        <v>38537</v>
      </c>
      <c r="K19" s="114">
        <v>-154</v>
      </c>
      <c r="L19" s="116">
        <v>-0.39961595349923451</v>
      </c>
    </row>
    <row r="20" spans="1:12" s="110" customFormat="1" ht="15" customHeight="1" x14ac:dyDescent="0.2">
      <c r="A20" s="120"/>
      <c r="B20" s="121" t="s">
        <v>110</v>
      </c>
      <c r="C20" s="258"/>
      <c r="E20" s="113">
        <v>22.113577466654522</v>
      </c>
      <c r="F20" s="115">
        <v>26709</v>
      </c>
      <c r="G20" s="114">
        <v>26555</v>
      </c>
      <c r="H20" s="114">
        <v>26381</v>
      </c>
      <c r="I20" s="114">
        <v>25990</v>
      </c>
      <c r="J20" s="140">
        <v>25435</v>
      </c>
      <c r="K20" s="114">
        <v>1274</v>
      </c>
      <c r="L20" s="116">
        <v>5.0088460782386477</v>
      </c>
    </row>
    <row r="21" spans="1:12" s="110" customFormat="1" ht="15" customHeight="1" x14ac:dyDescent="0.2">
      <c r="A21" s="120"/>
      <c r="B21" s="119"/>
      <c r="C21" s="258" t="s">
        <v>106</v>
      </c>
      <c r="E21" s="113">
        <v>49.986895802912876</v>
      </c>
      <c r="F21" s="115">
        <v>13351</v>
      </c>
      <c r="G21" s="114">
        <v>13273</v>
      </c>
      <c r="H21" s="114">
        <v>13238</v>
      </c>
      <c r="I21" s="114">
        <v>13075</v>
      </c>
      <c r="J21" s="140">
        <v>12781</v>
      </c>
      <c r="K21" s="114">
        <v>570</v>
      </c>
      <c r="L21" s="116">
        <v>4.4597449338862374</v>
      </c>
    </row>
    <row r="22" spans="1:12" s="110" customFormat="1" ht="15" customHeight="1" x14ac:dyDescent="0.2">
      <c r="A22" s="120"/>
      <c r="B22" s="119"/>
      <c r="C22" s="258" t="s">
        <v>107</v>
      </c>
      <c r="E22" s="113">
        <v>50.013104197087124</v>
      </c>
      <c r="F22" s="115">
        <v>13358</v>
      </c>
      <c r="G22" s="114">
        <v>13282</v>
      </c>
      <c r="H22" s="114">
        <v>13143</v>
      </c>
      <c r="I22" s="114">
        <v>12915</v>
      </c>
      <c r="J22" s="140">
        <v>12654</v>
      </c>
      <c r="K22" s="114">
        <v>704</v>
      </c>
      <c r="L22" s="116">
        <v>5.5634581950371427</v>
      </c>
    </row>
    <row r="23" spans="1:12" s="110" customFormat="1" ht="15" customHeight="1" x14ac:dyDescent="0.2">
      <c r="A23" s="120"/>
      <c r="B23" s="121" t="s">
        <v>111</v>
      </c>
      <c r="C23" s="258"/>
      <c r="E23" s="113">
        <v>1.1318005315405568</v>
      </c>
      <c r="F23" s="115">
        <v>1367</v>
      </c>
      <c r="G23" s="114">
        <v>1377</v>
      </c>
      <c r="H23" s="114">
        <v>1396</v>
      </c>
      <c r="I23" s="114">
        <v>1323</v>
      </c>
      <c r="J23" s="140">
        <v>1243</v>
      </c>
      <c r="K23" s="114">
        <v>124</v>
      </c>
      <c r="L23" s="116">
        <v>9.9758648431214798</v>
      </c>
    </row>
    <row r="24" spans="1:12" s="110" customFormat="1" ht="15" customHeight="1" x14ac:dyDescent="0.2">
      <c r="A24" s="120"/>
      <c r="B24" s="119"/>
      <c r="C24" s="258" t="s">
        <v>106</v>
      </c>
      <c r="E24" s="113">
        <v>61.302121433796636</v>
      </c>
      <c r="F24" s="115">
        <v>838</v>
      </c>
      <c r="G24" s="114">
        <v>840</v>
      </c>
      <c r="H24" s="114">
        <v>875</v>
      </c>
      <c r="I24" s="114">
        <v>830</v>
      </c>
      <c r="J24" s="140">
        <v>785</v>
      </c>
      <c r="K24" s="114">
        <v>53</v>
      </c>
      <c r="L24" s="116">
        <v>6.7515923566878984</v>
      </c>
    </row>
    <row r="25" spans="1:12" s="110" customFormat="1" ht="15" customHeight="1" x14ac:dyDescent="0.2">
      <c r="A25" s="120"/>
      <c r="B25" s="119"/>
      <c r="C25" s="258" t="s">
        <v>107</v>
      </c>
      <c r="E25" s="113">
        <v>38.697878566203364</v>
      </c>
      <c r="F25" s="115">
        <v>529</v>
      </c>
      <c r="G25" s="114">
        <v>537</v>
      </c>
      <c r="H25" s="114">
        <v>521</v>
      </c>
      <c r="I25" s="114">
        <v>493</v>
      </c>
      <c r="J25" s="140">
        <v>458</v>
      </c>
      <c r="K25" s="114">
        <v>71</v>
      </c>
      <c r="L25" s="116">
        <v>15.502183406113538</v>
      </c>
    </row>
    <row r="26" spans="1:12" s="110" customFormat="1" ht="15" customHeight="1" x14ac:dyDescent="0.2">
      <c r="A26" s="120"/>
      <c r="C26" s="121" t="s">
        <v>187</v>
      </c>
      <c r="D26" s="110" t="s">
        <v>188</v>
      </c>
      <c r="E26" s="113">
        <v>0.32869408267856698</v>
      </c>
      <c r="F26" s="115">
        <v>397</v>
      </c>
      <c r="G26" s="114">
        <v>379</v>
      </c>
      <c r="H26" s="114">
        <v>392</v>
      </c>
      <c r="I26" s="114">
        <v>330</v>
      </c>
      <c r="J26" s="140">
        <v>310</v>
      </c>
      <c r="K26" s="114">
        <v>87</v>
      </c>
      <c r="L26" s="116">
        <v>28.06451612903226</v>
      </c>
    </row>
    <row r="27" spans="1:12" s="110" customFormat="1" ht="15" customHeight="1" x14ac:dyDescent="0.2">
      <c r="A27" s="120"/>
      <c r="B27" s="119"/>
      <c r="D27" s="259" t="s">
        <v>106</v>
      </c>
      <c r="E27" s="113">
        <v>52.141057934508815</v>
      </c>
      <c r="F27" s="115">
        <v>207</v>
      </c>
      <c r="G27" s="114">
        <v>190</v>
      </c>
      <c r="H27" s="114">
        <v>210</v>
      </c>
      <c r="I27" s="114">
        <v>179</v>
      </c>
      <c r="J27" s="140">
        <v>171</v>
      </c>
      <c r="K27" s="114">
        <v>36</v>
      </c>
      <c r="L27" s="116">
        <v>21.05263157894737</v>
      </c>
    </row>
    <row r="28" spans="1:12" s="110" customFormat="1" ht="15" customHeight="1" x14ac:dyDescent="0.2">
      <c r="A28" s="120"/>
      <c r="B28" s="119"/>
      <c r="D28" s="259" t="s">
        <v>107</v>
      </c>
      <c r="E28" s="113">
        <v>47.858942065491185</v>
      </c>
      <c r="F28" s="115">
        <v>190</v>
      </c>
      <c r="G28" s="114">
        <v>189</v>
      </c>
      <c r="H28" s="114">
        <v>182</v>
      </c>
      <c r="I28" s="114">
        <v>151</v>
      </c>
      <c r="J28" s="140">
        <v>139</v>
      </c>
      <c r="K28" s="114">
        <v>51</v>
      </c>
      <c r="L28" s="116">
        <v>36.690647482014391</v>
      </c>
    </row>
    <row r="29" spans="1:12" s="110" customFormat="1" ht="24.95" customHeight="1" x14ac:dyDescent="0.2">
      <c r="A29" s="604" t="s">
        <v>189</v>
      </c>
      <c r="B29" s="605"/>
      <c r="C29" s="605"/>
      <c r="D29" s="606"/>
      <c r="E29" s="113">
        <v>91.983010572855008</v>
      </c>
      <c r="F29" s="115">
        <v>111098</v>
      </c>
      <c r="G29" s="114">
        <v>111894</v>
      </c>
      <c r="H29" s="114">
        <v>112797</v>
      </c>
      <c r="I29" s="114">
        <v>110958</v>
      </c>
      <c r="J29" s="140">
        <v>110921</v>
      </c>
      <c r="K29" s="114">
        <v>177</v>
      </c>
      <c r="L29" s="116">
        <v>0.15957302945339477</v>
      </c>
    </row>
    <row r="30" spans="1:12" s="110" customFormat="1" ht="15" customHeight="1" x14ac:dyDescent="0.2">
      <c r="A30" s="120"/>
      <c r="B30" s="119"/>
      <c r="C30" s="258" t="s">
        <v>106</v>
      </c>
      <c r="E30" s="113">
        <v>51.018020126374914</v>
      </c>
      <c r="F30" s="115">
        <v>56680</v>
      </c>
      <c r="G30" s="114">
        <v>57126</v>
      </c>
      <c r="H30" s="114">
        <v>57892</v>
      </c>
      <c r="I30" s="114">
        <v>56853</v>
      </c>
      <c r="J30" s="140">
        <v>56765</v>
      </c>
      <c r="K30" s="114">
        <v>-85</v>
      </c>
      <c r="L30" s="116">
        <v>-0.1497401567867524</v>
      </c>
    </row>
    <row r="31" spans="1:12" s="110" customFormat="1" ht="15" customHeight="1" x14ac:dyDescent="0.2">
      <c r="A31" s="120"/>
      <c r="B31" s="119"/>
      <c r="C31" s="258" t="s">
        <v>107</v>
      </c>
      <c r="E31" s="113">
        <v>48.981979873625086</v>
      </c>
      <c r="F31" s="115">
        <v>54418</v>
      </c>
      <c r="G31" s="114">
        <v>54768</v>
      </c>
      <c r="H31" s="114">
        <v>54905</v>
      </c>
      <c r="I31" s="114">
        <v>54105</v>
      </c>
      <c r="J31" s="140">
        <v>54156</v>
      </c>
      <c r="K31" s="114">
        <v>262</v>
      </c>
      <c r="L31" s="116">
        <v>0.48378757663047495</v>
      </c>
    </row>
    <row r="32" spans="1:12" s="110" customFormat="1" ht="15" customHeight="1" x14ac:dyDescent="0.2">
      <c r="A32" s="120"/>
      <c r="B32" s="119" t="s">
        <v>117</v>
      </c>
      <c r="C32" s="258"/>
      <c r="E32" s="113">
        <v>7.9971187521216089</v>
      </c>
      <c r="F32" s="115">
        <v>9659</v>
      </c>
      <c r="G32" s="114">
        <v>9520</v>
      </c>
      <c r="H32" s="114">
        <v>9446</v>
      </c>
      <c r="I32" s="114">
        <v>8989</v>
      </c>
      <c r="J32" s="140">
        <v>8633</v>
      </c>
      <c r="K32" s="114">
        <v>1026</v>
      </c>
      <c r="L32" s="116">
        <v>11.884628750144794</v>
      </c>
    </row>
    <row r="33" spans="1:12" s="110" customFormat="1" ht="15" customHeight="1" x14ac:dyDescent="0.2">
      <c r="A33" s="120"/>
      <c r="B33" s="119"/>
      <c r="C33" s="258" t="s">
        <v>106</v>
      </c>
      <c r="E33" s="113">
        <v>66.673568692411223</v>
      </c>
      <c r="F33" s="115">
        <v>6440</v>
      </c>
      <c r="G33" s="114">
        <v>6303</v>
      </c>
      <c r="H33" s="114">
        <v>6335</v>
      </c>
      <c r="I33" s="114">
        <v>6035</v>
      </c>
      <c r="J33" s="140">
        <v>5749</v>
      </c>
      <c r="K33" s="114">
        <v>691</v>
      </c>
      <c r="L33" s="116">
        <v>12.019481648982431</v>
      </c>
    </row>
    <row r="34" spans="1:12" s="110" customFormat="1" ht="15" customHeight="1" x14ac:dyDescent="0.2">
      <c r="A34" s="120"/>
      <c r="B34" s="119"/>
      <c r="C34" s="258" t="s">
        <v>107</v>
      </c>
      <c r="E34" s="113">
        <v>33.326431307588777</v>
      </c>
      <c r="F34" s="115">
        <v>3219</v>
      </c>
      <c r="G34" s="114">
        <v>3217</v>
      </c>
      <c r="H34" s="114">
        <v>3111</v>
      </c>
      <c r="I34" s="114">
        <v>2954</v>
      </c>
      <c r="J34" s="140">
        <v>2884</v>
      </c>
      <c r="K34" s="114">
        <v>335</v>
      </c>
      <c r="L34" s="116">
        <v>11.615811373092926</v>
      </c>
    </row>
    <row r="35" spans="1:12" s="110" customFormat="1" ht="24.95" customHeight="1" x14ac:dyDescent="0.2">
      <c r="A35" s="604" t="s">
        <v>190</v>
      </c>
      <c r="B35" s="605"/>
      <c r="C35" s="605"/>
      <c r="D35" s="606"/>
      <c r="E35" s="113">
        <v>68.090179746814485</v>
      </c>
      <c r="F35" s="115">
        <v>82240</v>
      </c>
      <c r="G35" s="114">
        <v>82915</v>
      </c>
      <c r="H35" s="114">
        <v>83782</v>
      </c>
      <c r="I35" s="114">
        <v>82076</v>
      </c>
      <c r="J35" s="140">
        <v>82024</v>
      </c>
      <c r="K35" s="114">
        <v>216</v>
      </c>
      <c r="L35" s="116">
        <v>0.26333755973861311</v>
      </c>
    </row>
    <row r="36" spans="1:12" s="110" customFormat="1" ht="15" customHeight="1" x14ac:dyDescent="0.2">
      <c r="A36" s="120"/>
      <c r="B36" s="119"/>
      <c r="C36" s="258" t="s">
        <v>106</v>
      </c>
      <c r="E36" s="113">
        <v>69.247324902723733</v>
      </c>
      <c r="F36" s="115">
        <v>56949</v>
      </c>
      <c r="G36" s="114">
        <v>57269</v>
      </c>
      <c r="H36" s="114">
        <v>57969</v>
      </c>
      <c r="I36" s="114">
        <v>56924</v>
      </c>
      <c r="J36" s="140">
        <v>56730</v>
      </c>
      <c r="K36" s="114">
        <v>219</v>
      </c>
      <c r="L36" s="116">
        <v>0.3860391327340032</v>
      </c>
    </row>
    <row r="37" spans="1:12" s="110" customFormat="1" ht="15" customHeight="1" x14ac:dyDescent="0.2">
      <c r="A37" s="120"/>
      <c r="B37" s="119"/>
      <c r="C37" s="258" t="s">
        <v>107</v>
      </c>
      <c r="E37" s="113">
        <v>30.752675097276263</v>
      </c>
      <c r="F37" s="115">
        <v>25291</v>
      </c>
      <c r="G37" s="114">
        <v>25646</v>
      </c>
      <c r="H37" s="114">
        <v>25813</v>
      </c>
      <c r="I37" s="114">
        <v>25152</v>
      </c>
      <c r="J37" s="140">
        <v>25294</v>
      </c>
      <c r="K37" s="114">
        <v>-3</v>
      </c>
      <c r="L37" s="116">
        <v>-1.1860520281489682E-2</v>
      </c>
    </row>
    <row r="38" spans="1:12" s="110" customFormat="1" ht="15" customHeight="1" x14ac:dyDescent="0.2">
      <c r="A38" s="120"/>
      <c r="B38" s="119" t="s">
        <v>182</v>
      </c>
      <c r="C38" s="258"/>
      <c r="E38" s="113">
        <v>31.909820253185519</v>
      </c>
      <c r="F38" s="115">
        <v>38541</v>
      </c>
      <c r="G38" s="114">
        <v>38518</v>
      </c>
      <c r="H38" s="114">
        <v>38482</v>
      </c>
      <c r="I38" s="114">
        <v>37900</v>
      </c>
      <c r="J38" s="140">
        <v>37556</v>
      </c>
      <c r="K38" s="114">
        <v>985</v>
      </c>
      <c r="L38" s="116">
        <v>2.6227500266269037</v>
      </c>
    </row>
    <row r="39" spans="1:12" s="110" customFormat="1" ht="15" customHeight="1" x14ac:dyDescent="0.2">
      <c r="A39" s="120"/>
      <c r="B39" s="119"/>
      <c r="C39" s="258" t="s">
        <v>106</v>
      </c>
      <c r="E39" s="113">
        <v>16.047845151916142</v>
      </c>
      <c r="F39" s="115">
        <v>6185</v>
      </c>
      <c r="G39" s="114">
        <v>6171</v>
      </c>
      <c r="H39" s="114">
        <v>6271</v>
      </c>
      <c r="I39" s="114">
        <v>5983</v>
      </c>
      <c r="J39" s="140">
        <v>5801</v>
      </c>
      <c r="K39" s="114">
        <v>384</v>
      </c>
      <c r="L39" s="116">
        <v>6.6195483537321156</v>
      </c>
    </row>
    <row r="40" spans="1:12" s="110" customFormat="1" ht="15" customHeight="1" x14ac:dyDescent="0.2">
      <c r="A40" s="120"/>
      <c r="B40" s="119"/>
      <c r="C40" s="258" t="s">
        <v>107</v>
      </c>
      <c r="E40" s="113">
        <v>83.952154848083865</v>
      </c>
      <c r="F40" s="115">
        <v>32356</v>
      </c>
      <c r="G40" s="114">
        <v>32347</v>
      </c>
      <c r="H40" s="114">
        <v>32211</v>
      </c>
      <c r="I40" s="114">
        <v>31917</v>
      </c>
      <c r="J40" s="140">
        <v>31755</v>
      </c>
      <c r="K40" s="114">
        <v>601</v>
      </c>
      <c r="L40" s="116">
        <v>1.8926153361675326</v>
      </c>
    </row>
    <row r="41" spans="1:12" s="110" customFormat="1" ht="24.75" customHeight="1" x14ac:dyDescent="0.2">
      <c r="A41" s="604" t="s">
        <v>519</v>
      </c>
      <c r="B41" s="605"/>
      <c r="C41" s="605"/>
      <c r="D41" s="606"/>
      <c r="E41" s="113">
        <v>5.1175267633154222</v>
      </c>
      <c r="F41" s="115">
        <v>6181</v>
      </c>
      <c r="G41" s="114">
        <v>6772</v>
      </c>
      <c r="H41" s="114">
        <v>6790</v>
      </c>
      <c r="I41" s="114">
        <v>5182</v>
      </c>
      <c r="J41" s="140">
        <v>6100</v>
      </c>
      <c r="K41" s="114">
        <v>81</v>
      </c>
      <c r="L41" s="116">
        <v>1.3278688524590163</v>
      </c>
    </row>
    <row r="42" spans="1:12" s="110" customFormat="1" ht="15" customHeight="1" x14ac:dyDescent="0.2">
      <c r="A42" s="120"/>
      <c r="B42" s="119"/>
      <c r="C42" s="258" t="s">
        <v>106</v>
      </c>
      <c r="E42" s="113">
        <v>60.847759262255302</v>
      </c>
      <c r="F42" s="115">
        <v>3761</v>
      </c>
      <c r="G42" s="114">
        <v>4188</v>
      </c>
      <c r="H42" s="114">
        <v>4231</v>
      </c>
      <c r="I42" s="114">
        <v>3178</v>
      </c>
      <c r="J42" s="140">
        <v>3700</v>
      </c>
      <c r="K42" s="114">
        <v>61</v>
      </c>
      <c r="L42" s="116">
        <v>1.6486486486486487</v>
      </c>
    </row>
    <row r="43" spans="1:12" s="110" customFormat="1" ht="15" customHeight="1" x14ac:dyDescent="0.2">
      <c r="A43" s="123"/>
      <c r="B43" s="124"/>
      <c r="C43" s="260" t="s">
        <v>107</v>
      </c>
      <c r="D43" s="261"/>
      <c r="E43" s="125">
        <v>39.152240737744698</v>
      </c>
      <c r="F43" s="143">
        <v>2420</v>
      </c>
      <c r="G43" s="144">
        <v>2584</v>
      </c>
      <c r="H43" s="144">
        <v>2559</v>
      </c>
      <c r="I43" s="144">
        <v>2004</v>
      </c>
      <c r="J43" s="145">
        <v>2400</v>
      </c>
      <c r="K43" s="144">
        <v>20</v>
      </c>
      <c r="L43" s="146">
        <v>0.83333333333333337</v>
      </c>
    </row>
    <row r="44" spans="1:12" s="110" customFormat="1" ht="45.75" customHeight="1" x14ac:dyDescent="0.2">
      <c r="A44" s="604" t="s">
        <v>191</v>
      </c>
      <c r="B44" s="605"/>
      <c r="C44" s="605"/>
      <c r="D44" s="606"/>
      <c r="E44" s="113">
        <v>1.8247903229812636</v>
      </c>
      <c r="F44" s="115">
        <v>2204</v>
      </c>
      <c r="G44" s="114">
        <v>2366</v>
      </c>
      <c r="H44" s="114">
        <v>2375</v>
      </c>
      <c r="I44" s="114">
        <v>2309</v>
      </c>
      <c r="J44" s="140">
        <v>2368</v>
      </c>
      <c r="K44" s="114">
        <v>-164</v>
      </c>
      <c r="L44" s="116">
        <v>-6.9256756756756754</v>
      </c>
    </row>
    <row r="45" spans="1:12" s="110" customFormat="1" ht="15" customHeight="1" x14ac:dyDescent="0.2">
      <c r="A45" s="120"/>
      <c r="B45" s="119"/>
      <c r="C45" s="258" t="s">
        <v>106</v>
      </c>
      <c r="E45" s="113">
        <v>61.615245009074407</v>
      </c>
      <c r="F45" s="115">
        <v>1358</v>
      </c>
      <c r="G45" s="114">
        <v>1457</v>
      </c>
      <c r="H45" s="114">
        <v>1459</v>
      </c>
      <c r="I45" s="114">
        <v>1424</v>
      </c>
      <c r="J45" s="140">
        <v>1457</v>
      </c>
      <c r="K45" s="114">
        <v>-99</v>
      </c>
      <c r="L45" s="116">
        <v>-6.7947838023335621</v>
      </c>
    </row>
    <row r="46" spans="1:12" s="110" customFormat="1" ht="15" customHeight="1" x14ac:dyDescent="0.2">
      <c r="A46" s="123"/>
      <c r="B46" s="124"/>
      <c r="C46" s="260" t="s">
        <v>107</v>
      </c>
      <c r="D46" s="261"/>
      <c r="E46" s="125">
        <v>38.384754990925593</v>
      </c>
      <c r="F46" s="143">
        <v>846</v>
      </c>
      <c r="G46" s="144">
        <v>909</v>
      </c>
      <c r="H46" s="144">
        <v>916</v>
      </c>
      <c r="I46" s="144">
        <v>885</v>
      </c>
      <c r="J46" s="145">
        <v>911</v>
      </c>
      <c r="K46" s="144">
        <v>-65</v>
      </c>
      <c r="L46" s="146">
        <v>-7.1350164654226127</v>
      </c>
    </row>
    <row r="47" spans="1:12" s="110" customFormat="1" ht="39" customHeight="1" x14ac:dyDescent="0.2">
      <c r="A47" s="604" t="s">
        <v>520</v>
      </c>
      <c r="B47" s="607"/>
      <c r="C47" s="607"/>
      <c r="D47" s="608"/>
      <c r="E47" s="113">
        <v>0.16476101373560412</v>
      </c>
      <c r="F47" s="115">
        <v>199</v>
      </c>
      <c r="G47" s="114">
        <v>205</v>
      </c>
      <c r="H47" s="114">
        <v>193</v>
      </c>
      <c r="I47" s="114">
        <v>189</v>
      </c>
      <c r="J47" s="140">
        <v>207</v>
      </c>
      <c r="K47" s="114">
        <v>-8</v>
      </c>
      <c r="L47" s="116">
        <v>-3.8647342995169081</v>
      </c>
    </row>
    <row r="48" spans="1:12" s="110" customFormat="1" ht="15" customHeight="1" x14ac:dyDescent="0.2">
      <c r="A48" s="120"/>
      <c r="B48" s="119"/>
      <c r="C48" s="258" t="s">
        <v>106</v>
      </c>
      <c r="E48" s="113">
        <v>38.693467336683419</v>
      </c>
      <c r="F48" s="115">
        <v>77</v>
      </c>
      <c r="G48" s="114">
        <v>80</v>
      </c>
      <c r="H48" s="114">
        <v>72</v>
      </c>
      <c r="I48" s="114">
        <v>70</v>
      </c>
      <c r="J48" s="140">
        <v>78</v>
      </c>
      <c r="K48" s="114">
        <v>-1</v>
      </c>
      <c r="L48" s="116">
        <v>-1.2820512820512822</v>
      </c>
    </row>
    <row r="49" spans="1:12" s="110" customFormat="1" ht="15" customHeight="1" x14ac:dyDescent="0.2">
      <c r="A49" s="123"/>
      <c r="B49" s="124"/>
      <c r="C49" s="260" t="s">
        <v>107</v>
      </c>
      <c r="D49" s="261"/>
      <c r="E49" s="125">
        <v>61.306532663316581</v>
      </c>
      <c r="F49" s="143">
        <v>122</v>
      </c>
      <c r="G49" s="144">
        <v>125</v>
      </c>
      <c r="H49" s="144">
        <v>121</v>
      </c>
      <c r="I49" s="144">
        <v>119</v>
      </c>
      <c r="J49" s="145">
        <v>129</v>
      </c>
      <c r="K49" s="144">
        <v>-7</v>
      </c>
      <c r="L49" s="146">
        <v>-5.4263565891472867</v>
      </c>
    </row>
    <row r="50" spans="1:12" s="110" customFormat="1" ht="24.95" customHeight="1" x14ac:dyDescent="0.2">
      <c r="A50" s="609" t="s">
        <v>192</v>
      </c>
      <c r="B50" s="610"/>
      <c r="C50" s="610"/>
      <c r="D50" s="611"/>
      <c r="E50" s="262">
        <v>13.202407663457</v>
      </c>
      <c r="F50" s="263">
        <v>15946</v>
      </c>
      <c r="G50" s="264">
        <v>16854</v>
      </c>
      <c r="H50" s="264">
        <v>16968</v>
      </c>
      <c r="I50" s="264">
        <v>15547</v>
      </c>
      <c r="J50" s="265">
        <v>15692</v>
      </c>
      <c r="K50" s="263">
        <v>254</v>
      </c>
      <c r="L50" s="266">
        <v>1.6186591893958706</v>
      </c>
    </row>
    <row r="51" spans="1:12" s="110" customFormat="1" ht="15" customHeight="1" x14ac:dyDescent="0.2">
      <c r="A51" s="120"/>
      <c r="B51" s="119"/>
      <c r="C51" s="258" t="s">
        <v>106</v>
      </c>
      <c r="E51" s="113">
        <v>57.161670638404615</v>
      </c>
      <c r="F51" s="115">
        <v>9115</v>
      </c>
      <c r="G51" s="114">
        <v>9623</v>
      </c>
      <c r="H51" s="114">
        <v>9774</v>
      </c>
      <c r="I51" s="114">
        <v>8885</v>
      </c>
      <c r="J51" s="140">
        <v>8867</v>
      </c>
      <c r="K51" s="114">
        <v>248</v>
      </c>
      <c r="L51" s="116">
        <v>2.7968873350625918</v>
      </c>
    </row>
    <row r="52" spans="1:12" s="110" customFormat="1" ht="15" customHeight="1" x14ac:dyDescent="0.2">
      <c r="A52" s="120"/>
      <c r="B52" s="119"/>
      <c r="C52" s="258" t="s">
        <v>107</v>
      </c>
      <c r="E52" s="113">
        <v>42.838329361595385</v>
      </c>
      <c r="F52" s="115">
        <v>6831</v>
      </c>
      <c r="G52" s="114">
        <v>7231</v>
      </c>
      <c r="H52" s="114">
        <v>7194</v>
      </c>
      <c r="I52" s="114">
        <v>6662</v>
      </c>
      <c r="J52" s="140">
        <v>6825</v>
      </c>
      <c r="K52" s="114">
        <v>6</v>
      </c>
      <c r="L52" s="116">
        <v>8.7912087912087919E-2</v>
      </c>
    </row>
    <row r="53" spans="1:12" s="110" customFormat="1" ht="15" customHeight="1" x14ac:dyDescent="0.2">
      <c r="A53" s="120"/>
      <c r="B53" s="119"/>
      <c r="C53" s="258" t="s">
        <v>187</v>
      </c>
      <c r="D53" s="110" t="s">
        <v>193</v>
      </c>
      <c r="E53" s="113">
        <v>26.476859400476609</v>
      </c>
      <c r="F53" s="115">
        <v>4222</v>
      </c>
      <c r="G53" s="114">
        <v>5046</v>
      </c>
      <c r="H53" s="114">
        <v>5054</v>
      </c>
      <c r="I53" s="114">
        <v>3751</v>
      </c>
      <c r="J53" s="140">
        <v>4146</v>
      </c>
      <c r="K53" s="114">
        <v>76</v>
      </c>
      <c r="L53" s="116">
        <v>1.8330921369995177</v>
      </c>
    </row>
    <row r="54" spans="1:12" s="110" customFormat="1" ht="15" customHeight="1" x14ac:dyDescent="0.2">
      <c r="A54" s="120"/>
      <c r="B54" s="119"/>
      <c r="D54" s="267" t="s">
        <v>194</v>
      </c>
      <c r="E54" s="113">
        <v>62.103268593083847</v>
      </c>
      <c r="F54" s="115">
        <v>2622</v>
      </c>
      <c r="G54" s="114">
        <v>3127</v>
      </c>
      <c r="H54" s="114">
        <v>3193</v>
      </c>
      <c r="I54" s="114">
        <v>2363</v>
      </c>
      <c r="J54" s="140">
        <v>2581</v>
      </c>
      <c r="K54" s="114">
        <v>41</v>
      </c>
      <c r="L54" s="116">
        <v>1.5885315769081751</v>
      </c>
    </row>
    <row r="55" spans="1:12" s="110" customFormat="1" ht="15" customHeight="1" x14ac:dyDescent="0.2">
      <c r="A55" s="120"/>
      <c r="B55" s="119"/>
      <c r="D55" s="267" t="s">
        <v>195</v>
      </c>
      <c r="E55" s="113">
        <v>37.896731406916153</v>
      </c>
      <c r="F55" s="115">
        <v>1600</v>
      </c>
      <c r="G55" s="114">
        <v>1919</v>
      </c>
      <c r="H55" s="114">
        <v>1861</v>
      </c>
      <c r="I55" s="114">
        <v>1388</v>
      </c>
      <c r="J55" s="140">
        <v>1565</v>
      </c>
      <c r="K55" s="114">
        <v>35</v>
      </c>
      <c r="L55" s="116">
        <v>2.2364217252396168</v>
      </c>
    </row>
    <row r="56" spans="1:12" s="110" customFormat="1" ht="15" customHeight="1" x14ac:dyDescent="0.2">
      <c r="A56" s="120"/>
      <c r="B56" s="119" t="s">
        <v>196</v>
      </c>
      <c r="C56" s="258"/>
      <c r="E56" s="113">
        <v>70.363716147407288</v>
      </c>
      <c r="F56" s="115">
        <v>84986</v>
      </c>
      <c r="G56" s="114">
        <v>84695</v>
      </c>
      <c r="H56" s="114">
        <v>85373</v>
      </c>
      <c r="I56" s="114">
        <v>84903</v>
      </c>
      <c r="J56" s="140">
        <v>84524</v>
      </c>
      <c r="K56" s="114">
        <v>462</v>
      </c>
      <c r="L56" s="116">
        <v>0.5465903175429464</v>
      </c>
    </row>
    <row r="57" spans="1:12" s="110" customFormat="1" ht="15" customHeight="1" x14ac:dyDescent="0.2">
      <c r="A57" s="120"/>
      <c r="B57" s="119"/>
      <c r="C57" s="258" t="s">
        <v>106</v>
      </c>
      <c r="E57" s="113">
        <v>51.162544419080788</v>
      </c>
      <c r="F57" s="115">
        <v>43481</v>
      </c>
      <c r="G57" s="114">
        <v>43264</v>
      </c>
      <c r="H57" s="114">
        <v>43837</v>
      </c>
      <c r="I57" s="114">
        <v>43644</v>
      </c>
      <c r="J57" s="140">
        <v>43421</v>
      </c>
      <c r="K57" s="114">
        <v>60</v>
      </c>
      <c r="L57" s="116">
        <v>0.13818198567513415</v>
      </c>
    </row>
    <row r="58" spans="1:12" s="110" customFormat="1" ht="15" customHeight="1" x14ac:dyDescent="0.2">
      <c r="A58" s="120"/>
      <c r="B58" s="119"/>
      <c r="C58" s="258" t="s">
        <v>107</v>
      </c>
      <c r="E58" s="113">
        <v>48.837455580919212</v>
      </c>
      <c r="F58" s="115">
        <v>41505</v>
      </c>
      <c r="G58" s="114">
        <v>41431</v>
      </c>
      <c r="H58" s="114">
        <v>41536</v>
      </c>
      <c r="I58" s="114">
        <v>41259</v>
      </c>
      <c r="J58" s="140">
        <v>41103</v>
      </c>
      <c r="K58" s="114">
        <v>402</v>
      </c>
      <c r="L58" s="116">
        <v>0.97803080067148385</v>
      </c>
    </row>
    <row r="59" spans="1:12" s="110" customFormat="1" ht="15" customHeight="1" x14ac:dyDescent="0.2">
      <c r="A59" s="120"/>
      <c r="B59" s="119"/>
      <c r="C59" s="258" t="s">
        <v>105</v>
      </c>
      <c r="D59" s="110" t="s">
        <v>197</v>
      </c>
      <c r="E59" s="113">
        <v>92.570541030287345</v>
      </c>
      <c r="F59" s="115">
        <v>78672</v>
      </c>
      <c r="G59" s="114">
        <v>78401</v>
      </c>
      <c r="H59" s="114">
        <v>79031</v>
      </c>
      <c r="I59" s="114">
        <v>78687</v>
      </c>
      <c r="J59" s="140">
        <v>78369</v>
      </c>
      <c r="K59" s="114">
        <v>303</v>
      </c>
      <c r="L59" s="116">
        <v>0.38663246947134711</v>
      </c>
    </row>
    <row r="60" spans="1:12" s="110" customFormat="1" ht="15" customHeight="1" x14ac:dyDescent="0.2">
      <c r="A60" s="120"/>
      <c r="B60" s="119"/>
      <c r="C60" s="258"/>
      <c r="D60" s="267" t="s">
        <v>198</v>
      </c>
      <c r="E60" s="113">
        <v>49.262761846654463</v>
      </c>
      <c r="F60" s="115">
        <v>38756</v>
      </c>
      <c r="G60" s="114">
        <v>38549</v>
      </c>
      <c r="H60" s="114">
        <v>39072</v>
      </c>
      <c r="I60" s="114">
        <v>38942</v>
      </c>
      <c r="J60" s="140">
        <v>38745</v>
      </c>
      <c r="K60" s="114">
        <v>11</v>
      </c>
      <c r="L60" s="116">
        <v>2.8390760098077172E-2</v>
      </c>
    </row>
    <row r="61" spans="1:12" s="110" customFormat="1" ht="15" customHeight="1" x14ac:dyDescent="0.2">
      <c r="A61" s="120"/>
      <c r="B61" s="119"/>
      <c r="C61" s="258"/>
      <c r="D61" s="267" t="s">
        <v>199</v>
      </c>
      <c r="E61" s="113">
        <v>50.737238153345537</v>
      </c>
      <c r="F61" s="115">
        <v>39916</v>
      </c>
      <c r="G61" s="114">
        <v>39852</v>
      </c>
      <c r="H61" s="114">
        <v>39959</v>
      </c>
      <c r="I61" s="114">
        <v>39745</v>
      </c>
      <c r="J61" s="140">
        <v>39624</v>
      </c>
      <c r="K61" s="114">
        <v>292</v>
      </c>
      <c r="L61" s="116">
        <v>0.73692711487987084</v>
      </c>
    </row>
    <row r="62" spans="1:12" s="110" customFormat="1" ht="15" customHeight="1" x14ac:dyDescent="0.2">
      <c r="A62" s="120"/>
      <c r="B62" s="119"/>
      <c r="C62" s="258"/>
      <c r="D62" s="258" t="s">
        <v>200</v>
      </c>
      <c r="E62" s="113">
        <v>7.429458969712659</v>
      </c>
      <c r="F62" s="115">
        <v>6314</v>
      </c>
      <c r="G62" s="114">
        <v>6294</v>
      </c>
      <c r="H62" s="114">
        <v>6342</v>
      </c>
      <c r="I62" s="114">
        <v>6216</v>
      </c>
      <c r="J62" s="140">
        <v>6155</v>
      </c>
      <c r="K62" s="114">
        <v>159</v>
      </c>
      <c r="L62" s="116">
        <v>2.5832656376929326</v>
      </c>
    </row>
    <row r="63" spans="1:12" s="110" customFormat="1" ht="15" customHeight="1" x14ac:dyDescent="0.2">
      <c r="A63" s="120"/>
      <c r="B63" s="119"/>
      <c r="C63" s="258"/>
      <c r="D63" s="267" t="s">
        <v>198</v>
      </c>
      <c r="E63" s="113">
        <v>74.833702882483365</v>
      </c>
      <c r="F63" s="115">
        <v>4725</v>
      </c>
      <c r="G63" s="114">
        <v>4715</v>
      </c>
      <c r="H63" s="114">
        <v>4765</v>
      </c>
      <c r="I63" s="114">
        <v>4702</v>
      </c>
      <c r="J63" s="140">
        <v>4676</v>
      </c>
      <c r="K63" s="114">
        <v>49</v>
      </c>
      <c r="L63" s="116">
        <v>1.0479041916167664</v>
      </c>
    </row>
    <row r="64" spans="1:12" s="110" customFormat="1" ht="15" customHeight="1" x14ac:dyDescent="0.2">
      <c r="A64" s="120"/>
      <c r="B64" s="119"/>
      <c r="C64" s="258"/>
      <c r="D64" s="267" t="s">
        <v>199</v>
      </c>
      <c r="E64" s="113">
        <v>25.166297117516631</v>
      </c>
      <c r="F64" s="115">
        <v>1589</v>
      </c>
      <c r="G64" s="114">
        <v>1579</v>
      </c>
      <c r="H64" s="114">
        <v>1577</v>
      </c>
      <c r="I64" s="114">
        <v>1514</v>
      </c>
      <c r="J64" s="140">
        <v>1479</v>
      </c>
      <c r="K64" s="114">
        <v>110</v>
      </c>
      <c r="L64" s="116">
        <v>7.4374577417173766</v>
      </c>
    </row>
    <row r="65" spans="1:12" s="110" customFormat="1" ht="15" customHeight="1" x14ac:dyDescent="0.2">
      <c r="A65" s="120"/>
      <c r="B65" s="119" t="s">
        <v>201</v>
      </c>
      <c r="C65" s="258"/>
      <c r="E65" s="113">
        <v>9.5619344102135262</v>
      </c>
      <c r="F65" s="115">
        <v>11549</v>
      </c>
      <c r="G65" s="114">
        <v>11506</v>
      </c>
      <c r="H65" s="114">
        <v>11385</v>
      </c>
      <c r="I65" s="114">
        <v>11149</v>
      </c>
      <c r="J65" s="140">
        <v>10997</v>
      </c>
      <c r="K65" s="114">
        <v>552</v>
      </c>
      <c r="L65" s="116">
        <v>5.0195507865781579</v>
      </c>
    </row>
    <row r="66" spans="1:12" s="110" customFormat="1" ht="15" customHeight="1" x14ac:dyDescent="0.2">
      <c r="A66" s="120"/>
      <c r="B66" s="119"/>
      <c r="C66" s="258" t="s">
        <v>106</v>
      </c>
      <c r="E66" s="113">
        <v>49.805177937483762</v>
      </c>
      <c r="F66" s="115">
        <v>5752</v>
      </c>
      <c r="G66" s="114">
        <v>5774</v>
      </c>
      <c r="H66" s="114">
        <v>5754</v>
      </c>
      <c r="I66" s="114">
        <v>5641</v>
      </c>
      <c r="J66" s="140">
        <v>5578</v>
      </c>
      <c r="K66" s="114">
        <v>174</v>
      </c>
      <c r="L66" s="116">
        <v>3.1193976335604159</v>
      </c>
    </row>
    <row r="67" spans="1:12" s="110" customFormat="1" ht="15" customHeight="1" x14ac:dyDescent="0.2">
      <c r="A67" s="120"/>
      <c r="B67" s="119"/>
      <c r="C67" s="258" t="s">
        <v>107</v>
      </c>
      <c r="E67" s="113">
        <v>50.194822062516238</v>
      </c>
      <c r="F67" s="115">
        <v>5797</v>
      </c>
      <c r="G67" s="114">
        <v>5732</v>
      </c>
      <c r="H67" s="114">
        <v>5631</v>
      </c>
      <c r="I67" s="114">
        <v>5508</v>
      </c>
      <c r="J67" s="140">
        <v>5419</v>
      </c>
      <c r="K67" s="114">
        <v>378</v>
      </c>
      <c r="L67" s="116">
        <v>6.9754567263332721</v>
      </c>
    </row>
    <row r="68" spans="1:12" s="110" customFormat="1" ht="15" customHeight="1" x14ac:dyDescent="0.2">
      <c r="A68" s="120"/>
      <c r="B68" s="119"/>
      <c r="C68" s="258" t="s">
        <v>105</v>
      </c>
      <c r="D68" s="110" t="s">
        <v>202</v>
      </c>
      <c r="E68" s="113">
        <v>19.438912459953244</v>
      </c>
      <c r="F68" s="115">
        <v>2245</v>
      </c>
      <c r="G68" s="114">
        <v>2221</v>
      </c>
      <c r="H68" s="114">
        <v>2182</v>
      </c>
      <c r="I68" s="114">
        <v>2104</v>
      </c>
      <c r="J68" s="140">
        <v>2031</v>
      </c>
      <c r="K68" s="114">
        <v>214</v>
      </c>
      <c r="L68" s="116">
        <v>10.53668143771541</v>
      </c>
    </row>
    <row r="69" spans="1:12" s="110" customFormat="1" ht="15" customHeight="1" x14ac:dyDescent="0.2">
      <c r="A69" s="120"/>
      <c r="B69" s="119"/>
      <c r="C69" s="258"/>
      <c r="D69" s="267" t="s">
        <v>198</v>
      </c>
      <c r="E69" s="113">
        <v>45.345211581291757</v>
      </c>
      <c r="F69" s="115">
        <v>1018</v>
      </c>
      <c r="G69" s="114">
        <v>1008</v>
      </c>
      <c r="H69" s="114">
        <v>986</v>
      </c>
      <c r="I69" s="114">
        <v>956</v>
      </c>
      <c r="J69" s="140">
        <v>925</v>
      </c>
      <c r="K69" s="114">
        <v>93</v>
      </c>
      <c r="L69" s="116">
        <v>10.054054054054054</v>
      </c>
    </row>
    <row r="70" spans="1:12" s="110" customFormat="1" ht="15" customHeight="1" x14ac:dyDescent="0.2">
      <c r="A70" s="120"/>
      <c r="B70" s="119"/>
      <c r="C70" s="258"/>
      <c r="D70" s="267" t="s">
        <v>199</v>
      </c>
      <c r="E70" s="113">
        <v>54.654788418708243</v>
      </c>
      <c r="F70" s="115">
        <v>1227</v>
      </c>
      <c r="G70" s="114">
        <v>1213</v>
      </c>
      <c r="H70" s="114">
        <v>1196</v>
      </c>
      <c r="I70" s="114">
        <v>1148</v>
      </c>
      <c r="J70" s="140">
        <v>1106</v>
      </c>
      <c r="K70" s="114">
        <v>121</v>
      </c>
      <c r="L70" s="116">
        <v>10.940325497287523</v>
      </c>
    </row>
    <row r="71" spans="1:12" s="110" customFormat="1" ht="15" customHeight="1" x14ac:dyDescent="0.2">
      <c r="A71" s="120"/>
      <c r="B71" s="119"/>
      <c r="C71" s="258"/>
      <c r="D71" s="110" t="s">
        <v>203</v>
      </c>
      <c r="E71" s="113">
        <v>72.889427656074119</v>
      </c>
      <c r="F71" s="115">
        <v>8418</v>
      </c>
      <c r="G71" s="114">
        <v>8394</v>
      </c>
      <c r="H71" s="114">
        <v>8307</v>
      </c>
      <c r="I71" s="114">
        <v>8174</v>
      </c>
      <c r="J71" s="140">
        <v>8101</v>
      </c>
      <c r="K71" s="114">
        <v>317</v>
      </c>
      <c r="L71" s="116">
        <v>3.9130971485001851</v>
      </c>
    </row>
    <row r="72" spans="1:12" s="110" customFormat="1" ht="15" customHeight="1" x14ac:dyDescent="0.2">
      <c r="A72" s="120"/>
      <c r="B72" s="119"/>
      <c r="C72" s="258"/>
      <c r="D72" s="267" t="s">
        <v>198</v>
      </c>
      <c r="E72" s="113">
        <v>49.607982893799004</v>
      </c>
      <c r="F72" s="115">
        <v>4176</v>
      </c>
      <c r="G72" s="114">
        <v>4206</v>
      </c>
      <c r="H72" s="114">
        <v>4203</v>
      </c>
      <c r="I72" s="114">
        <v>4132</v>
      </c>
      <c r="J72" s="140">
        <v>4095</v>
      </c>
      <c r="K72" s="114">
        <v>81</v>
      </c>
      <c r="L72" s="116">
        <v>1.9780219780219781</v>
      </c>
    </row>
    <row r="73" spans="1:12" s="110" customFormat="1" ht="15" customHeight="1" x14ac:dyDescent="0.2">
      <c r="A73" s="120"/>
      <c r="B73" s="119"/>
      <c r="C73" s="258"/>
      <c r="D73" s="267" t="s">
        <v>199</v>
      </c>
      <c r="E73" s="113">
        <v>50.392017106200996</v>
      </c>
      <c r="F73" s="115">
        <v>4242</v>
      </c>
      <c r="G73" s="114">
        <v>4188</v>
      </c>
      <c r="H73" s="114">
        <v>4104</v>
      </c>
      <c r="I73" s="114">
        <v>4042</v>
      </c>
      <c r="J73" s="140">
        <v>4006</v>
      </c>
      <c r="K73" s="114">
        <v>236</v>
      </c>
      <c r="L73" s="116">
        <v>5.8911632551173243</v>
      </c>
    </row>
    <row r="74" spans="1:12" s="110" customFormat="1" ht="15" customHeight="1" x14ac:dyDescent="0.2">
      <c r="A74" s="120"/>
      <c r="B74" s="119"/>
      <c r="C74" s="258"/>
      <c r="D74" s="110" t="s">
        <v>204</v>
      </c>
      <c r="E74" s="113">
        <v>7.6716598839726382</v>
      </c>
      <c r="F74" s="115">
        <v>886</v>
      </c>
      <c r="G74" s="114">
        <v>891</v>
      </c>
      <c r="H74" s="114">
        <v>896</v>
      </c>
      <c r="I74" s="114">
        <v>871</v>
      </c>
      <c r="J74" s="140">
        <v>865</v>
      </c>
      <c r="K74" s="114">
        <v>21</v>
      </c>
      <c r="L74" s="116">
        <v>2.4277456647398843</v>
      </c>
    </row>
    <row r="75" spans="1:12" s="110" customFormat="1" ht="15" customHeight="1" x14ac:dyDescent="0.2">
      <c r="A75" s="120"/>
      <c r="B75" s="119"/>
      <c r="C75" s="258"/>
      <c r="D75" s="267" t="s">
        <v>198</v>
      </c>
      <c r="E75" s="113">
        <v>62.979683972911964</v>
      </c>
      <c r="F75" s="115">
        <v>558</v>
      </c>
      <c r="G75" s="114">
        <v>560</v>
      </c>
      <c r="H75" s="114">
        <v>565</v>
      </c>
      <c r="I75" s="114">
        <v>553</v>
      </c>
      <c r="J75" s="140">
        <v>558</v>
      </c>
      <c r="K75" s="114">
        <v>0</v>
      </c>
      <c r="L75" s="116">
        <v>0</v>
      </c>
    </row>
    <row r="76" spans="1:12" s="110" customFormat="1" ht="15" customHeight="1" x14ac:dyDescent="0.2">
      <c r="A76" s="120"/>
      <c r="B76" s="119"/>
      <c r="C76" s="258"/>
      <c r="D76" s="267" t="s">
        <v>199</v>
      </c>
      <c r="E76" s="113">
        <v>37.020316027088036</v>
      </c>
      <c r="F76" s="115">
        <v>328</v>
      </c>
      <c r="G76" s="114">
        <v>331</v>
      </c>
      <c r="H76" s="114">
        <v>331</v>
      </c>
      <c r="I76" s="114">
        <v>318</v>
      </c>
      <c r="J76" s="140">
        <v>307</v>
      </c>
      <c r="K76" s="114">
        <v>21</v>
      </c>
      <c r="L76" s="116">
        <v>6.8403908794788277</v>
      </c>
    </row>
    <row r="77" spans="1:12" s="110" customFormat="1" ht="15" customHeight="1" x14ac:dyDescent="0.2">
      <c r="A77" s="534"/>
      <c r="B77" s="119" t="s">
        <v>205</v>
      </c>
      <c r="C77" s="268"/>
      <c r="D77" s="182"/>
      <c r="E77" s="113">
        <v>6.8719417789221815</v>
      </c>
      <c r="F77" s="115">
        <v>8300</v>
      </c>
      <c r="G77" s="114">
        <v>8378</v>
      </c>
      <c r="H77" s="114">
        <v>8538</v>
      </c>
      <c r="I77" s="114">
        <v>8377</v>
      </c>
      <c r="J77" s="140">
        <v>8367</v>
      </c>
      <c r="K77" s="114">
        <v>-67</v>
      </c>
      <c r="L77" s="116">
        <v>-0.80076490976455117</v>
      </c>
    </row>
    <row r="78" spans="1:12" s="110" customFormat="1" ht="15" customHeight="1" x14ac:dyDescent="0.2">
      <c r="A78" s="120"/>
      <c r="B78" s="119"/>
      <c r="C78" s="268" t="s">
        <v>106</v>
      </c>
      <c r="D78" s="182"/>
      <c r="E78" s="113">
        <v>57.662650602409641</v>
      </c>
      <c r="F78" s="115">
        <v>4786</v>
      </c>
      <c r="G78" s="114">
        <v>4779</v>
      </c>
      <c r="H78" s="114">
        <v>4875</v>
      </c>
      <c r="I78" s="114">
        <v>4737</v>
      </c>
      <c r="J78" s="140">
        <v>4665</v>
      </c>
      <c r="K78" s="114">
        <v>121</v>
      </c>
      <c r="L78" s="116">
        <v>2.5937834941050375</v>
      </c>
    </row>
    <row r="79" spans="1:12" s="110" customFormat="1" ht="15" customHeight="1" x14ac:dyDescent="0.2">
      <c r="A79" s="123"/>
      <c r="B79" s="124"/>
      <c r="C79" s="260" t="s">
        <v>107</v>
      </c>
      <c r="D79" s="261"/>
      <c r="E79" s="125">
        <v>42.337349397590359</v>
      </c>
      <c r="F79" s="143">
        <v>3514</v>
      </c>
      <c r="G79" s="144">
        <v>3599</v>
      </c>
      <c r="H79" s="144">
        <v>3663</v>
      </c>
      <c r="I79" s="144">
        <v>3640</v>
      </c>
      <c r="J79" s="145">
        <v>3702</v>
      </c>
      <c r="K79" s="144">
        <v>-188</v>
      </c>
      <c r="L79" s="146">
        <v>-5.078336034575905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120781</v>
      </c>
      <c r="E11" s="114">
        <v>121433</v>
      </c>
      <c r="F11" s="114">
        <v>122264</v>
      </c>
      <c r="G11" s="114">
        <v>119976</v>
      </c>
      <c r="H11" s="140">
        <v>119580</v>
      </c>
      <c r="I11" s="115">
        <v>1201</v>
      </c>
      <c r="J11" s="116">
        <v>1.0043485532697776</v>
      </c>
    </row>
    <row r="12" spans="1:15" s="110" customFormat="1" ht="24.95" customHeight="1" x14ac:dyDescent="0.2">
      <c r="A12" s="193" t="s">
        <v>132</v>
      </c>
      <c r="B12" s="194" t="s">
        <v>133</v>
      </c>
      <c r="C12" s="113">
        <v>0.84864341245725738</v>
      </c>
      <c r="D12" s="115">
        <v>1025</v>
      </c>
      <c r="E12" s="114">
        <v>1023</v>
      </c>
      <c r="F12" s="114">
        <v>1062</v>
      </c>
      <c r="G12" s="114">
        <v>1040</v>
      </c>
      <c r="H12" s="140">
        <v>1019</v>
      </c>
      <c r="I12" s="115">
        <v>6</v>
      </c>
      <c r="J12" s="116">
        <v>0.58881256133464177</v>
      </c>
    </row>
    <row r="13" spans="1:15" s="110" customFormat="1" ht="24.95" customHeight="1" x14ac:dyDescent="0.2">
      <c r="A13" s="193" t="s">
        <v>134</v>
      </c>
      <c r="B13" s="199" t="s">
        <v>214</v>
      </c>
      <c r="C13" s="113">
        <v>1.0266515428751211</v>
      </c>
      <c r="D13" s="115">
        <v>1240</v>
      </c>
      <c r="E13" s="114">
        <v>1239</v>
      </c>
      <c r="F13" s="114">
        <v>1250</v>
      </c>
      <c r="G13" s="114">
        <v>1227</v>
      </c>
      <c r="H13" s="140">
        <v>1228</v>
      </c>
      <c r="I13" s="115">
        <v>12</v>
      </c>
      <c r="J13" s="116">
        <v>0.9771986970684039</v>
      </c>
    </row>
    <row r="14" spans="1:15" s="287" customFormat="1" ht="24" customHeight="1" x14ac:dyDescent="0.2">
      <c r="A14" s="193" t="s">
        <v>215</v>
      </c>
      <c r="B14" s="199" t="s">
        <v>137</v>
      </c>
      <c r="C14" s="113">
        <v>28.121144882059266</v>
      </c>
      <c r="D14" s="115">
        <v>33965</v>
      </c>
      <c r="E14" s="114">
        <v>34416</v>
      </c>
      <c r="F14" s="114">
        <v>34611</v>
      </c>
      <c r="G14" s="114">
        <v>34083</v>
      </c>
      <c r="H14" s="140">
        <v>34230</v>
      </c>
      <c r="I14" s="115">
        <v>-265</v>
      </c>
      <c r="J14" s="116">
        <v>-0.77417470055506865</v>
      </c>
      <c r="K14" s="110"/>
      <c r="L14" s="110"/>
      <c r="M14" s="110"/>
      <c r="N14" s="110"/>
      <c r="O14" s="110"/>
    </row>
    <row r="15" spans="1:15" s="110" customFormat="1" ht="24.75" customHeight="1" x14ac:dyDescent="0.2">
      <c r="A15" s="193" t="s">
        <v>216</v>
      </c>
      <c r="B15" s="199" t="s">
        <v>217</v>
      </c>
      <c r="C15" s="113">
        <v>4.3152482592460739</v>
      </c>
      <c r="D15" s="115">
        <v>5212</v>
      </c>
      <c r="E15" s="114">
        <v>5328</v>
      </c>
      <c r="F15" s="114">
        <v>5302</v>
      </c>
      <c r="G15" s="114">
        <v>5165</v>
      </c>
      <c r="H15" s="140">
        <v>5184</v>
      </c>
      <c r="I15" s="115">
        <v>28</v>
      </c>
      <c r="J15" s="116">
        <v>0.54012345679012341</v>
      </c>
    </row>
    <row r="16" spans="1:15" s="287" customFormat="1" ht="24.95" customHeight="1" x14ac:dyDescent="0.2">
      <c r="A16" s="193" t="s">
        <v>218</v>
      </c>
      <c r="B16" s="199" t="s">
        <v>141</v>
      </c>
      <c r="C16" s="113">
        <v>15.494986794280557</v>
      </c>
      <c r="D16" s="115">
        <v>18715</v>
      </c>
      <c r="E16" s="114">
        <v>18976</v>
      </c>
      <c r="F16" s="114">
        <v>19074</v>
      </c>
      <c r="G16" s="114">
        <v>18690</v>
      </c>
      <c r="H16" s="140">
        <v>18790</v>
      </c>
      <c r="I16" s="115">
        <v>-75</v>
      </c>
      <c r="J16" s="116">
        <v>-0.39914848323576368</v>
      </c>
      <c r="K16" s="110"/>
      <c r="L16" s="110"/>
      <c r="M16" s="110"/>
      <c r="N16" s="110"/>
      <c r="O16" s="110"/>
    </row>
    <row r="17" spans="1:15" s="110" customFormat="1" ht="24.95" customHeight="1" x14ac:dyDescent="0.2">
      <c r="A17" s="193" t="s">
        <v>219</v>
      </c>
      <c r="B17" s="199" t="s">
        <v>220</v>
      </c>
      <c r="C17" s="113">
        <v>8.3109098285326333</v>
      </c>
      <c r="D17" s="115">
        <v>10038</v>
      </c>
      <c r="E17" s="114">
        <v>10112</v>
      </c>
      <c r="F17" s="114">
        <v>10235</v>
      </c>
      <c r="G17" s="114">
        <v>10228</v>
      </c>
      <c r="H17" s="140">
        <v>10256</v>
      </c>
      <c r="I17" s="115">
        <v>-218</v>
      </c>
      <c r="J17" s="116">
        <v>-2.1255850234009359</v>
      </c>
    </row>
    <row r="18" spans="1:15" s="287" customFormat="1" ht="24.95" customHeight="1" x14ac:dyDescent="0.2">
      <c r="A18" s="201" t="s">
        <v>144</v>
      </c>
      <c r="B18" s="202" t="s">
        <v>145</v>
      </c>
      <c r="C18" s="113">
        <v>5.7699472599167088</v>
      </c>
      <c r="D18" s="115">
        <v>6969</v>
      </c>
      <c r="E18" s="114">
        <v>6947</v>
      </c>
      <c r="F18" s="114">
        <v>7202</v>
      </c>
      <c r="G18" s="114">
        <v>6932</v>
      </c>
      <c r="H18" s="140">
        <v>6844</v>
      </c>
      <c r="I18" s="115">
        <v>125</v>
      </c>
      <c r="J18" s="116">
        <v>1.8264172998246639</v>
      </c>
      <c r="K18" s="110"/>
      <c r="L18" s="110"/>
      <c r="M18" s="110"/>
      <c r="N18" s="110"/>
      <c r="O18" s="110"/>
    </row>
    <row r="19" spans="1:15" s="110" customFormat="1" ht="24.95" customHeight="1" x14ac:dyDescent="0.2">
      <c r="A19" s="193" t="s">
        <v>146</v>
      </c>
      <c r="B19" s="199" t="s">
        <v>147</v>
      </c>
      <c r="C19" s="113">
        <v>13.272782970831505</v>
      </c>
      <c r="D19" s="115">
        <v>16031</v>
      </c>
      <c r="E19" s="114">
        <v>15972</v>
      </c>
      <c r="F19" s="114">
        <v>16038</v>
      </c>
      <c r="G19" s="114">
        <v>15678</v>
      </c>
      <c r="H19" s="140">
        <v>15774</v>
      </c>
      <c r="I19" s="115">
        <v>257</v>
      </c>
      <c r="J19" s="116">
        <v>1.6292633447445164</v>
      </c>
    </row>
    <row r="20" spans="1:15" s="287" customFormat="1" ht="24.95" customHeight="1" x14ac:dyDescent="0.2">
      <c r="A20" s="193" t="s">
        <v>148</v>
      </c>
      <c r="B20" s="199" t="s">
        <v>149</v>
      </c>
      <c r="C20" s="113">
        <v>5.577036123231303</v>
      </c>
      <c r="D20" s="115">
        <v>6736</v>
      </c>
      <c r="E20" s="114">
        <v>6744</v>
      </c>
      <c r="F20" s="114">
        <v>6804</v>
      </c>
      <c r="G20" s="114">
        <v>6783</v>
      </c>
      <c r="H20" s="140">
        <v>6651</v>
      </c>
      <c r="I20" s="115">
        <v>85</v>
      </c>
      <c r="J20" s="116">
        <v>1.2780033077732671</v>
      </c>
      <c r="K20" s="110"/>
      <c r="L20" s="110"/>
      <c r="M20" s="110"/>
      <c r="N20" s="110"/>
      <c r="O20" s="110"/>
    </row>
    <row r="21" spans="1:15" s="110" customFormat="1" ht="24.95" customHeight="1" x14ac:dyDescent="0.2">
      <c r="A21" s="201" t="s">
        <v>150</v>
      </c>
      <c r="B21" s="202" t="s">
        <v>151</v>
      </c>
      <c r="C21" s="113">
        <v>3.6321938053170615</v>
      </c>
      <c r="D21" s="115">
        <v>4387</v>
      </c>
      <c r="E21" s="114">
        <v>4484</v>
      </c>
      <c r="F21" s="114">
        <v>4641</v>
      </c>
      <c r="G21" s="114">
        <v>4574</v>
      </c>
      <c r="H21" s="140">
        <v>4451</v>
      </c>
      <c r="I21" s="115">
        <v>-64</v>
      </c>
      <c r="J21" s="116">
        <v>-1.4378791282857786</v>
      </c>
    </row>
    <row r="22" spans="1:15" s="110" customFormat="1" ht="24.95" customHeight="1" x14ac:dyDescent="0.2">
      <c r="A22" s="201" t="s">
        <v>152</v>
      </c>
      <c r="B22" s="199" t="s">
        <v>153</v>
      </c>
      <c r="C22" s="113">
        <v>0.55886273503282802</v>
      </c>
      <c r="D22" s="115">
        <v>675</v>
      </c>
      <c r="E22" s="114">
        <v>646</v>
      </c>
      <c r="F22" s="114">
        <v>632</v>
      </c>
      <c r="G22" s="114">
        <v>627</v>
      </c>
      <c r="H22" s="140">
        <v>620</v>
      </c>
      <c r="I22" s="115">
        <v>55</v>
      </c>
      <c r="J22" s="116">
        <v>8.870967741935484</v>
      </c>
    </row>
    <row r="23" spans="1:15" s="110" customFormat="1" ht="24.95" customHeight="1" x14ac:dyDescent="0.2">
      <c r="A23" s="193" t="s">
        <v>154</v>
      </c>
      <c r="B23" s="199" t="s">
        <v>155</v>
      </c>
      <c r="C23" s="113">
        <v>1.7775974698007138</v>
      </c>
      <c r="D23" s="115">
        <v>2147</v>
      </c>
      <c r="E23" s="114">
        <v>2159</v>
      </c>
      <c r="F23" s="114">
        <v>2160</v>
      </c>
      <c r="G23" s="114">
        <v>2146</v>
      </c>
      <c r="H23" s="140">
        <v>2164</v>
      </c>
      <c r="I23" s="115">
        <v>-17</v>
      </c>
      <c r="J23" s="116">
        <v>-0.78558225508317925</v>
      </c>
    </row>
    <row r="24" spans="1:15" s="110" customFormat="1" ht="24.95" customHeight="1" x14ac:dyDescent="0.2">
      <c r="A24" s="193" t="s">
        <v>156</v>
      </c>
      <c r="B24" s="199" t="s">
        <v>221</v>
      </c>
      <c r="C24" s="113">
        <v>5.1390533279240938</v>
      </c>
      <c r="D24" s="115">
        <v>6207</v>
      </c>
      <c r="E24" s="114">
        <v>6085</v>
      </c>
      <c r="F24" s="114">
        <v>6077</v>
      </c>
      <c r="G24" s="114">
        <v>5885</v>
      </c>
      <c r="H24" s="140">
        <v>5674</v>
      </c>
      <c r="I24" s="115">
        <v>533</v>
      </c>
      <c r="J24" s="116">
        <v>9.3937257666549172</v>
      </c>
    </row>
    <row r="25" spans="1:15" s="110" customFormat="1" ht="24.95" customHeight="1" x14ac:dyDescent="0.2">
      <c r="A25" s="193" t="s">
        <v>222</v>
      </c>
      <c r="B25" s="204" t="s">
        <v>159</v>
      </c>
      <c r="C25" s="113">
        <v>1.7925004760682557</v>
      </c>
      <c r="D25" s="115">
        <v>2165</v>
      </c>
      <c r="E25" s="114">
        <v>2253</v>
      </c>
      <c r="F25" s="114">
        <v>2314</v>
      </c>
      <c r="G25" s="114">
        <v>2227</v>
      </c>
      <c r="H25" s="140">
        <v>2200</v>
      </c>
      <c r="I25" s="115">
        <v>-35</v>
      </c>
      <c r="J25" s="116">
        <v>-1.5909090909090908</v>
      </c>
    </row>
    <row r="26" spans="1:15" s="110" customFormat="1" ht="24.95" customHeight="1" x14ac:dyDescent="0.2">
      <c r="A26" s="201">
        <v>782.78300000000002</v>
      </c>
      <c r="B26" s="203" t="s">
        <v>160</v>
      </c>
      <c r="C26" s="113">
        <v>1.1881007774401602</v>
      </c>
      <c r="D26" s="115">
        <v>1435</v>
      </c>
      <c r="E26" s="114">
        <v>1404</v>
      </c>
      <c r="F26" s="114">
        <v>1645</v>
      </c>
      <c r="G26" s="114">
        <v>1656</v>
      </c>
      <c r="H26" s="140">
        <v>1477</v>
      </c>
      <c r="I26" s="115">
        <v>-42</v>
      </c>
      <c r="J26" s="116">
        <v>-2.8436018957345972</v>
      </c>
    </row>
    <row r="27" spans="1:15" s="110" customFormat="1" ht="24.95" customHeight="1" x14ac:dyDescent="0.2">
      <c r="A27" s="193" t="s">
        <v>161</v>
      </c>
      <c r="B27" s="199" t="s">
        <v>223</v>
      </c>
      <c r="C27" s="113">
        <v>5.9222891017626944</v>
      </c>
      <c r="D27" s="115">
        <v>7153</v>
      </c>
      <c r="E27" s="114">
        <v>7164</v>
      </c>
      <c r="F27" s="114">
        <v>7146</v>
      </c>
      <c r="G27" s="114">
        <v>7039</v>
      </c>
      <c r="H27" s="140">
        <v>7036</v>
      </c>
      <c r="I27" s="115">
        <v>117</v>
      </c>
      <c r="J27" s="116">
        <v>1.6628766344513928</v>
      </c>
    </row>
    <row r="28" spans="1:15" s="110" customFormat="1" ht="24.95" customHeight="1" x14ac:dyDescent="0.2">
      <c r="A28" s="193" t="s">
        <v>163</v>
      </c>
      <c r="B28" s="199" t="s">
        <v>164</v>
      </c>
      <c r="C28" s="113">
        <v>2.8638610377460032</v>
      </c>
      <c r="D28" s="115">
        <v>3459</v>
      </c>
      <c r="E28" s="114">
        <v>3444</v>
      </c>
      <c r="F28" s="114">
        <v>3457</v>
      </c>
      <c r="G28" s="114">
        <v>3247</v>
      </c>
      <c r="H28" s="140">
        <v>3223</v>
      </c>
      <c r="I28" s="115">
        <v>236</v>
      </c>
      <c r="J28" s="116">
        <v>7.322370462302203</v>
      </c>
    </row>
    <row r="29" spans="1:15" s="110" customFormat="1" ht="24.95" customHeight="1" x14ac:dyDescent="0.2">
      <c r="A29" s="193">
        <v>86</v>
      </c>
      <c r="B29" s="199" t="s">
        <v>165</v>
      </c>
      <c r="C29" s="113">
        <v>10.289697882945164</v>
      </c>
      <c r="D29" s="115">
        <v>12428</v>
      </c>
      <c r="E29" s="114">
        <v>12496</v>
      </c>
      <c r="F29" s="114">
        <v>12378</v>
      </c>
      <c r="G29" s="114">
        <v>12176</v>
      </c>
      <c r="H29" s="140">
        <v>12158</v>
      </c>
      <c r="I29" s="115">
        <v>270</v>
      </c>
      <c r="J29" s="116">
        <v>2.2207599934199704</v>
      </c>
    </row>
    <row r="30" spans="1:15" s="110" customFormat="1" ht="24.95" customHeight="1" x14ac:dyDescent="0.2">
      <c r="A30" s="193">
        <v>87.88</v>
      </c>
      <c r="B30" s="204" t="s">
        <v>166</v>
      </c>
      <c r="C30" s="113">
        <v>9.9742509169488578</v>
      </c>
      <c r="D30" s="115">
        <v>12047</v>
      </c>
      <c r="E30" s="114">
        <v>12211</v>
      </c>
      <c r="F30" s="114">
        <v>12090</v>
      </c>
      <c r="G30" s="114">
        <v>11909</v>
      </c>
      <c r="H30" s="140">
        <v>12107</v>
      </c>
      <c r="I30" s="115">
        <v>-60</v>
      </c>
      <c r="J30" s="116">
        <v>-0.49558106880317171</v>
      </c>
    </row>
    <row r="31" spans="1:15" s="110" customFormat="1" ht="24.95" customHeight="1" x14ac:dyDescent="0.2">
      <c r="A31" s="193" t="s">
        <v>167</v>
      </c>
      <c r="B31" s="199" t="s">
        <v>168</v>
      </c>
      <c r="C31" s="113">
        <v>2.2453862776430067</v>
      </c>
      <c r="D31" s="115">
        <v>2712</v>
      </c>
      <c r="E31" s="114">
        <v>2746</v>
      </c>
      <c r="F31" s="114">
        <v>2757</v>
      </c>
      <c r="G31" s="114">
        <v>2747</v>
      </c>
      <c r="H31" s="140">
        <v>2723</v>
      </c>
      <c r="I31" s="115">
        <v>-11</v>
      </c>
      <c r="J31" s="116">
        <v>-0.40396621373485125</v>
      </c>
    </row>
    <row r="32" spans="1:15" s="110" customFormat="1" ht="24.95" customHeight="1" x14ac:dyDescent="0.2">
      <c r="A32" s="193"/>
      <c r="B32" s="288" t="s">
        <v>224</v>
      </c>
      <c r="C32" s="113">
        <v>0</v>
      </c>
      <c r="D32" s="115">
        <v>0</v>
      </c>
      <c r="E32" s="114">
        <v>0</v>
      </c>
      <c r="F32" s="114">
        <v>0</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0.84864341245725738</v>
      </c>
      <c r="D34" s="115">
        <v>1025</v>
      </c>
      <c r="E34" s="114">
        <v>1023</v>
      </c>
      <c r="F34" s="114">
        <v>1062</v>
      </c>
      <c r="G34" s="114">
        <v>1040</v>
      </c>
      <c r="H34" s="140">
        <v>1019</v>
      </c>
      <c r="I34" s="115">
        <v>6</v>
      </c>
      <c r="J34" s="116">
        <v>0.58881256133464177</v>
      </c>
    </row>
    <row r="35" spans="1:10" s="110" customFormat="1" ht="24.95" customHeight="1" x14ac:dyDescent="0.2">
      <c r="A35" s="292" t="s">
        <v>171</v>
      </c>
      <c r="B35" s="293" t="s">
        <v>172</v>
      </c>
      <c r="C35" s="113">
        <v>34.917743684851096</v>
      </c>
      <c r="D35" s="115">
        <v>42174</v>
      </c>
      <c r="E35" s="114">
        <v>42602</v>
      </c>
      <c r="F35" s="114">
        <v>43063</v>
      </c>
      <c r="G35" s="114">
        <v>42242</v>
      </c>
      <c r="H35" s="140">
        <v>42302</v>
      </c>
      <c r="I35" s="115">
        <v>-128</v>
      </c>
      <c r="J35" s="116">
        <v>-0.30258616613871686</v>
      </c>
    </row>
    <row r="36" spans="1:10" s="110" customFormat="1" ht="24.95" customHeight="1" x14ac:dyDescent="0.2">
      <c r="A36" s="294" t="s">
        <v>173</v>
      </c>
      <c r="B36" s="295" t="s">
        <v>174</v>
      </c>
      <c r="C36" s="125">
        <v>64.233612902691647</v>
      </c>
      <c r="D36" s="143">
        <v>77582</v>
      </c>
      <c r="E36" s="144">
        <v>77808</v>
      </c>
      <c r="F36" s="144">
        <v>78139</v>
      </c>
      <c r="G36" s="144">
        <v>76694</v>
      </c>
      <c r="H36" s="145">
        <v>76258</v>
      </c>
      <c r="I36" s="143">
        <v>1324</v>
      </c>
      <c r="J36" s="146">
        <v>1.7362112827506622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2020-09-28T08:08:11Z</dcterms:created>
  <dcterms:modified xsi:type="dcterms:W3CDTF">2020-09-28T10:33:39Z</dcterms:modified>
</cp:coreProperties>
</file>