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H44" i="24"/>
  <c r="D44" i="24"/>
  <c r="C44" i="24"/>
  <c r="M44" i="24" s="1"/>
  <c r="B44" i="24"/>
  <c r="J44" i="24" s="1"/>
  <c r="M43" i="24"/>
  <c r="L43" i="24"/>
  <c r="H43" i="24"/>
  <c r="G43" i="24"/>
  <c r="F43" i="24"/>
  <c r="E43" i="24"/>
  <c r="D43" i="24"/>
  <c r="C43" i="24"/>
  <c r="I43" i="24" s="1"/>
  <c r="B43" i="24"/>
  <c r="K43" i="24" s="1"/>
  <c r="K42" i="24"/>
  <c r="H42" i="24"/>
  <c r="D42" i="24"/>
  <c r="C42" i="24"/>
  <c r="B42" i="24"/>
  <c r="J42" i="24" s="1"/>
  <c r="M41" i="24"/>
  <c r="L41" i="24"/>
  <c r="H41" i="24"/>
  <c r="G41" i="24"/>
  <c r="F41" i="24"/>
  <c r="E41" i="24"/>
  <c r="D41" i="24"/>
  <c r="C41" i="24"/>
  <c r="I41" i="24" s="1"/>
  <c r="B41" i="24"/>
  <c r="K41" i="24" s="1"/>
  <c r="K40" i="24"/>
  <c r="H40" i="24"/>
  <c r="D40" i="24"/>
  <c r="C40" i="24"/>
  <c r="B40" i="24"/>
  <c r="J40" i="24" s="1"/>
  <c r="M36" i="24"/>
  <c r="L36" i="24"/>
  <c r="K36" i="24"/>
  <c r="J36" i="24"/>
  <c r="I36" i="24"/>
  <c r="H36" i="24"/>
  <c r="G36" i="24"/>
  <c r="F36" i="24"/>
  <c r="E36" i="24"/>
  <c r="D36" i="24"/>
  <c r="K57" i="15"/>
  <c r="L57" i="15" s="1"/>
  <c r="C38" i="24"/>
  <c r="C37" i="24"/>
  <c r="M37" i="24" s="1"/>
  <c r="C35" i="24"/>
  <c r="C34" i="24"/>
  <c r="I34" i="24" s="1"/>
  <c r="C33" i="24"/>
  <c r="C32" i="24"/>
  <c r="C31" i="24"/>
  <c r="C30" i="24"/>
  <c r="C29" i="24"/>
  <c r="C28" i="24"/>
  <c r="I28" i="24" s="1"/>
  <c r="C27" i="24"/>
  <c r="C26" i="24"/>
  <c r="C25" i="24"/>
  <c r="C24" i="24"/>
  <c r="C23" i="24"/>
  <c r="C22" i="24"/>
  <c r="C21" i="24"/>
  <c r="C20" i="24"/>
  <c r="I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F9" i="24"/>
  <c r="D9" i="24"/>
  <c r="J9" i="24"/>
  <c r="H9" i="24"/>
  <c r="K9" i="24"/>
  <c r="F7" i="24"/>
  <c r="D7" i="24"/>
  <c r="J7" i="24"/>
  <c r="H7" i="24"/>
  <c r="K7" i="24"/>
  <c r="F15" i="24"/>
  <c r="D15" i="24"/>
  <c r="J15" i="24"/>
  <c r="H15" i="24"/>
  <c r="K15" i="24"/>
  <c r="K18" i="24"/>
  <c r="J18" i="24"/>
  <c r="H18" i="24"/>
  <c r="F18" i="24"/>
  <c r="D18" i="24"/>
  <c r="F31" i="24"/>
  <c r="D31" i="24"/>
  <c r="J31" i="24"/>
  <c r="H31" i="24"/>
  <c r="K31" i="24"/>
  <c r="K34" i="24"/>
  <c r="J34" i="24"/>
  <c r="H34" i="24"/>
  <c r="F34" i="24"/>
  <c r="D34" i="24"/>
  <c r="G25" i="24"/>
  <c r="L25" i="24"/>
  <c r="I25" i="24"/>
  <c r="E25" i="24"/>
  <c r="M25" i="24"/>
  <c r="F25" i="24"/>
  <c r="D25" i="24"/>
  <c r="J25" i="24"/>
  <c r="H25" i="24"/>
  <c r="K25" i="24"/>
  <c r="K28" i="24"/>
  <c r="J28" i="24"/>
  <c r="H28" i="24"/>
  <c r="F28" i="24"/>
  <c r="D28" i="24"/>
  <c r="G19" i="24"/>
  <c r="L19" i="24"/>
  <c r="I19" i="24"/>
  <c r="M19" i="24"/>
  <c r="E19" i="24"/>
  <c r="M22" i="24"/>
  <c r="E22" i="24"/>
  <c r="L22" i="24"/>
  <c r="I22" i="24"/>
  <c r="G22" i="24"/>
  <c r="G35" i="24"/>
  <c r="L35" i="24"/>
  <c r="I35" i="24"/>
  <c r="M35" i="24"/>
  <c r="E35" i="24"/>
  <c r="C45" i="24"/>
  <c r="C39" i="24"/>
  <c r="F19" i="24"/>
  <c r="D19" i="24"/>
  <c r="J19" i="24"/>
  <c r="H19" i="24"/>
  <c r="K19" i="24"/>
  <c r="K22" i="24"/>
  <c r="J22" i="24"/>
  <c r="H22" i="24"/>
  <c r="F22" i="24"/>
  <c r="D22" i="24"/>
  <c r="F35" i="24"/>
  <c r="D35" i="24"/>
  <c r="J35" i="24"/>
  <c r="H35" i="24"/>
  <c r="K35" i="24"/>
  <c r="B45" i="24"/>
  <c r="B39" i="24"/>
  <c r="G29" i="24"/>
  <c r="L29" i="24"/>
  <c r="I29" i="24"/>
  <c r="M29" i="24"/>
  <c r="E29" i="24"/>
  <c r="K16" i="24"/>
  <c r="J16" i="24"/>
  <c r="H16" i="24"/>
  <c r="F16" i="24"/>
  <c r="D16" i="24"/>
  <c r="F29" i="24"/>
  <c r="D29" i="24"/>
  <c r="J29" i="24"/>
  <c r="H29" i="24"/>
  <c r="K29" i="24"/>
  <c r="K32" i="24"/>
  <c r="J32" i="24"/>
  <c r="H32" i="24"/>
  <c r="F32" i="24"/>
  <c r="D32" i="24"/>
  <c r="G23" i="24"/>
  <c r="L23" i="24"/>
  <c r="I23" i="24"/>
  <c r="M23" i="24"/>
  <c r="E23" i="24"/>
  <c r="M26" i="24"/>
  <c r="E26" i="24"/>
  <c r="L26" i="24"/>
  <c r="I26" i="24"/>
  <c r="G26" i="24"/>
  <c r="F23" i="24"/>
  <c r="D23" i="24"/>
  <c r="J23" i="24"/>
  <c r="H23" i="24"/>
  <c r="K23" i="24"/>
  <c r="K26" i="24"/>
  <c r="J26" i="24"/>
  <c r="H26" i="24"/>
  <c r="F26" i="24"/>
  <c r="D26" i="24"/>
  <c r="G7" i="24"/>
  <c r="L7" i="24"/>
  <c r="I7" i="24"/>
  <c r="M7" i="24"/>
  <c r="E7" i="24"/>
  <c r="G9" i="24"/>
  <c r="L9" i="24"/>
  <c r="I9" i="24"/>
  <c r="M9" i="24"/>
  <c r="E9" i="24"/>
  <c r="G17" i="24"/>
  <c r="L17" i="24"/>
  <c r="I17" i="24"/>
  <c r="E17" i="24"/>
  <c r="M17" i="24"/>
  <c r="G33" i="24"/>
  <c r="L33" i="24"/>
  <c r="I33" i="24"/>
  <c r="E33" i="24"/>
  <c r="M33" i="24"/>
  <c r="F17" i="24"/>
  <c r="D17" i="24"/>
  <c r="J17" i="24"/>
  <c r="H17" i="24"/>
  <c r="K17" i="24"/>
  <c r="K20" i="24"/>
  <c r="J20" i="24"/>
  <c r="H20" i="24"/>
  <c r="F20" i="24"/>
  <c r="D20" i="24"/>
  <c r="F33" i="24"/>
  <c r="D33" i="24"/>
  <c r="J33" i="24"/>
  <c r="H33" i="24"/>
  <c r="K33" i="24"/>
  <c r="H37" i="24"/>
  <c r="F37" i="24"/>
  <c r="D37" i="24"/>
  <c r="K37" i="24"/>
  <c r="J37" i="24"/>
  <c r="M8" i="24"/>
  <c r="E8" i="24"/>
  <c r="L8" i="24"/>
  <c r="G8" i="24"/>
  <c r="I8" i="24"/>
  <c r="C14" i="24"/>
  <c r="C6" i="24"/>
  <c r="G27" i="24"/>
  <c r="L27" i="24"/>
  <c r="I27" i="24"/>
  <c r="M27" i="24"/>
  <c r="E27" i="24"/>
  <c r="M30" i="24"/>
  <c r="E30" i="24"/>
  <c r="L30" i="24"/>
  <c r="I30" i="24"/>
  <c r="G30" i="24"/>
  <c r="B14" i="24"/>
  <c r="B6" i="24"/>
  <c r="F27" i="24"/>
  <c r="D27" i="24"/>
  <c r="J27" i="24"/>
  <c r="H27" i="24"/>
  <c r="K27" i="24"/>
  <c r="K30" i="24"/>
  <c r="J30" i="24"/>
  <c r="H30" i="24"/>
  <c r="F30" i="24"/>
  <c r="D30" i="24"/>
  <c r="G21" i="24"/>
  <c r="L21" i="24"/>
  <c r="I21" i="24"/>
  <c r="M21" i="24"/>
  <c r="E21" i="24"/>
  <c r="M38" i="24"/>
  <c r="E38" i="24"/>
  <c r="L38" i="24"/>
  <c r="G38" i="24"/>
  <c r="I38" i="24"/>
  <c r="F21" i="24"/>
  <c r="D21" i="24"/>
  <c r="J21" i="24"/>
  <c r="H21" i="24"/>
  <c r="K21" i="24"/>
  <c r="K24" i="24"/>
  <c r="J24" i="24"/>
  <c r="H24" i="24"/>
  <c r="F24" i="24"/>
  <c r="D24" i="24"/>
  <c r="D38" i="24"/>
  <c r="J38" i="24"/>
  <c r="H38" i="24"/>
  <c r="F38" i="24"/>
  <c r="K38" i="24"/>
  <c r="G15" i="24"/>
  <c r="L15" i="24"/>
  <c r="I15" i="24"/>
  <c r="M15" i="24"/>
  <c r="E15" i="24"/>
  <c r="M18" i="24"/>
  <c r="E18" i="24"/>
  <c r="L18" i="24"/>
  <c r="I18" i="24"/>
  <c r="G18" i="24"/>
  <c r="G31" i="24"/>
  <c r="L31" i="24"/>
  <c r="I31" i="24"/>
  <c r="M31" i="24"/>
  <c r="E31" i="24"/>
  <c r="M16" i="24"/>
  <c r="E16" i="24"/>
  <c r="L16" i="24"/>
  <c r="M24" i="24"/>
  <c r="E24" i="24"/>
  <c r="L24" i="24"/>
  <c r="M32" i="24"/>
  <c r="E32" i="24"/>
  <c r="L32" i="24"/>
  <c r="G34" i="24"/>
  <c r="E37" i="24"/>
  <c r="G37" i="24"/>
  <c r="M42" i="24"/>
  <c r="E42" i="24"/>
  <c r="L42" i="24"/>
  <c r="I42" i="24"/>
  <c r="G42" i="24"/>
  <c r="G16" i="24"/>
  <c r="G24" i="24"/>
  <c r="G32" i="24"/>
  <c r="M40" i="24"/>
  <c r="E40" i="24"/>
  <c r="L40" i="24"/>
  <c r="G4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6" i="24"/>
  <c r="I24" i="24"/>
  <c r="I32" i="24"/>
  <c r="M20" i="24"/>
  <c r="E20" i="24"/>
  <c r="L20" i="24"/>
  <c r="M28" i="24"/>
  <c r="E28" i="24"/>
  <c r="L28" i="24"/>
  <c r="I37" i="24"/>
  <c r="L37" i="24"/>
  <c r="I40" i="24"/>
  <c r="M34" i="24"/>
  <c r="E34" i="24"/>
  <c r="L34" i="24"/>
  <c r="G20" i="24"/>
  <c r="G2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G44" i="24"/>
  <c r="I44" i="24"/>
  <c r="L44" i="24"/>
  <c r="E44" i="24"/>
  <c r="K14" i="24" l="1"/>
  <c r="J14" i="24"/>
  <c r="H14" i="24"/>
  <c r="F14" i="24"/>
  <c r="D14" i="24"/>
  <c r="K6" i="24"/>
  <c r="J6" i="24"/>
  <c r="H6" i="24"/>
  <c r="F6" i="24"/>
  <c r="D6" i="24"/>
  <c r="I78" i="24"/>
  <c r="I79" i="24"/>
  <c r="J77" i="24"/>
  <c r="H39" i="24"/>
  <c r="F39" i="24"/>
  <c r="D39" i="24"/>
  <c r="K39" i="24"/>
  <c r="J39" i="24"/>
  <c r="K79" i="24"/>
  <c r="K78" i="24"/>
  <c r="M14" i="24"/>
  <c r="E14" i="24"/>
  <c r="L14" i="24"/>
  <c r="I14" i="24"/>
  <c r="G14" i="24"/>
  <c r="I45" i="24"/>
  <c r="G45" i="24"/>
  <c r="M45" i="24"/>
  <c r="E45" i="24"/>
  <c r="L45" i="24"/>
  <c r="M6" i="24"/>
  <c r="E6" i="24"/>
  <c r="L6" i="24"/>
  <c r="I6" i="24"/>
  <c r="G6" i="24"/>
  <c r="H45" i="24"/>
  <c r="F45" i="24"/>
  <c r="D45" i="24"/>
  <c r="K45" i="24"/>
  <c r="J45" i="24"/>
  <c r="I39" i="24"/>
  <c r="L39" i="24"/>
  <c r="E39" i="24"/>
  <c r="M39" i="24"/>
  <c r="G39" i="24"/>
  <c r="J79" i="24" l="1"/>
  <c r="I83" i="24" s="1"/>
  <c r="J78" i="24"/>
  <c r="I82" i="24"/>
  <c r="I81" i="24"/>
</calcChain>
</file>

<file path=xl/sharedStrings.xml><?xml version="1.0" encoding="utf-8"?>
<sst xmlns="http://schemas.openxmlformats.org/spreadsheetml/2006/main" count="1657" uniqueCount="521">
  <si>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</si>
  <si>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</si>
  <si>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</si>
  <si>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</si>
  <si>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</si>
  <si>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</si>
  <si>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</si>
  <si>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</si>
  <si>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</si>
  <si>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</si>
  <si>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</si>
  <si>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</si>
  <si>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</si>
  <si>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Limburg – Wetzlar (443)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</si>
  <si>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</si>
  <si>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</si>
  <si>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</si>
  <si>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</si>
  <si>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</si>
  <si>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</si>
  <si>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</si>
  <si>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</si>
  <si>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</si>
  <si>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</si>
  <si>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</si>
  <si>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</si>
  <si>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</si>
  <si>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</si>
  <si>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</si>
  <si>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</si>
  <si>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</si>
  <si>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</si>
  <si>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</si>
  <si>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</si>
  <si>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</si>
  <si>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</si>
  <si>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</si>
  <si>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</si>
  <si>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</si>
  <si>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</si>
  <si>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</si>
  <si>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</si>
  <si>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</si>
  <si>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</si>
  <si>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</si>
  <si>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</si>
  <si>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</si>
  <si>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</si>
  <si>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</si>
  <si>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</si>
  <si>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</si>
  <si>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</si>
  <si>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</si>
  <si>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</si>
  <si>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</si>
  <si>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</si>
  <si>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</si>
  <si>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</si>
  <si>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</si>
  <si>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</si>
  <si>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</si>
  <si>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</si>
  <si>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</si>
  <si>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</si>
  <si>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</si>
  <si>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</si>
  <si>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</si>
  <si>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</si>
  <si>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</si>
  <si>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</si>
  <si>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</si>
  <si>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</si>
  <si>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</si>
  <si>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</si>
  <si>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</si>
  <si>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</si>
  <si>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</si>
  <si>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</si>
  <si>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</si>
  <si>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</si>
  <si>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</si>
  <si>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</si>
  <si>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</si>
  <si>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</si>
  <si>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</si>
  <si>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</si>
  <si>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</si>
  <si>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</si>
  <si>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</si>
  <si>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</si>
  <si>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</si>
  <si>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</si>
  <si>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Limburg – Wetzlar (443);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</si>
  <si>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</si>
  <si>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</si>
  <si>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</si>
  <si>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</si>
  <si>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</si>
  <si>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</si>
  <si>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</si>
  <si>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</si>
  <si>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</si>
  <si>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</si>
  <si>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</si>
  <si>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</si>
  <si>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</si>
  <si>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</si>
  <si>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</si>
  <si>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</si>
  <si>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</si>
  <si>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</si>
  <si>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</si>
  <si>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</si>
  <si>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</si>
  <si>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</si>
  <si>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</si>
  <si>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</si>
  <si>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</si>
  <si>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</si>
  <si>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</si>
  <si>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</si>
  <si>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</si>
  <si>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</si>
  <si>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</si>
  <si>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</si>
  <si>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</si>
  <si>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</si>
  <si>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</si>
  <si>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</si>
  <si>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</si>
  <si>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</si>
  <si>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</si>
  <si>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</si>
  <si>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</si>
  <si>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</si>
  <si>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</si>
  <si>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</si>
  <si>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</si>
  <si>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</si>
  <si>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</si>
  <si>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</si>
  <si>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</si>
  <si>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</si>
  <si>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</si>
  <si>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</si>
  <si>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</si>
  <si>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</si>
  <si>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</si>
  <si>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</si>
  <si>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</si>
  <si>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</si>
  <si>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</si>
  <si>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</si>
  <si>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</si>
  <si>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</si>
  <si>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</si>
  <si>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</si>
  <si>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</si>
  <si>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</si>
  <si>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</si>
  <si>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</si>
  <si>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</si>
  <si>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</si>
  <si>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</si>
  <si>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</si>
  <si>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</si>
  <si>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</si>
  <si>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</si>
  <si>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</si>
  <si>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</si>
  <si>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</si>
  <si>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</si>
  <si>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</si>
  <si>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</si>
  <si>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</si>
  <si>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</si>
  <si>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</si>
  <si>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</si>
  <si>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</si>
  <si>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</si>
  <si>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</si>
  <si>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</si>
  <si>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</si>
  <si>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Limburg – Wetzlar (443)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</si>
  <si>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</si>
  <si>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</si>
  <si>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</si>
  <si>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</si>
  <si>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</si>
  <si>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</si>
  <si>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</si>
  <si>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</si>
  <si>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</si>
  <si>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</si>
  <si>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</si>
  <si>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</si>
  <si>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</si>
  <si>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</si>
  <si>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</si>
  <si>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</si>
  <si>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</si>
  <si>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</si>
  <si>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</si>
  <si>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</si>
  <si>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</si>
  <si>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</si>
  <si>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</si>
  <si>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</si>
  <si>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</si>
  <si>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</si>
  <si>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</si>
  <si>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</si>
  <si>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</si>
  <si>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</si>
  <si>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</si>
  <si>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</si>
  <si>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</si>
  <si>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</si>
  <si>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</si>
  <si>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</si>
  <si>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</si>
  <si>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</si>
  <si>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</si>
  <si>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</si>
  <si>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</si>
  <si>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</si>
  <si>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</si>
  <si>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</si>
  <si>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</si>
  <si>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</si>
  <si>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</si>
  <si>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</si>
  <si>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</si>
  <si>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</si>
  <si>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</si>
  <si>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</si>
  <si>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</si>
  <si>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</si>
  <si>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</si>
  <si>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</si>
  <si>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</si>
  <si>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</si>
  <si>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</si>
  <si>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</si>
  <si>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</si>
  <si>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</si>
  <si>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</si>
  <si>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</si>
  <si>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</si>
  <si>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</si>
  <si>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</si>
  <si>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</si>
  <si>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</si>
  <si>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</si>
  <si>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</si>
  <si>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</si>
  <si>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</si>
  <si>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</si>
  <si>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</si>
  <si>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</si>
  <si>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</si>
  <si>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</si>
  <si>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</si>
  <si>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</si>
  <si>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</si>
  <si>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</si>
  <si>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</si>
  <si>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</si>
  <si>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</si>
  <si>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</si>
  <si>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</si>
  <si>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</si>
  <si>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</si>
  <si>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</si>
  <si>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</si>
  <si>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</si>
  <si>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</si>
  <si>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</si>
  <si>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</si>
  <si>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</si>
  <si>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</si>
  <si>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</si>
  <si>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</si>
  <si>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</si>
  <si>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</si>
  <si>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</si>
  <si>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</si>
  <si>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</si>
  <si>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</si>
  <si>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</si>
  <si>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</si>
  <si>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</si>
  <si>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</si>
  <si>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</si>
  <si>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</si>
  <si>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</si>
  <si>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</si>
  <si>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</si>
  <si>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</si>
  <si>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</si>
  <si>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</si>
  <si>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</si>
  <si>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</si>
  <si>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</si>
  <si>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</si>
  <si>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</si>
  <si>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</si>
  <si>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</si>
  <si>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</si>
  <si>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</si>
  <si>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</si>
  <si>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</si>
  <si>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</si>
  <si>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</si>
  <si>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</si>
  <si>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</si>
  <si>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</si>
  <si>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</si>
  <si>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</si>
  <si>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</si>
  <si>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</si>
  <si>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</si>
  <si>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</si>
  <si>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</si>
  <si>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</si>
  <si>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</si>
  <si>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</si>
  <si>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Limburg – Wetzlar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</si>
  <si>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</si>
  <si>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</si>
  <si>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</si>
  <si>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</si>
  <si>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</si>
  <si>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</si>
  <si>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</si>
  <si>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</si>
  <si>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</si>
  <si>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</si>
  <si>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</si>
  <si>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</si>
  <si>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</si>
  <si>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</si>
  <si>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</si>
  <si>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</si>
  <si>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</si>
  <si>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</si>
  <si>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</si>
  <si>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</si>
  <si>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</si>
  <si>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</si>
  <si>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</si>
  <si>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</si>
  <si>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</si>
  <si>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</si>
  <si>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</si>
  <si>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</si>
  <si>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</si>
  <si>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</si>
  <si>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</si>
  <si>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</si>
  <si>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</si>
  <si>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</si>
  <si>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</si>
  <si>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</si>
  <si>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</si>
  <si>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</si>
  <si>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</si>
  <si>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</si>
  <si>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</si>
  <si>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</si>
  <si>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</si>
  <si>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</si>
  <si>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</si>
  <si>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</si>
  <si>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Limburg – Wetzlar (443);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</si>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</sst>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{7EBE67E6-35CF-482D-AC7E-290697119B1C}</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85D3-4F8D-B828-3E959F82E4E8}"/>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{9727FD4E-1145-4F3A-901E-E534D40F7B01}</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85D3-4F8D-B828-3E959F82E4E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{5911BFC9-822B-493B-B4A8-94B6BF32D610}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5D3-4F8D-B828-3E959F82E4E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{CB1D3CE0-A538-4C88-9CEF-D2E81B74787F}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5D3-4F8D-B828-3E959F82E4E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0.5338964479949001</c:v>
                </c:pt>
                <c:pt idx="1">
                  <c:v>1.1168123612881518</c:v>
                </c:pt>
                <c:pt idx="2">
                  <c:v>1.1186464311118853</c:v>
                </c:pt>
                <c:pt idx="3">
                  <c:v>1.0875687030768</c:v>
                </c:pt>
              </c:numCache>
            </c:numRef>
          </c:val>
          <c:extLst>
            <c:ext xmlns:c16="http://schemas.microsoft.com/office/drawing/2014/chart" uri="{C3380CC4-5D6E-409C-BE32-E72D297353CC}">
              <c16:uniqueId val="{00000004-85D3-4F8D-B828-3E959F82E4E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{C3CDB52C-FE6F-4732-84B4-0AE44D35C017}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5D3-4F8D-B828-3E959F82E4E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{0AC40A6D-AABA-4D29-B379-6161F9937A4A}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5D3-4F8D-B828-3E959F82E4E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{4E3E2082-6CD2-4330-AC2E-9D94B66F8E04}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5D3-4F8D-B828-3E959F82E4E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{325BED60-05B2-498E-991C-748685D136ED}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5D3-4F8D-B828-3E959F82E4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5D3-4F8D-B828-3E959F82E4E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5D3-4F8D-B828-3E959F82E4E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{2A0D37A9-25B9-44ED-B449-DD4553589648}</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D22B-4C01-89D2-1FCFEE3FA7F1}"/>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{E401C262-5F8D-431B-9F8A-D7AD7B11C082}</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D22B-4C01-89D2-1FCFEE3FA7F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{3510FF81-B3C8-4FBC-9E8A-832059F86E06}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22B-4C01-89D2-1FCFEE3FA7F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{A2C0CEBE-CC4E-4923-89D1-5A9570364534}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22B-4C01-89D2-1FCFEE3FA7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-2.3856619065997684</c:v>
                </c:pt>
                <c:pt idx="1">
                  <c:v>-2.6469525004774508</c:v>
                </c:pt>
                <c:pt idx="2">
                  <c:v>-2.7637010795899166</c:v>
                </c:pt>
                <c:pt idx="3">
                  <c:v>-2.8655893304673015</c:v>
                </c:pt>
              </c:numCache>
            </c:numRef>
          </c:val>
          <c:extLst>
            <c:ext xmlns:c16="http://schemas.microsoft.com/office/drawing/2014/chart" uri="{C3380CC4-5D6E-409C-BE32-E72D297353CC}">
              <c16:uniqueId val="{00000004-D22B-4C01-89D2-1FCFEE3FA7F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{372AED30-7448-4FC0-BA13-4ACAE2A292A7}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22B-4C01-89D2-1FCFEE3FA7F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{E41D4E05-5E88-4189-A290-A54A290009D6}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22B-4C01-89D2-1FCFEE3FA7F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{34B31C4E-0993-4BBD-8AA3-56ABA4A7CDC4}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22B-4C01-89D2-1FCFEE3FA7F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{AB3CC5E9-BDC5-4571-9ACC-001C2937E8ED}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22B-4C01-89D2-1FCFEE3FA7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22B-4C01-89D2-1FCFEE3FA7F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22B-4C01-89D2-1FCFEE3FA7F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{27A9CE4B-4957-408A-8C2F-7445470DE771}</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6E3D-4A77-A378-8AF295A17368}"/>
                </c:ext>
              </c:extLst>
            </c:dLbl>
            <c:dLbl>
              <c:idx val="1"/>
              <c:tx>
                <c:strRef>
                  <c:f>Daten_Diagramme!$D$15</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{CBE3ABFC-2975-4022-A43B-DF65075FF8C9}</c15:txfldGUID>
                      <c15:f>Daten_Diagramme!$D$15</c15:f>
                      <c15:dlblFieldTableCache>
                        <c:ptCount val="1"/>
                        <c:pt idx="0">
                          <c:v>8.4</c:v>
                        </c:pt>
                      </c15:dlblFieldTableCache>
                    </c15:dlblFTEntry>
                  </c15:dlblFieldTable>
                  <c15:showDataLabelsRange val="0"/>
                </c:ext>
                <c:ext xmlns:c16="http://schemas.microsoft.com/office/drawing/2014/chart" uri="{C3380CC4-5D6E-409C-BE32-E72D297353CC}">
                  <c16:uniqueId val="{00000001-6E3D-4A77-A378-8AF295A17368}"/>
                </c:ext>
              </c:extLst>
            </c:dLbl>
            <c:dLbl>
              <c:idx val="2"/>
              <c:tx>
                <c:strRef>
                  <c:f>Daten_Diagramme!$D$16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{B879C6A7-E89D-407D-A630-E96ADB1DB01C}</c15:txfldGUID>
                      <c15:f>Daten_Diagramme!$D$16</c15:f>
                      <c15:dlblFieldTableCache>
                        <c:ptCount val="1"/>
                        <c:pt idx="0">
                          <c:v>1.8</c:v>
                        </c:pt>
                      </c15:dlblFieldTableCache>
                    </c15:dlblFTEntry>
                  </c15:dlblFieldTable>
                  <c15:showDataLabelsRange val="0"/>
                </c:ext>
                <c:ext xmlns:c16="http://schemas.microsoft.com/office/drawing/2014/chart" uri="{C3380CC4-5D6E-409C-BE32-E72D297353CC}">
                  <c16:uniqueId val="{00000002-6E3D-4A77-A378-8AF295A17368}"/>
                </c:ext>
              </c:extLst>
            </c:dLbl>
            <c:dLbl>
              <c:idx val="3"/>
              <c:tx>
                <c:strRef>
                  <c:f>Daten_Diagramme!$D$17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{24EEFA8E-28DB-4F43-A567-CB701006E009}</c15:txfldGUID>
                      <c15:f>Daten_Diagramme!$D$17</c15:f>
                      <c15:dlblFieldTableCache>
                        <c:ptCount val="1"/>
                        <c:pt idx="0">
                          <c:v>-2.0</c:v>
                        </c:pt>
                      </c15:dlblFieldTableCache>
                    </c15:dlblFTEntry>
                  </c15:dlblFieldTable>
                  <c15:showDataLabelsRange val="0"/>
                </c:ext>
                <c:ext xmlns:c16="http://schemas.microsoft.com/office/drawing/2014/chart" uri="{C3380CC4-5D6E-409C-BE32-E72D297353CC}">
                  <c16:uniqueId val="{00000003-6E3D-4A77-A378-8AF295A17368}"/>
                </c:ext>
              </c:extLst>
            </c:dLbl>
            <c:dLbl>
              <c:idx val="4"/>
              <c:tx>
                <c:strRef>
                  <c:f>Daten_Diagramme!$D$18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{EA4B1387-C023-482D-A30B-ED6EDB2ADA33}</c15:txfldGUID>
                      <c15:f>Daten_Diagramme!$D$18</c15:f>
                      <c15:dlblFieldTableCache>
                        <c:ptCount val="1"/>
                        <c:pt idx="0">
                          <c:v>1.7</c:v>
                        </c:pt>
                      </c15:dlblFieldTableCache>
                    </c15:dlblFTEntry>
                  </c15:dlblFieldTable>
                  <c15:showDataLabelsRange val="0"/>
                </c:ext>
                <c:ext xmlns:c16="http://schemas.microsoft.com/office/drawing/2014/chart" uri="{C3380CC4-5D6E-409C-BE32-E72D297353CC}">
                  <c16:uniqueId val="{00000004-6E3D-4A77-A378-8AF295A17368}"/>
                </c:ext>
              </c:extLst>
            </c:dLbl>
            <c:dLbl>
              <c:idx val="5"/>
              <c:tx>
                <c:strRef>
                  <c:f>Daten_Diagramme!$D$19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{5C88C319-F285-4D6F-841A-55F034C5BB8D}</c15:txfldGUID>
                      <c15:f>Daten_Diagramme!$D$19</c15:f>
                      <c15:dlblFieldTableCache>
                        <c:ptCount val="1"/>
                        <c:pt idx="0">
                          <c:v>-2.5</c:v>
                        </c:pt>
                      </c15:dlblFieldTableCache>
                    </c15:dlblFTEntry>
                  </c15:dlblFieldTable>
                  <c15:showDataLabelsRange val="0"/>
                </c:ext>
                <c:ext xmlns:c16="http://schemas.microsoft.com/office/drawing/2014/chart" uri="{C3380CC4-5D6E-409C-BE32-E72D297353CC}">
                  <c16:uniqueId val="{00000005-6E3D-4A77-A378-8AF295A17368}"/>
                </c:ext>
              </c:extLst>
            </c:dLbl>
            <c:dLbl>
              <c:idx val="6"/>
              <c:tx>
                <c:strRef>
                  <c:f>Daten_Diagramme!$D$20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{7B93965F-8DC6-4AA7-B840-057686FC3FED}</c15:txfldGUID>
                      <c15:f>Daten_Diagramme!$D$20</c15:f>
                      <c15:dlblFieldTableCache>
                        <c:ptCount val="1"/>
                        <c:pt idx="0">
                          <c:v>-1.5</c:v>
                        </c:pt>
                      </c15:dlblFieldTableCache>
                    </c15:dlblFTEntry>
                  </c15:dlblFieldTable>
                  <c15:showDataLabelsRange val="0"/>
                </c:ext>
                <c:ext xmlns:c16="http://schemas.microsoft.com/office/drawing/2014/chart" uri="{C3380CC4-5D6E-409C-BE32-E72D297353CC}">
                  <c16:uniqueId val="{00000006-6E3D-4A77-A378-8AF295A17368}"/>
                </c:ext>
              </c:extLst>
            </c:dLbl>
            <c:dLbl>
              <c:idx val="7"/>
              <c:tx>
                <c:strRef>
                  <c:f>Daten_Diagramme!$D$21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{A6F429EF-DBED-4FD4-8FA7-71AE0348EEB9}</c15:txfldGUID>
                      <c15:f>Daten_Diagramme!$D$21</c15:f>
                      <c15:dlblFieldTableCache>
                        <c:ptCount val="1"/>
                        <c:pt idx="0">
                          <c:v>3.8</c:v>
                        </c:pt>
                      </c15:dlblFieldTableCache>
                    </c15:dlblFTEntry>
                  </c15:dlblFieldTable>
                  <c15:showDataLabelsRange val="0"/>
                </c:ext>
                <c:ext xmlns:c16="http://schemas.microsoft.com/office/drawing/2014/chart" uri="{C3380CC4-5D6E-409C-BE32-E72D297353CC}">
                  <c16:uniqueId val="{00000007-6E3D-4A77-A378-8AF295A17368}"/>
                </c:ext>
              </c:extLst>
            </c:dLbl>
            <c:dLbl>
              <c:idx val="8"/>
              <c:tx>
                <c:strRef>
                  <c:f>Daten_Diagramme!$D$22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{73E288F8-67E4-4E44-A0C8-3CC69927B8A0}</c15:txfldGUID>
                      <c15:f>Daten_Diagramme!$D$22</c15:f>
                      <c15:dlblFieldTableCache>
                        <c:ptCount val="1"/>
                        <c:pt idx="0">
                          <c:v>1.9</c:v>
                        </c:pt>
                      </c15:dlblFieldTableCache>
                    </c15:dlblFTEntry>
                  </c15:dlblFieldTable>
                  <c15:showDataLabelsRange val="0"/>
                </c:ext>
                <c:ext xmlns:c16="http://schemas.microsoft.com/office/drawing/2014/chart" uri="{C3380CC4-5D6E-409C-BE32-E72D297353CC}">
                  <c16:uniqueId val="{00000008-6E3D-4A77-A378-8AF295A17368}"/>
                </c:ext>
              </c:extLst>
            </c:dLbl>
            <c:dLbl>
              <c:idx val="9"/>
              <c:tx>
                <c:strRef>
                  <c:f>Daten_Diagramme!$D$23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{0AF9074D-A47E-4D6D-9A57-BB6A4A3867A1}</c15:txfldGUID>
                      <c15:f>Daten_Diagramme!$D$23</c15:f>
                      <c15:dlblFieldTableCache>
                        <c:ptCount val="1"/>
                        <c:pt idx="0">
                          <c:v>2.5</c:v>
                        </c:pt>
                      </c15:dlblFieldTableCache>
                    </c15:dlblFTEntry>
                  </c15:dlblFieldTable>
                  <c15:showDataLabelsRange val="0"/>
                </c:ext>
                <c:ext xmlns:c16="http://schemas.microsoft.com/office/drawing/2014/chart" uri="{C3380CC4-5D6E-409C-BE32-E72D297353CC}">
                  <c16:uniqueId val="{00000009-6E3D-4A77-A378-8AF295A17368}"/>
                </c:ext>
              </c:extLst>
            </c:dLbl>
            <c:dLbl>
              <c:idx val="10"/>
              <c:tx>
                <c:strRef>
                  <c:f>Daten_Diagramme!$D$24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{2EF606DA-52DA-4688-9BDD-B96DA470F31D}</c15:txfldGUID>
                      <c15:f>Daten_Diagramme!$D$24</c15:f>
                      <c15:dlblFieldTableCache>
                        <c:ptCount val="1"/>
                        <c:pt idx="0">
                          <c:v>-2.4</c:v>
                        </c:pt>
                      </c15:dlblFieldTableCache>
                    </c15:dlblFTEntry>
                  </c15:dlblFieldTable>
                  <c15:showDataLabelsRange val="0"/>
                </c:ext>
                <c:ext xmlns:c16="http://schemas.microsoft.com/office/drawing/2014/chart" uri="{C3380CC4-5D6E-409C-BE32-E72D297353CC}">
                  <c16:uniqueId val="{0000000A-6E3D-4A77-A378-8AF295A17368}"/>
                </c:ext>
              </c:extLst>
            </c:dLbl>
            <c:dLbl>
              <c:idx val="11"/>
              <c:tx>
                <c:strRef>
                  <c:f>Daten_Diagramme!$D$25</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{C82D5BBF-42A5-4AC8-AED2-F52B4D10DEC5}</c15:txfldGUID>
                      <c15:f>Daten_Diagramme!$D$25</c15:f>
                      <c15:dlblFieldTableCache>
                        <c:ptCount val="1"/>
                        <c:pt idx="0">
                          <c:v>6.5</c:v>
                        </c:pt>
                      </c15:dlblFieldTableCache>
                    </c15:dlblFTEntry>
                  </c15:dlblFieldTable>
                  <c15:showDataLabelsRange val="0"/>
                </c:ext>
                <c:ext xmlns:c16="http://schemas.microsoft.com/office/drawing/2014/chart" uri="{C3380CC4-5D6E-409C-BE32-E72D297353CC}">
                  <c16:uniqueId val="{0000000B-6E3D-4A77-A378-8AF295A17368}"/>
                </c:ext>
              </c:extLst>
            </c:dLbl>
            <c:dLbl>
              <c:idx val="12"/>
              <c:tx>
                <c:strRef>
                  <c:f>Daten_Diagramme!$D$26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{ABC6038C-2773-4EDA-BB28-412087BEE98A}</c15:txfldGUID>
                      <c15:f>Daten_Diagramme!$D$26</c15:f>
                      <c15:dlblFieldTableCache>
                        <c:ptCount val="1"/>
                        <c:pt idx="0">
                          <c:v>0.1</c:v>
                        </c:pt>
                      </c15:dlblFieldTableCache>
                    </c15:dlblFTEntry>
                  </c15:dlblFieldTable>
                  <c15:showDataLabelsRange val="0"/>
                </c:ext>
                <c:ext xmlns:c16="http://schemas.microsoft.com/office/drawing/2014/chart" uri="{C3380CC4-5D6E-409C-BE32-E72D297353CC}">
                  <c16:uniqueId val="{0000000C-6E3D-4A77-A378-8AF295A17368}"/>
                </c:ext>
              </c:extLst>
            </c:dLbl>
            <c:dLbl>
              <c:idx val="13"/>
              <c:tx>
                <c:strRef>
                  <c:f>Daten_Diagramme!$D$27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{A181E367-4299-4058-B264-504714CFDFE9}</c15:txfldGUID>
                      <c15:f>Daten_Diagramme!$D$27</c15:f>
                      <c15:dlblFieldTableCache>
                        <c:ptCount val="1"/>
                        <c:pt idx="0">
                          <c:v>1.5</c:v>
                        </c:pt>
                      </c15:dlblFieldTableCache>
                    </c15:dlblFTEntry>
                  </c15:dlblFieldTable>
                  <c15:showDataLabelsRange val="0"/>
                </c:ext>
                <c:ext xmlns:c16="http://schemas.microsoft.com/office/drawing/2014/chart" uri="{C3380CC4-5D6E-409C-BE32-E72D297353CC}">
                  <c16:uniqueId val="{0000000D-6E3D-4A77-A378-8AF295A17368}"/>
                </c:ext>
              </c:extLst>
            </c:dLbl>
            <c:dLbl>
              <c:idx val="14"/>
              <c:tx>
                <c:strRef>
                  <c:f>Daten_Diagramme!$D$28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{B3796AB6-A80C-46F7-9C45-3E45E45F6324}</c15:txfldGUID>
                      <c15:f>Daten_Diagramme!$D$28</c15:f>
                      <c15:dlblFieldTableCache>
                        <c:ptCount val="1"/>
                        <c:pt idx="0">
                          <c:v>2.4</c:v>
                        </c:pt>
                      </c15:dlblFieldTableCache>
                    </c15:dlblFTEntry>
                  </c15:dlblFieldTable>
                  <c15:showDataLabelsRange val="0"/>
                </c:ext>
                <c:ext xmlns:c16="http://schemas.microsoft.com/office/drawing/2014/chart" uri="{C3380CC4-5D6E-409C-BE32-E72D297353CC}">
                  <c16:uniqueId val="{0000000E-6E3D-4A77-A378-8AF295A17368}"/>
                </c:ext>
              </c:extLst>
            </c:dLbl>
            <c:dLbl>
              <c:idx val="15"/>
              <c:tx>
                <c:strRef>
                  <c:f>Daten_Diagramme!$D$29</c:f>
                  <c:strCache>
                    <c:ptCount val="1"/>
                    <c:pt idx="0">
                      <c:v>-19.9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{D73DF464-3800-46DA-BB13-2A63EC6F634C}</c15:txfldGUID>
                      <c15:f>Daten_Diagramme!$D$29</c15:f>
                      <c15:dlblFieldTableCache>
                        <c:ptCount val="1"/>
                        <c:pt idx="0">
                          <c:v>-19.9</c:v>
                        </c:pt>
                      </c15:dlblFieldTableCache>
                    </c15:dlblFTEntry>
                  </c15:dlblFieldTable>
                  <c15:showDataLabelsRange val="0"/>
                </c:ext>
                <c:ext xmlns:c16="http://schemas.microsoft.com/office/drawing/2014/chart" uri="{C3380CC4-5D6E-409C-BE32-E72D297353CC}">
                  <c16:uniqueId val="{0000000F-6E3D-4A77-A378-8AF295A17368}"/>
                </c:ext>
              </c:extLst>
            </c:dLbl>
            <c:dLbl>
              <c:idx val="16"/>
              <c:tx>
                <c:strRef>
                  <c:f>Daten_Diagramme!$D$30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{4E36C447-C90E-4205-B9EC-1D3EC7C8F7C0}</c15:txfldGUID>
                      <c15:f>Daten_Diagramme!$D$30</c15:f>
                      <c15:dlblFieldTableCache>
                        <c:ptCount val="1"/>
                        <c:pt idx="0">
                          <c:v>1.6</c:v>
                        </c:pt>
                      </c15:dlblFieldTableCache>
                    </c15:dlblFTEntry>
                  </c15:dlblFieldTable>
                  <c15:showDataLabelsRange val="0"/>
                </c:ext>
                <c:ext xmlns:c16="http://schemas.microsoft.com/office/drawing/2014/chart" uri="{C3380CC4-5D6E-409C-BE32-E72D297353CC}">
                  <c16:uniqueId val="{00000010-6E3D-4A77-A378-8AF295A17368}"/>
                </c:ext>
              </c:extLst>
            </c:dLbl>
            <c:dLbl>
              <c:idx val="17"/>
              <c:tx>
                <c:strRef>
                  <c:f>Daten_Diagramme!$D$31</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{59D9BB88-6521-41C7-81CD-0E8DCFE85A92}</c15:txfldGUID>
                      <c15:f>Daten_Diagramme!$D$31</c15:f>
                      <c15:dlblFieldTableCache>
                        <c:ptCount val="1"/>
                        <c:pt idx="0">
                          <c:v>8.5</c:v>
                        </c:pt>
                      </c15:dlblFieldTableCache>
                    </c15:dlblFTEntry>
                  </c15:dlblFieldTable>
                  <c15:showDataLabelsRange val="0"/>
                </c:ext>
                <c:ext xmlns:c16="http://schemas.microsoft.com/office/drawing/2014/chart" uri="{C3380CC4-5D6E-409C-BE32-E72D297353CC}">
                  <c16:uniqueId val="{00000011-6E3D-4A77-A378-8AF295A17368}"/>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{1B311A83-5127-4CAA-A80E-CCB6040C537A}</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6E3D-4A77-A378-8AF295A17368}"/>
                </c:ext>
              </c:extLst>
            </c:dLbl>
            <c:dLbl>
              <c:idx val="19"/>
              <c:tx>
                <c:strRef>
                  <c:f>Daten_Diagramme!$D$33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{86FF6E70-C2D5-41C3-925B-EFEB156689B5}</c15:txfldGUID>
                      <c15:f>Daten_Diagramme!$D$33</c15:f>
                      <c15:dlblFieldTableCache>
                        <c:ptCount val="1"/>
                        <c:pt idx="0">
                          <c:v>1.2</c:v>
                        </c:pt>
                      </c15:dlblFieldTableCache>
                    </c15:dlblFTEntry>
                  </c15:dlblFieldTable>
                  <c15:showDataLabelsRange val="0"/>
                </c:ext>
                <c:ext xmlns:c16="http://schemas.microsoft.com/office/drawing/2014/chart" uri="{C3380CC4-5D6E-409C-BE32-E72D297353CC}">
                  <c16:uniqueId val="{00000013-6E3D-4A77-A378-8AF295A17368}"/>
                </c:ext>
              </c:extLst>
            </c:dLbl>
            <c:dLbl>
              <c:idx val="20"/>
              <c:tx>
                <c:strRef>
                  <c:f>Daten_Diagramme!$D$34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{702A4F5D-24F9-462B-BE5A-ABFA3F30F4B9}</c15:txfldGUID>
                      <c15:f>Daten_Diagramme!$D$34</c15:f>
                      <c15:dlblFieldTableCache>
                        <c:ptCount val="1"/>
                        <c:pt idx="0">
                          <c:v>2.1</c:v>
                        </c:pt>
                      </c15:dlblFieldTableCache>
                    </c15:dlblFTEntry>
                  </c15:dlblFieldTable>
                  <c15:showDataLabelsRange val="0"/>
                </c:ext>
                <c:ext xmlns:c16="http://schemas.microsoft.com/office/drawing/2014/chart" uri="{C3380CC4-5D6E-409C-BE32-E72D297353CC}">
                  <c16:uniqueId val="{00000014-6E3D-4A77-A378-8AF295A1736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{ED6FD3A6-37A4-47B9-8E4D-F194793C03B7}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E3D-4A77-A378-8AF295A1736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{D333AC24-8209-4954-9F89-B6AD5B34B393}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E3D-4A77-A378-8AF295A17368}"/>
                </c:ext>
              </c:extLst>
            </c:dLbl>
            <c:dLbl>
              <c:idx val="23"/>
              <c:tx>
                <c:strRef>
                  <c:f>Daten_Diagramme!$D$37</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{ACCC2D23-78BE-48BF-B197-ACCC56F4D9FC}</c15:txfldGUID>
                      <c15:f>Daten_Diagramme!$D$37</c15:f>
                      <c15:dlblFieldTableCache>
                        <c:ptCount val="1"/>
                        <c:pt idx="0">
                          <c:v>8.4</c:v>
                        </c:pt>
                      </c15:dlblFieldTableCache>
                    </c15:dlblFTEntry>
                  </c15:dlblFieldTable>
                  <c15:showDataLabelsRange val="0"/>
                </c:ext>
                <c:ext xmlns:c16="http://schemas.microsoft.com/office/drawing/2014/chart" uri="{C3380CC4-5D6E-409C-BE32-E72D297353CC}">
                  <c16:uniqueId val="{00000017-6E3D-4A77-A378-8AF295A17368}"/>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{BBCACB30-EA37-471B-BDB4-57C62E477A73}</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6E3D-4A77-A378-8AF295A17368}"/>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{625AAADB-814B-4B8A-B2B3-BC0732C1AF92}</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6E3D-4A77-A378-8AF295A1736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{F341D2C8-6A58-48FC-87A1-50DF4AF2438C}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E3D-4A77-A378-8AF295A1736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{DCAC0C0C-8789-4081-BFD7-7B48B01103B3}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E3D-4A77-A378-8AF295A1736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{7F00540A-C110-4A45-9199-C9B926E7BB42}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E3D-4A77-A378-8AF295A1736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{30C75E42-E122-4EBA-9B32-3F3DAAF45748}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E3D-4A77-A378-8AF295A1736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{3A2BA412-36F6-494F-B636-EFE3FD74FB74}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E3D-4A77-A378-8AF295A17368}"/>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{22DF7F0E-8B0F-43F9-9158-7E905BC92820}</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6E3D-4A77-A378-8AF295A1736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0.5338964479949001</c:v>
                </c:pt>
                <c:pt idx="1">
                  <c:v>8.4134615384615383</c:v>
                </c:pt>
                <c:pt idx="2">
                  <c:v>1.7839922854387658</c:v>
                </c:pt>
                <c:pt idx="3">
                  <c:v>-1.9726893127186549</c:v>
                </c:pt>
                <c:pt idx="4">
                  <c:v>1.6778523489932886</c:v>
                </c:pt>
                <c:pt idx="5">
                  <c:v>-2.512247580356076</c:v>
                </c:pt>
                <c:pt idx="6">
                  <c:v>-1.5472435030794651</c:v>
                </c:pt>
                <c:pt idx="7">
                  <c:v>3.7827824900068245</c:v>
                </c:pt>
                <c:pt idx="8">
                  <c:v>1.9153852990845259</c:v>
                </c:pt>
                <c:pt idx="9">
                  <c:v>2.478660538411031</c:v>
                </c:pt>
                <c:pt idx="10">
                  <c:v>-2.3809523809523809</c:v>
                </c:pt>
                <c:pt idx="11">
                  <c:v>6.488011283497884</c:v>
                </c:pt>
                <c:pt idx="12">
                  <c:v>9.4846664558963012E-2</c:v>
                </c:pt>
                <c:pt idx="13">
                  <c:v>1.4752791068580542</c:v>
                </c:pt>
                <c:pt idx="14">
                  <c:v>2.3729525409491812</c:v>
                </c:pt>
                <c:pt idx="15">
                  <c:v>-19.850831899024669</c:v>
                </c:pt>
                <c:pt idx="16">
                  <c:v>1.6305670479435386</c:v>
                </c:pt>
                <c:pt idx="17">
                  <c:v>8.4671154842050758</c:v>
                </c:pt>
                <c:pt idx="18">
                  <c:v>2.7474293059125965</c:v>
                </c:pt>
                <c:pt idx="19">
                  <c:v>1.163429827775742</c:v>
                </c:pt>
                <c:pt idx="20">
                  <c:v>2.1499128413712958</c:v>
                </c:pt>
                <c:pt idx="21">
                  <c:v>0</c:v>
                </c:pt>
                <c:pt idx="23">
                  <c:v>8.4134615384615383</c:v>
                </c:pt>
                <c:pt idx="24">
                  <c:v>-0.79278197612825763</c:v>
                </c:pt>
                <c:pt idx="25">
                  <c:v>1.3021306620767807</c:v>
                </c:pt>
              </c:numCache>
            </c:numRef>
          </c:val>
          <c:extLst>
            <c:ext xmlns:c16="http://schemas.microsoft.com/office/drawing/2014/chart" uri="{C3380CC4-5D6E-409C-BE32-E72D297353CC}">
              <c16:uniqueId val="{00000020-6E3D-4A77-A378-8AF295A1736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{0E3027AA-F9A6-4165-AD9D-1CB46EF641E1}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E3D-4A77-A378-8AF295A1736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{8FFADC1C-CED8-49B0-8357-0B40E156ABE5}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E3D-4A77-A378-8AF295A1736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{279D8622-151B-4C48-AA6A-179328BA74FE}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E3D-4A77-A378-8AF295A1736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{C8F735E6-EEDF-4A1A-BADD-890CF6356832}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E3D-4A77-A378-8AF295A1736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{4BAB5C30-F377-415D-A62A-862121630704}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E3D-4A77-A378-8AF295A1736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{B560396B-773E-4413-AAE8-760155D8B4B5}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E3D-4A77-A378-8AF295A1736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{59C4A872-5DD7-4F0E-AD5E-D11E667C4AEC}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E3D-4A77-A378-8AF295A1736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{1E83D1B9-979D-4055-B6E8-011277519622}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E3D-4A77-A378-8AF295A1736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{35C20C8E-A879-4A26-8B25-B751CCA5FA90}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E3D-4A77-A378-8AF295A1736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{99EBC2EF-FB5C-4378-8E71-73C43A059201}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E3D-4A77-A378-8AF295A1736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{94594ADB-92A2-4943-AD02-4FA8585791EA}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E3D-4A77-A378-8AF295A1736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{DF89DC31-2EB0-45D3-80A9-84FCAB5F4536}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E3D-4A77-A378-8AF295A1736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{65D1DC9A-2701-48E4-8E52-798A2A3AE94E}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E3D-4A77-A378-8AF295A1736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{1C50A983-B9A4-48F9-B0F1-2719A866C43C}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E3D-4A77-A378-8AF295A1736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{DC377E23-D6C7-436D-8EE9-1A0595BAAAE5}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E3D-4A77-A378-8AF295A1736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{A01A2776-18D1-4E46-9981-2F26D200F974}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E3D-4A77-A378-8AF295A1736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{DFE6F0A2-5554-499C-8607-93E5CAAFCFDE}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E3D-4A77-A378-8AF295A1736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{DFF5DB61-5E68-4C42-96BE-0A610256A9ED}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E3D-4A77-A378-8AF295A1736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{DD0B6411-16A8-4BF4-8314-74DF2C0C3E1E}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E3D-4A77-A378-8AF295A1736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{4014503B-E998-4AA0-B86C-59EF9170E7E7}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E3D-4A77-A378-8AF295A1736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{F22A45BB-A860-47E4-B24A-1A87B51423AC}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E3D-4A77-A378-8AF295A1736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{CCE1319F-8834-49F5-B29F-987F12558A85}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E3D-4A77-A378-8AF295A1736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{781FC9CC-B221-46BE-AC76-3160BF6FD482}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E3D-4A77-A378-8AF295A1736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{F472B175-1267-4B4B-9012-FF865D74E6B4}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E3D-4A77-A378-8AF295A1736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{DD2D355A-CCAC-4FBE-BC8D-303AEA79BB31}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E3D-4A77-A378-8AF295A1736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{F33B9482-4A68-4D6A-9149-D75DC1C5FBCF}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E3D-4A77-A378-8AF295A1736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{32947B52-C8E1-41E2-9D93-583F4513B8DD}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E3D-4A77-A378-8AF295A1736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{56A2735C-5E48-40F9-A549-D7909D6E7CC2}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E3D-4A77-A378-8AF295A1736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{79C31B6B-DC12-4FA4-8090-71AF6F8AA560}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E3D-4A77-A378-8AF295A1736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{1C2E3082-8C23-4A39-AE7C-593AE97D409A}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E3D-4A77-A378-8AF295A1736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{8150BD41-4221-414E-859F-340673F7C632}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E3D-4A77-A378-8AF295A1736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{FD51F595-E160-404B-8C7F-9F9251C80BFB}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E3D-4A77-A378-8AF295A1736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E3D-4A77-A378-8AF295A1736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E3D-4A77-A378-8AF295A1736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{B178823D-0B13-45E5-9C99-EB218E52F031}</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E431-46E3-823C-7C9913DD2034}"/>
                </c:ext>
              </c:extLst>
            </c:dLbl>
            <c:dLbl>
              <c:idx val="1"/>
              <c:tx>
                <c:strRef>
                  <c:f>Daten_Diagramme!$E$15</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{AFDBB3D6-C784-410D-9F41-7B1653CA415E}</c15:txfldGUID>
                      <c15:f>Daten_Diagramme!$E$15</c15:f>
                      <c15:dlblFieldTableCache>
                        <c:ptCount val="1"/>
                        <c:pt idx="0">
                          <c:v>6.9</c:v>
                        </c:pt>
                      </c15:dlblFieldTableCache>
                    </c15:dlblFTEntry>
                  </c15:dlblFieldTable>
                  <c15:showDataLabelsRange val="0"/>
                </c:ext>
                <c:ext xmlns:c16="http://schemas.microsoft.com/office/drawing/2014/chart" uri="{C3380CC4-5D6E-409C-BE32-E72D297353CC}">
                  <c16:uniqueId val="{00000001-E431-46E3-823C-7C9913DD2034}"/>
                </c:ext>
              </c:extLst>
            </c:dLbl>
            <c:dLbl>
              <c:idx val="2"/>
              <c:tx>
                <c:strRef>
                  <c:f>Daten_Diagramme!$E$16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{F83854C2-4BDB-4AEF-ABB4-377A30732178}</c15:txfldGUID>
                      <c15:f>Daten_Diagramme!$E$16</c15:f>
                      <c15:dlblFieldTableCache>
                        <c:ptCount val="1"/>
                        <c:pt idx="0">
                          <c:v>-2.5</c:v>
                        </c:pt>
                      </c15:dlblFieldTableCache>
                    </c15:dlblFTEntry>
                  </c15:dlblFieldTable>
                  <c15:showDataLabelsRange val="0"/>
                </c:ext>
                <c:ext xmlns:c16="http://schemas.microsoft.com/office/drawing/2014/chart" uri="{C3380CC4-5D6E-409C-BE32-E72D297353CC}">
                  <c16:uniqueId val="{00000002-E431-46E3-823C-7C9913DD2034}"/>
                </c:ext>
              </c:extLst>
            </c:dLbl>
            <c:dLbl>
              <c:idx val="3"/>
              <c:tx>
                <c:strRef>
                  <c:f>Daten_Diagramme!$E$17</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{113FE858-3052-4BE0-8F8B-79F20CD7735B}</c15:txfldGUID>
                      <c15:f>Daten_Diagramme!$E$17</c15:f>
                      <c15:dlblFieldTableCache>
                        <c:ptCount val="1"/>
                        <c:pt idx="0">
                          <c:v>-7.5</c:v>
                        </c:pt>
                      </c15:dlblFieldTableCache>
                    </c15:dlblFTEntry>
                  </c15:dlblFieldTable>
                  <c15:showDataLabelsRange val="0"/>
                </c:ext>
                <c:ext xmlns:c16="http://schemas.microsoft.com/office/drawing/2014/chart" uri="{C3380CC4-5D6E-409C-BE32-E72D297353CC}">
                  <c16:uniqueId val="{00000003-E431-46E3-823C-7C9913DD2034}"/>
                </c:ext>
              </c:extLst>
            </c:dLbl>
            <c:dLbl>
              <c:idx val="4"/>
              <c:tx>
                <c:strRef>
                  <c:f>Daten_Diagramme!$E$18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{6DB8D799-7D1B-42C6-B387-4E3EE7EE1694}</c15:txfldGUID>
                      <c15:f>Daten_Diagramme!$E$18</c15:f>
                      <c15:dlblFieldTableCache>
                        <c:ptCount val="1"/>
                        <c:pt idx="0">
                          <c:v>-0.7</c:v>
                        </c:pt>
                      </c15:dlblFieldTableCache>
                    </c15:dlblFTEntry>
                  </c15:dlblFieldTable>
                  <c15:showDataLabelsRange val="0"/>
                </c:ext>
                <c:ext xmlns:c16="http://schemas.microsoft.com/office/drawing/2014/chart" uri="{C3380CC4-5D6E-409C-BE32-E72D297353CC}">
                  <c16:uniqueId val="{00000004-E431-46E3-823C-7C9913DD2034}"/>
                </c:ext>
              </c:extLst>
            </c:dLbl>
            <c:dLbl>
              <c:idx val="5"/>
              <c:tx>
                <c:strRef>
                  <c:f>Daten_Diagramme!$E$19</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{63A05342-3746-47F4-8294-C0F882C7C7F3}</c15:txfldGUID>
                      <c15:f>Daten_Diagramme!$E$19</c15:f>
                      <c15:dlblFieldTableCache>
                        <c:ptCount val="1"/>
                        <c:pt idx="0">
                          <c:v>-10.6</c:v>
                        </c:pt>
                      </c15:dlblFieldTableCache>
                    </c15:dlblFTEntry>
                  </c15:dlblFieldTable>
                  <c15:showDataLabelsRange val="0"/>
                </c:ext>
                <c:ext xmlns:c16="http://schemas.microsoft.com/office/drawing/2014/chart" uri="{C3380CC4-5D6E-409C-BE32-E72D297353CC}">
                  <c16:uniqueId val="{00000005-E431-46E3-823C-7C9913DD2034}"/>
                </c:ext>
              </c:extLst>
            </c:dLbl>
            <c:dLbl>
              <c:idx val="6"/>
              <c:tx>
                <c:strRef>
                  <c:f>Daten_Diagramme!$E$20</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{9D0B3336-87FF-4802-B5CE-28C1547115BB}</c15:txfldGUID>
                      <c15:f>Daten_Diagramme!$E$20</c15:f>
                      <c15:dlblFieldTableCache>
                        <c:ptCount val="1"/>
                        <c:pt idx="0">
                          <c:v>-11.6</c:v>
                        </c:pt>
                      </c15:dlblFieldTableCache>
                    </c15:dlblFTEntry>
                  </c15:dlblFieldTable>
                  <c15:showDataLabelsRange val="0"/>
                </c:ext>
                <c:ext xmlns:c16="http://schemas.microsoft.com/office/drawing/2014/chart" uri="{C3380CC4-5D6E-409C-BE32-E72D297353CC}">
                  <c16:uniqueId val="{00000006-E431-46E3-823C-7C9913DD2034}"/>
                </c:ext>
              </c:extLst>
            </c:dLbl>
            <c:dLbl>
              <c:idx val="7"/>
              <c:tx>
                <c:strRef>
                  <c:f>Daten_Diagramme!$E$21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{F6DD2118-568A-4355-966A-0FB318BDB874}</c15:txfldGUID>
                      <c15:f>Daten_Diagramme!$E$21</c15:f>
                      <c15:dlblFieldTableCache>
                        <c:ptCount val="1"/>
                        <c:pt idx="0">
                          <c:v>1.6</c:v>
                        </c:pt>
                      </c15:dlblFieldTableCache>
                    </c15:dlblFTEntry>
                  </c15:dlblFieldTable>
                  <c15:showDataLabelsRange val="0"/>
                </c:ext>
                <c:ext xmlns:c16="http://schemas.microsoft.com/office/drawing/2014/chart" uri="{C3380CC4-5D6E-409C-BE32-E72D297353CC}">
                  <c16:uniqueId val="{00000007-E431-46E3-823C-7C9913DD2034}"/>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{DFE75425-C67E-487D-BC2A-FBBA91273B9A}</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E431-46E3-823C-7C9913DD2034}"/>
                </c:ext>
              </c:extLst>
            </c:dLbl>
            <c:dLbl>
              <c:idx val="9"/>
              <c:tx>
                <c:strRef>
                  <c:f>Daten_Diagramme!$E$23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{60D7B640-AAF2-47CF-9BB9-A8ED623DA898}</c15:txfldGUID>
                      <c15:f>Daten_Diagramme!$E$23</c15:f>
                      <c15:dlblFieldTableCache>
                        <c:ptCount val="1"/>
                        <c:pt idx="0">
                          <c:v>-1.0</c:v>
                        </c:pt>
                      </c15:dlblFieldTableCache>
                    </c15:dlblFTEntry>
                  </c15:dlblFieldTable>
                  <c15:showDataLabelsRange val="0"/>
                </c:ext>
                <c:ext xmlns:c16="http://schemas.microsoft.com/office/drawing/2014/chart" uri="{C3380CC4-5D6E-409C-BE32-E72D297353CC}">
                  <c16:uniqueId val="{00000009-E431-46E3-823C-7C9913DD2034}"/>
                </c:ext>
              </c:extLst>
            </c:dLbl>
            <c:dLbl>
              <c:idx val="10"/>
              <c:tx>
                <c:strRef>
                  <c:f>Daten_Diagramme!$E$24</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{D3CA6973-14AD-41F2-A65D-E43F5A3435ED}</c15:txfldGUID>
                      <c15:f>Daten_Diagramme!$E$24</c15:f>
                      <c15:dlblFieldTableCache>
                        <c:ptCount val="1"/>
                        <c:pt idx="0">
                          <c:v>-7.0</c:v>
                        </c:pt>
                      </c15:dlblFieldTableCache>
                    </c15:dlblFTEntry>
                  </c15:dlblFieldTable>
                  <c15:showDataLabelsRange val="0"/>
                </c:ext>
                <c:ext xmlns:c16="http://schemas.microsoft.com/office/drawing/2014/chart" uri="{C3380CC4-5D6E-409C-BE32-E72D297353CC}">
                  <c16:uniqueId val="{0000000A-E431-46E3-823C-7C9913DD2034}"/>
                </c:ext>
              </c:extLst>
            </c:dLbl>
            <c:dLbl>
              <c:idx val="11"/>
              <c:tx>
                <c:strRef>
                  <c:f>Daten_Diagramme!$E$25</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{3FBDB8D0-6B0F-4E08-BDA8-75667A06DED0}</c15:txfldGUID>
                      <c15:f>Daten_Diagramme!$E$25</c15:f>
                      <c15:dlblFieldTableCache>
                        <c:ptCount val="1"/>
                        <c:pt idx="0">
                          <c:v>-6.5</c:v>
                        </c:pt>
                      </c15:dlblFieldTableCache>
                    </c15:dlblFTEntry>
                  </c15:dlblFieldTable>
                  <c15:showDataLabelsRange val="0"/>
                </c:ext>
                <c:ext xmlns:c16="http://schemas.microsoft.com/office/drawing/2014/chart" uri="{C3380CC4-5D6E-409C-BE32-E72D297353CC}">
                  <c16:uniqueId val="{0000000B-E431-46E3-823C-7C9913DD2034}"/>
                </c:ext>
              </c:extLst>
            </c:dLbl>
            <c:dLbl>
              <c:idx val="12"/>
              <c:tx>
                <c:strRef>
                  <c:f>Daten_Diagramme!$E$26</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{501D084C-8B1F-405F-B416-50B4BC82A21A}</c15:txfldGUID>
                      <c15:f>Daten_Diagramme!$E$26</c15:f>
                      <c15:dlblFieldTableCache>
                        <c:ptCount val="1"/>
                        <c:pt idx="0">
                          <c:v>-5.6</c:v>
                        </c:pt>
                      </c15:dlblFieldTableCache>
                    </c15:dlblFTEntry>
                  </c15:dlblFieldTable>
                  <c15:showDataLabelsRange val="0"/>
                </c:ext>
                <c:ext xmlns:c16="http://schemas.microsoft.com/office/drawing/2014/chart" uri="{C3380CC4-5D6E-409C-BE32-E72D297353CC}">
                  <c16:uniqueId val="{0000000C-E431-46E3-823C-7C9913DD2034}"/>
                </c:ext>
              </c:extLst>
            </c:dLbl>
            <c:dLbl>
              <c:idx val="13"/>
              <c:tx>
                <c:strRef>
                  <c:f>Daten_Diagramme!$E$27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{44D09E48-0BC4-4E05-A727-CE86CBFCA3BC}</c15:txfldGUID>
                      <c15:f>Daten_Diagramme!$E$27</c15:f>
                      <c15:dlblFieldTableCache>
                        <c:ptCount val="1"/>
                        <c:pt idx="0">
                          <c:v>-0.3</c:v>
                        </c:pt>
                      </c15:dlblFieldTableCache>
                    </c15:dlblFTEntry>
                  </c15:dlblFieldTable>
                  <c15:showDataLabelsRange val="0"/>
                </c:ext>
                <c:ext xmlns:c16="http://schemas.microsoft.com/office/drawing/2014/chart" uri="{C3380CC4-5D6E-409C-BE32-E72D297353CC}">
                  <c16:uniqueId val="{0000000D-E431-46E3-823C-7C9913DD2034}"/>
                </c:ext>
              </c:extLst>
            </c:dLbl>
            <c:dLbl>
              <c:idx val="14"/>
              <c:tx>
                <c:strRef>
                  <c:f>Daten_Diagramme!$E$28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{77967DEC-FB25-4416-A881-3D14BB2660D2}</c15:txfldGUID>
                      <c15:f>Daten_Diagramme!$E$28</c15:f>
                      <c15:dlblFieldTableCache>
                        <c:ptCount val="1"/>
                        <c:pt idx="0">
                          <c:v>0.3</c:v>
                        </c:pt>
                      </c15:dlblFieldTableCache>
                    </c15:dlblFTEntry>
                  </c15:dlblFieldTable>
                  <c15:showDataLabelsRange val="0"/>
                </c:ext>
                <c:ext xmlns:c16="http://schemas.microsoft.com/office/drawing/2014/chart" uri="{C3380CC4-5D6E-409C-BE32-E72D297353CC}">
                  <c16:uniqueId val="{0000000E-E431-46E3-823C-7C9913DD2034}"/>
                </c:ext>
              </c:extLst>
            </c:dLbl>
            <c:dLbl>
              <c:idx val="15"/>
              <c:tx>
                <c:strRef>
                  <c:f>Daten_Diagramme!$E$29</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{A0ED71C7-96EE-4E1D-B26D-284456B91D63}</c15:txfldGUID>
                      <c15:f>Daten_Diagramme!$E$29</c15:f>
                      <c15:dlblFieldTableCache>
                        <c:ptCount val="1"/>
                        <c:pt idx="0">
                          <c:v>-16.2</c:v>
                        </c:pt>
                      </c15:dlblFieldTableCache>
                    </c15:dlblFTEntry>
                  </c15:dlblFieldTable>
                  <c15:showDataLabelsRange val="0"/>
                </c:ext>
                <c:ext xmlns:c16="http://schemas.microsoft.com/office/drawing/2014/chart" uri="{C3380CC4-5D6E-409C-BE32-E72D297353CC}">
                  <c16:uniqueId val="{0000000F-E431-46E3-823C-7C9913DD2034}"/>
                </c:ext>
              </c:extLst>
            </c:dLbl>
            <c:dLbl>
              <c:idx val="16"/>
              <c:tx>
                <c:strRef>
                  <c:f>Daten_Diagramme!$E$30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{80AB76F7-94E0-4936-A111-28FBC0500338}</c15:txfldGUID>
                      <c15:f>Daten_Diagramme!$E$30</c15:f>
                      <c15:dlblFieldTableCache>
                        <c:ptCount val="1"/>
                        <c:pt idx="0">
                          <c:v>2.0</c:v>
                        </c:pt>
                      </c15:dlblFieldTableCache>
                    </c15:dlblFTEntry>
                  </c15:dlblFieldTable>
                  <c15:showDataLabelsRange val="0"/>
                </c:ext>
                <c:ext xmlns:c16="http://schemas.microsoft.com/office/drawing/2014/chart" uri="{C3380CC4-5D6E-409C-BE32-E72D297353CC}">
                  <c16:uniqueId val="{00000010-E431-46E3-823C-7C9913DD2034}"/>
                </c:ext>
              </c:extLst>
            </c:dLbl>
            <c:dLbl>
              <c:idx val="17"/>
              <c:tx>
                <c:strRef>
                  <c:f>Daten_Diagramme!$E$31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{0A6C62D6-1674-4135-B4DA-744B8E31F6DC}</c15:txfldGUID>
                      <c15:f>Daten_Diagramme!$E$31</c15:f>
                      <c15:dlblFieldTableCache>
                        <c:ptCount val="1"/>
                        <c:pt idx="0">
                          <c:v>-1.4</c:v>
                        </c:pt>
                      </c15:dlblFieldTableCache>
                    </c15:dlblFTEntry>
                  </c15:dlblFieldTable>
                  <c15:showDataLabelsRange val="0"/>
                </c:ext>
                <c:ext xmlns:c16="http://schemas.microsoft.com/office/drawing/2014/chart" uri="{C3380CC4-5D6E-409C-BE32-E72D297353CC}">
                  <c16:uniqueId val="{00000011-E431-46E3-823C-7C9913DD2034}"/>
                </c:ext>
              </c:extLst>
            </c:dLbl>
            <c:dLbl>
              <c:idx val="18"/>
              <c:tx>
                <c:strRef>
                  <c:f>Daten_Diagramme!$E$32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{39D800DC-AD97-44BC-BCCB-BC18ED91DA82}</c15:txfldGUID>
                      <c15:f>Daten_Diagramme!$E$32</c15:f>
                      <c15:dlblFieldTableCache>
                        <c:ptCount val="1"/>
                        <c:pt idx="0">
                          <c:v>-0.4</c:v>
                        </c:pt>
                      </c15:dlblFieldTableCache>
                    </c15:dlblFTEntry>
                  </c15:dlblFieldTable>
                  <c15:showDataLabelsRange val="0"/>
                </c:ext>
                <c:ext xmlns:c16="http://schemas.microsoft.com/office/drawing/2014/chart" uri="{C3380CC4-5D6E-409C-BE32-E72D297353CC}">
                  <c16:uniqueId val="{00000012-E431-46E3-823C-7C9913DD2034}"/>
                </c:ext>
              </c:extLst>
            </c:dLbl>
            <c:dLbl>
              <c:idx val="19"/>
              <c:tx>
                <c:strRef>
                  <c:f>Daten_Diagramme!$E$33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{EB124416-DC16-4945-8FDD-26E7236B13E7}</c15:txfldGUID>
                      <c15:f>Daten_Diagramme!$E$33</c15:f>
                      <c15:dlblFieldTableCache>
                        <c:ptCount val="1"/>
                        <c:pt idx="0">
                          <c:v>-2.0</c:v>
                        </c:pt>
                      </c15:dlblFieldTableCache>
                    </c15:dlblFTEntry>
                  </c15:dlblFieldTable>
                  <c15:showDataLabelsRange val="0"/>
                </c:ext>
                <c:ext xmlns:c16="http://schemas.microsoft.com/office/drawing/2014/chart" uri="{C3380CC4-5D6E-409C-BE32-E72D297353CC}">
                  <c16:uniqueId val="{00000013-E431-46E3-823C-7C9913DD2034}"/>
                </c:ext>
              </c:extLst>
            </c:dLbl>
            <c:dLbl>
              <c:idx val="20"/>
              <c:tx>
                <c:strRef>
                  <c:f>Daten_Diagramme!$E$34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{3DDB39FF-3C74-4F1E-839B-42D30BBE511E}</c15:txfldGUID>
                      <c15:f>Daten_Diagramme!$E$34</c15:f>
                      <c15:dlblFieldTableCache>
                        <c:ptCount val="1"/>
                        <c:pt idx="0">
                          <c:v>-1.5</c:v>
                        </c:pt>
                      </c15:dlblFieldTableCache>
                    </c15:dlblFTEntry>
                  </c15:dlblFieldTable>
                  <c15:showDataLabelsRange val="0"/>
                </c:ext>
                <c:ext xmlns:c16="http://schemas.microsoft.com/office/drawing/2014/chart" uri="{C3380CC4-5D6E-409C-BE32-E72D297353CC}">
                  <c16:uniqueId val="{00000014-E431-46E3-823C-7C9913DD203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{045A268B-0E27-4031-95B8-D7E15A2F2726}</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431-46E3-823C-7C9913DD203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{8DB3B54F-D767-423D-B445-7913C7AF8F9F}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431-46E3-823C-7C9913DD2034}"/>
                </c:ext>
              </c:extLst>
            </c:dLbl>
            <c:dLbl>
              <c:idx val="23"/>
              <c:tx>
                <c:strRef>
                  <c:f>Daten_Diagramme!$E$37</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{DE9CE6B4-3FA8-4D22-8FA6-7AB5CAC0C05D}</c15:txfldGUID>
                      <c15:f>Daten_Diagramme!$E$37</c15:f>
                      <c15:dlblFieldTableCache>
                        <c:ptCount val="1"/>
                        <c:pt idx="0">
                          <c:v>6.9</c:v>
                        </c:pt>
                      </c15:dlblFieldTableCache>
                    </c15:dlblFTEntry>
                  </c15:dlblFieldTable>
                  <c15:showDataLabelsRange val="0"/>
                </c:ext>
                <c:ext xmlns:c16="http://schemas.microsoft.com/office/drawing/2014/chart" uri="{C3380CC4-5D6E-409C-BE32-E72D297353CC}">
                  <c16:uniqueId val="{00000017-E431-46E3-823C-7C9913DD2034}"/>
                </c:ext>
              </c:extLst>
            </c:dLbl>
            <c:dLbl>
              <c:idx val="24"/>
              <c:tx>
                <c:strRef>
                  <c:f>Daten_Diagramme!$E$38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{52E8A9E1-9EE2-4FE5-8E9F-BB1E95E416C7}</c15:txfldGUID>
                      <c15:f>Daten_Diagramme!$E$38</c15:f>
                      <c15:dlblFieldTableCache>
                        <c:ptCount val="1"/>
                        <c:pt idx="0">
                          <c:v>-4.9</c:v>
                        </c:pt>
                      </c15:dlblFieldTableCache>
                    </c15:dlblFTEntry>
                  </c15:dlblFieldTable>
                  <c15:showDataLabelsRange val="0"/>
                </c:ext>
                <c:ext xmlns:c16="http://schemas.microsoft.com/office/drawing/2014/chart" uri="{C3380CC4-5D6E-409C-BE32-E72D297353CC}">
                  <c16:uniqueId val="{00000018-E431-46E3-823C-7C9913DD2034}"/>
                </c:ext>
              </c:extLst>
            </c:dLbl>
            <c:dLbl>
              <c:idx val="25"/>
              <c:tx>
                <c:strRef>
                  <c:f>Daten_Diagramme!$E$39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{38D68455-7A6B-4AF4-A664-977E490A0607}</c15:txfldGUID>
                      <c15:f>Daten_Diagramme!$E$39</c15:f>
                      <c15:dlblFieldTableCache>
                        <c:ptCount val="1"/>
                        <c:pt idx="0">
                          <c:v>-1.9</c:v>
                        </c:pt>
                      </c15:dlblFieldTableCache>
                    </c15:dlblFTEntry>
                  </c15:dlblFieldTable>
                  <c15:showDataLabelsRange val="0"/>
                </c:ext>
                <c:ext xmlns:c16="http://schemas.microsoft.com/office/drawing/2014/chart" uri="{C3380CC4-5D6E-409C-BE32-E72D297353CC}">
                  <c16:uniqueId val="{00000019-E431-46E3-823C-7C9913DD203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{A207A31B-7E9A-48A6-8812-B09B9FBA8071}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431-46E3-823C-7C9913DD203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{5F2BD802-B480-45E7-9A7A-10C928406094}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431-46E3-823C-7C9913DD203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{0AFC829E-9C4D-466F-9354-68FF53290A96}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431-46E3-823C-7C9913DD203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{2361C732-127C-4264-B3B5-B08E884CB18B}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431-46E3-823C-7C9913DD203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{BCE6EAFC-5C0E-4F71-A081-CD4C1D166626}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431-46E3-823C-7C9913DD2034}"/>
                </c:ext>
              </c:extLst>
            </c:dLbl>
            <c:dLbl>
              <c:idx val="31"/>
              <c:tx>
                <c:strRef>
                  <c:f>Daten_Diagramme!$E$45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{A9F3DE8B-313F-4232-BCD0-4AD8A7015694}</c15:txfldGUID>
                      <c15:f>Daten_Diagramme!$E$45</c15:f>
                      <c15:dlblFieldTableCache>
                        <c:ptCount val="1"/>
                        <c:pt idx="0">
                          <c:v>-1.9</c:v>
                        </c:pt>
                      </c15:dlblFieldTableCache>
                    </c15:dlblFTEntry>
                  </c15:dlblFieldTable>
                  <c15:showDataLabelsRange val="0"/>
                </c:ext>
                <c:ext xmlns:c16="http://schemas.microsoft.com/office/drawing/2014/chart" uri="{C3380CC4-5D6E-409C-BE32-E72D297353CC}">
                  <c16:uniqueId val="{0000001F-E431-46E3-823C-7C9913DD20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-2.3856619065997684</c:v>
                </c:pt>
                <c:pt idx="1">
                  <c:v>6.9444444444444446</c:v>
                </c:pt>
                <c:pt idx="2">
                  <c:v>-2.4691358024691357</c:v>
                </c:pt>
                <c:pt idx="3">
                  <c:v>-7.4673533198455031</c:v>
                </c:pt>
                <c:pt idx="4">
                  <c:v>-0.72747621712367094</c:v>
                </c:pt>
                <c:pt idx="5">
                  <c:v>-10.609037328094303</c:v>
                </c:pt>
                <c:pt idx="6">
                  <c:v>-11.577181208053691</c:v>
                </c:pt>
                <c:pt idx="7">
                  <c:v>1.6074037993180712</c:v>
                </c:pt>
                <c:pt idx="8">
                  <c:v>-1.8401538039000274</c:v>
                </c:pt>
                <c:pt idx="9">
                  <c:v>-1.0033444816053512</c:v>
                </c:pt>
                <c:pt idx="10">
                  <c:v>-6.9586914333240921</c:v>
                </c:pt>
                <c:pt idx="11">
                  <c:v>-6.475903614457831</c:v>
                </c:pt>
                <c:pt idx="12">
                  <c:v>-5.6338028169014081</c:v>
                </c:pt>
                <c:pt idx="13">
                  <c:v>-0.30364372469635625</c:v>
                </c:pt>
                <c:pt idx="14">
                  <c:v>0.28914590747330959</c:v>
                </c:pt>
                <c:pt idx="15">
                  <c:v>-16.230366492146597</c:v>
                </c:pt>
                <c:pt idx="16">
                  <c:v>2.031063321385902</c:v>
                </c:pt>
                <c:pt idx="17">
                  <c:v>-1.4388489208633093</c:v>
                </c:pt>
                <c:pt idx="18">
                  <c:v>-0.41968714231209464</c:v>
                </c:pt>
                <c:pt idx="19">
                  <c:v>-2.0009760858955588</c:v>
                </c:pt>
                <c:pt idx="20">
                  <c:v>-1.5178050204319906</c:v>
                </c:pt>
                <c:pt idx="21">
                  <c:v>0</c:v>
                </c:pt>
                <c:pt idx="23">
                  <c:v>6.9444444444444446</c:v>
                </c:pt>
                <c:pt idx="24">
                  <c:v>-4.9010733221259537</c:v>
                </c:pt>
                <c:pt idx="25">
                  <c:v>-1.884309385655321</c:v>
                </c:pt>
              </c:numCache>
            </c:numRef>
          </c:val>
          <c:extLst>
            <c:ext xmlns:c16="http://schemas.microsoft.com/office/drawing/2014/chart" uri="{C3380CC4-5D6E-409C-BE32-E72D297353CC}">
              <c16:uniqueId val="{00000020-E431-46E3-823C-7C9913DD203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{E1148D43-B36A-4C0F-BE9C-38A3D0EF5D57}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431-46E3-823C-7C9913DD203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{A66C8F81-C423-46DF-B8D0-146738946A94}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431-46E3-823C-7C9913DD203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{D60536A2-8ADE-46BD-83E8-91A1E100B826}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431-46E3-823C-7C9913DD203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{9DFFB221-267D-4F31-A213-932A035972AF}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431-46E3-823C-7C9913DD203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{42D402AF-2FCD-41E8-844E-50194C5BF479}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431-46E3-823C-7C9913DD203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{89660005-2EFB-49CC-831E-FFD0249D1024}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431-46E3-823C-7C9913DD203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{EEAF9847-6989-4723-811C-326100017335}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431-46E3-823C-7C9913DD203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{D1D93EEE-FE9B-491A-BFA5-5B732F2E9964}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431-46E3-823C-7C9913DD203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{DCF44537-21C8-4736-8D4D-610491589E53}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431-46E3-823C-7C9913DD203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{CAE80074-9EE1-46E6-A1CC-979F445A4443}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431-46E3-823C-7C9913DD203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{B813D289-D4D3-4BA6-B38F-F41D24BD2364}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431-46E3-823C-7C9913DD203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{94DB0D18-8B02-4D0F-8BD8-7E0D9AF57450}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431-46E3-823C-7C9913DD203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{4334D463-1ADB-4C6D-897C-41E54F81D22F}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431-46E3-823C-7C9913DD203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{D447FCE4-BA6B-4A7A-A97F-847917FF13E1}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431-46E3-823C-7C9913DD203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{CCA28A31-7FBC-4046-890C-3CC4819D0453}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431-46E3-823C-7C9913DD203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{DE89A93C-BE21-4C90-BD5B-B09C3560F640}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431-46E3-823C-7C9913DD203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{A0FE64E0-2BDA-47FA-8EAF-1DB229E6D05F}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431-46E3-823C-7C9913DD203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{6B47D9C0-6FC5-493A-BD0D-521883DF7CE1}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431-46E3-823C-7C9913DD203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{E1D08831-00ED-4904-B80B-78D1CC9565FA}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431-46E3-823C-7C9913DD203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{C7D43E60-74A6-4ACB-AE7D-4A2114D60C73}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431-46E3-823C-7C9913DD203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{7AF2D0AE-55CF-4553-81C6-67ABC71EE473}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431-46E3-823C-7C9913DD203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{1192E9F5-9863-4CEF-8C88-B9155520713C}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431-46E3-823C-7C9913DD203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{9D142F9A-8388-4F73-A303-9DB43DAB1A06}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431-46E3-823C-7C9913DD203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{86CD52FA-48F9-440F-81DB-FB5F78131675}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431-46E3-823C-7C9913DD203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{17AE3D08-0F0C-4825-B8FD-2C289D87420A}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431-46E3-823C-7C9913DD203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{6CBF795A-C3CA-4969-BC7F-2F64CC8BF1BD}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431-46E3-823C-7C9913DD203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{61F0BBB0-E489-4934-AF8E-980DEE6C4565}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431-46E3-823C-7C9913DD203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{0E41BA80-A8F9-42A4-BE6B-48267C6E9568}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431-46E3-823C-7C9913DD203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{5AE87A6E-58F8-4979-AA74-9F53172B81E9}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431-46E3-823C-7C9913DD203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{ED4F1861-2CB1-473E-8F03-A305E0C68B08}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431-46E3-823C-7C9913DD203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{45D15F84-8519-4FC4-955C-78AE8BF9E48E}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431-46E3-823C-7C9913DD203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{106EA862-C37F-4D45-8A66-6F36FC716A63}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431-46E3-823C-7C9913DD20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431-46E3-823C-7C9913DD203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431-46E3-823C-7C9913DD203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{5BC780F5-F7C3-4635-BCA4-07AC463FBCDF}</c15:txfldGUID>
                      <c15:f>Diagramm!$I$46</c15:f>
                      <c15:dlblFieldTableCache>
                        <c:ptCount val="1"/>
                      </c15:dlblFieldTableCache>
                    </c15:dlblFTEntry>
                  </c15:dlblFieldTable>
                  <c15:showDataLabelsRange val="0"/>
                </c:ext>
                <c:ext xmlns:c16="http://schemas.microsoft.com/office/drawing/2014/chart" uri="{C3380CC4-5D6E-409C-BE32-E72D297353CC}">
                  <c16:uniqueId val="{00000000-6C24-4645-825F-C0E09EAF26C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{47724189-6B4F-4EFF-B605-E3EAF165A544}</c15:txfldGUID>
                      <c15:f>Diagramm!$I$47</c15:f>
                      <c15:dlblFieldTableCache>
                        <c:ptCount val="1"/>
                      </c15:dlblFieldTableCache>
                    </c15:dlblFTEntry>
                  </c15:dlblFieldTable>
                  <c15:showDataLabelsRange val="0"/>
                </c:ext>
                <c:ext xmlns:c16="http://schemas.microsoft.com/office/drawing/2014/chart" uri="{C3380CC4-5D6E-409C-BE32-E72D297353CC}">
                  <c16:uniqueId val="{00000001-6C24-4645-825F-C0E09EAF26C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{72266396-4FCC-4836-A6BD-3011316A1A85}</c15:txfldGUID>
                      <c15:f>Diagramm!$I$48</c15:f>
                      <c15:dlblFieldTableCache>
                        <c:ptCount val="1"/>
                      </c15:dlblFieldTableCache>
                    </c15:dlblFTEntry>
                  </c15:dlblFieldTable>
                  <c15:showDataLabelsRange val="0"/>
                </c:ext>
                <c:ext xmlns:c16="http://schemas.microsoft.com/office/drawing/2014/chart" uri="{C3380CC4-5D6E-409C-BE32-E72D297353CC}">
                  <c16:uniqueId val="{00000002-6C24-4645-825F-C0E09EAF26C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{F691E537-AB20-4DB3-A138-091963264CEC}</c15:txfldGUID>
                      <c15:f>Diagramm!$I$49</c15:f>
                      <c15:dlblFieldTableCache>
                        <c:ptCount val="1"/>
                      </c15:dlblFieldTableCache>
                    </c15:dlblFTEntry>
                  </c15:dlblFieldTable>
                  <c15:showDataLabelsRange val="0"/>
                </c:ext>
                <c:ext xmlns:c16="http://schemas.microsoft.com/office/drawing/2014/chart" uri="{C3380CC4-5D6E-409C-BE32-E72D297353CC}">
                  <c16:uniqueId val="{00000003-6C24-4645-825F-C0E09EAF26C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{07CD05AC-6FBA-4905-AB87-DFCE60A817F0}</c15:txfldGUID>
                      <c15:f>Diagramm!$I$50</c15:f>
                      <c15:dlblFieldTableCache>
                        <c:ptCount val="1"/>
                      </c15:dlblFieldTableCache>
                    </c15:dlblFTEntry>
                  </c15:dlblFieldTable>
                  <c15:showDataLabelsRange val="0"/>
                </c:ext>
                <c:ext xmlns:c16="http://schemas.microsoft.com/office/drawing/2014/chart" uri="{C3380CC4-5D6E-409C-BE32-E72D297353CC}">
                  <c16:uniqueId val="{00000004-6C24-4645-825F-C0E09EAF26C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{81D08D4B-D162-4590-A3CA-55BC6B00C937}</c15:txfldGUID>
                      <c15:f>Diagramm!$I$51</c15:f>
                      <c15:dlblFieldTableCache>
                        <c:ptCount val="1"/>
                      </c15:dlblFieldTableCache>
                    </c15:dlblFTEntry>
                  </c15:dlblFieldTable>
                  <c15:showDataLabelsRange val="0"/>
                </c:ext>
                <c:ext xmlns:c16="http://schemas.microsoft.com/office/drawing/2014/chart" uri="{C3380CC4-5D6E-409C-BE32-E72D297353CC}">
                  <c16:uniqueId val="{00000005-6C24-4645-825F-C0E09EAF26C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{5330B6DC-CEFC-4F0D-9E66-556453E100B3}</c15:txfldGUID>
                      <c15:f>Diagramm!$I$52</c15:f>
                      <c15:dlblFieldTableCache>
                        <c:ptCount val="1"/>
                      </c15:dlblFieldTableCache>
                    </c15:dlblFTEntry>
                  </c15:dlblFieldTable>
                  <c15:showDataLabelsRange val="0"/>
                </c:ext>
                <c:ext xmlns:c16="http://schemas.microsoft.com/office/drawing/2014/chart" uri="{C3380CC4-5D6E-409C-BE32-E72D297353CC}">
                  <c16:uniqueId val="{00000006-6C24-4645-825F-C0E09EAF26C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{71822382-7A2B-4B7F-B044-FC64E3711FEE}</c15:txfldGUID>
                      <c15:f>Diagramm!$I$53</c15:f>
                      <c15:dlblFieldTableCache>
                        <c:ptCount val="1"/>
                      </c15:dlblFieldTableCache>
                    </c15:dlblFTEntry>
                  </c15:dlblFieldTable>
                  <c15:showDataLabelsRange val="0"/>
                </c:ext>
                <c:ext xmlns:c16="http://schemas.microsoft.com/office/drawing/2014/chart" uri="{C3380CC4-5D6E-409C-BE32-E72D297353CC}">
                  <c16:uniqueId val="{00000007-6C24-4645-825F-C0E09EAF26C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{C834889B-F9B7-49B6-9F5E-BD9A90BFD57A}</c15:txfldGUID>
                      <c15:f>Diagramm!$I$54</c15:f>
                      <c15:dlblFieldTableCache>
                        <c:ptCount val="1"/>
                      </c15:dlblFieldTableCache>
                    </c15:dlblFTEntry>
                  </c15:dlblFieldTable>
                  <c15:showDataLabelsRange val="0"/>
                </c:ext>
                <c:ext xmlns:c16="http://schemas.microsoft.com/office/drawing/2014/chart" uri="{C3380CC4-5D6E-409C-BE32-E72D297353CC}">
                  <c16:uniqueId val="{00000008-6C24-4645-825F-C0E09EAF26C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{00BFC218-782A-4CC1-8541-9B38EB905B24}</c15:txfldGUID>
                      <c15:f>Diagramm!$I$55</c15:f>
                      <c15:dlblFieldTableCache>
                        <c:ptCount val="1"/>
                      </c15:dlblFieldTableCache>
                    </c15:dlblFTEntry>
                  </c15:dlblFieldTable>
                  <c15:showDataLabelsRange val="0"/>
                </c:ext>
                <c:ext xmlns:c16="http://schemas.microsoft.com/office/drawing/2014/chart" uri="{C3380CC4-5D6E-409C-BE32-E72D297353CC}">
                  <c16:uniqueId val="{00000009-6C24-4645-825F-C0E09EAF26C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{22163E9B-119B-4BBE-9082-EB298349D187}</c15:txfldGUID>
                      <c15:f>Diagramm!$I$56</c15:f>
                      <c15:dlblFieldTableCache>
                        <c:ptCount val="1"/>
                      </c15:dlblFieldTableCache>
                    </c15:dlblFTEntry>
                  </c15:dlblFieldTable>
                  <c15:showDataLabelsRange val="0"/>
                </c:ext>
                <c:ext xmlns:c16="http://schemas.microsoft.com/office/drawing/2014/chart" uri="{C3380CC4-5D6E-409C-BE32-E72D297353CC}">
                  <c16:uniqueId val="{0000000A-6C24-4645-825F-C0E09EAF26C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{75DF67E0-5D09-44B9-BC09-019E961E13F4}</c15:txfldGUID>
                      <c15:f>Diagramm!$I$57</c15:f>
                      <c15:dlblFieldTableCache>
                        <c:ptCount val="1"/>
                      </c15:dlblFieldTableCache>
                    </c15:dlblFTEntry>
                  </c15:dlblFieldTable>
                  <c15:showDataLabelsRange val="0"/>
                </c:ext>
                <c:ext xmlns:c16="http://schemas.microsoft.com/office/drawing/2014/chart" uri="{C3380CC4-5D6E-409C-BE32-E72D297353CC}">
                  <c16:uniqueId val="{0000000B-6C24-4645-825F-C0E09EAF26C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{68F54D78-5472-4083-9401-46AB8E28EFF5}</c15:txfldGUID>
                      <c15:f>Diagramm!$I$58</c15:f>
                      <c15:dlblFieldTableCache>
                        <c:ptCount val="1"/>
                      </c15:dlblFieldTableCache>
                    </c15:dlblFTEntry>
                  </c15:dlblFieldTable>
                  <c15:showDataLabelsRange val="0"/>
                </c:ext>
                <c:ext xmlns:c16="http://schemas.microsoft.com/office/drawing/2014/chart" uri="{C3380CC4-5D6E-409C-BE32-E72D297353CC}">
                  <c16:uniqueId val="{0000000C-6C24-4645-825F-C0E09EAF26C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{D5BADB59-E98F-4ED4-9A19-35137A5C92C0}</c15:txfldGUID>
                      <c15:f>Diagramm!$I$59</c15:f>
                      <c15:dlblFieldTableCache>
                        <c:ptCount val="1"/>
                      </c15:dlblFieldTableCache>
                    </c15:dlblFTEntry>
                  </c15:dlblFieldTable>
                  <c15:showDataLabelsRange val="0"/>
                </c:ext>
                <c:ext xmlns:c16="http://schemas.microsoft.com/office/drawing/2014/chart" uri="{C3380CC4-5D6E-409C-BE32-E72D297353CC}">
                  <c16:uniqueId val="{0000000D-6C24-4645-825F-C0E09EAF26C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{4BFFB489-889C-4805-8147-6B7594ADB3F3}</c15:txfldGUID>
                      <c15:f>Diagramm!$I$60</c15:f>
                      <c15:dlblFieldTableCache>
                        <c:ptCount val="1"/>
                      </c15:dlblFieldTableCache>
                    </c15:dlblFTEntry>
                  </c15:dlblFieldTable>
                  <c15:showDataLabelsRange val="0"/>
                </c:ext>
                <c:ext xmlns:c16="http://schemas.microsoft.com/office/drawing/2014/chart" uri="{C3380CC4-5D6E-409C-BE32-E72D297353CC}">
                  <c16:uniqueId val="{0000000E-6C24-4645-825F-C0E09EAF26C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{5BCA111E-2017-407B-8ECE-7DDCCA1AFB71}</c15:txfldGUID>
                      <c15:f>Diagramm!$I$61</c15:f>
                      <c15:dlblFieldTableCache>
                        <c:ptCount val="1"/>
                      </c15:dlblFieldTableCache>
                    </c15:dlblFTEntry>
                  </c15:dlblFieldTable>
                  <c15:showDataLabelsRange val="0"/>
                </c:ext>
                <c:ext xmlns:c16="http://schemas.microsoft.com/office/drawing/2014/chart" uri="{C3380CC4-5D6E-409C-BE32-E72D297353CC}">
                  <c16:uniqueId val="{0000000F-6C24-4645-825F-C0E09EAF26C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{820FAB67-B3B7-41B6-8233-8DC50ED78AF8}</c15:txfldGUID>
                      <c15:f>Diagramm!$I$62</c15:f>
                      <c15:dlblFieldTableCache>
                        <c:ptCount val="1"/>
                      </c15:dlblFieldTableCache>
                    </c15:dlblFTEntry>
                  </c15:dlblFieldTable>
                  <c15:showDataLabelsRange val="0"/>
                </c:ext>
                <c:ext xmlns:c16="http://schemas.microsoft.com/office/drawing/2014/chart" uri="{C3380CC4-5D6E-409C-BE32-E72D297353CC}">
                  <c16:uniqueId val="{00000010-6C24-4645-825F-C0E09EAF26C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{C45605AD-B985-4E8D-83F6-7E073FBE8AAC}</c15:txfldGUID>
                      <c15:f>Diagramm!$I$63</c15:f>
                      <c15:dlblFieldTableCache>
                        <c:ptCount val="1"/>
                      </c15:dlblFieldTableCache>
                    </c15:dlblFTEntry>
                  </c15:dlblFieldTable>
                  <c15:showDataLabelsRange val="0"/>
                </c:ext>
                <c:ext xmlns:c16="http://schemas.microsoft.com/office/drawing/2014/chart" uri="{C3380CC4-5D6E-409C-BE32-E72D297353CC}">
                  <c16:uniqueId val="{00000011-6C24-4645-825F-C0E09EAF26C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{5539C190-9FBA-4B77-811E-21B64D9336EE}</c15:txfldGUID>
                      <c15:f>Diagramm!$I$64</c15:f>
                      <c15:dlblFieldTableCache>
                        <c:ptCount val="1"/>
                      </c15:dlblFieldTableCache>
                    </c15:dlblFTEntry>
                  </c15:dlblFieldTable>
                  <c15:showDataLabelsRange val="0"/>
                </c:ext>
                <c:ext xmlns:c16="http://schemas.microsoft.com/office/drawing/2014/chart" uri="{C3380CC4-5D6E-409C-BE32-E72D297353CC}">
                  <c16:uniqueId val="{00000012-6C24-4645-825F-C0E09EAF26C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{0BA92AC8-452D-46C9-9591-F23555EC81B2}</c15:txfldGUID>
                      <c15:f>Diagramm!$I$65</c15:f>
                      <c15:dlblFieldTableCache>
                        <c:ptCount val="1"/>
                      </c15:dlblFieldTableCache>
                    </c15:dlblFTEntry>
                  </c15:dlblFieldTable>
                  <c15:showDataLabelsRange val="0"/>
                </c:ext>
                <c:ext xmlns:c16="http://schemas.microsoft.com/office/drawing/2014/chart" uri="{C3380CC4-5D6E-409C-BE32-E72D297353CC}">
                  <c16:uniqueId val="{00000013-6C24-4645-825F-C0E09EAF26C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{8AB41433-0E90-40BA-BF35-4956E05D8BE9}</c15:txfldGUID>
                      <c15:f>Diagramm!$I$66</c15:f>
                      <c15:dlblFieldTableCache>
                        <c:ptCount val="1"/>
                      </c15:dlblFieldTableCache>
                    </c15:dlblFTEntry>
                  </c15:dlblFieldTable>
                  <c15:showDataLabelsRange val="0"/>
                </c:ext>
                <c:ext xmlns:c16="http://schemas.microsoft.com/office/drawing/2014/chart" uri="{C3380CC4-5D6E-409C-BE32-E72D297353CC}">
                  <c16:uniqueId val="{00000014-6C24-4645-825F-C0E09EAF26C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{6D2785ED-4BE2-4D2D-9902-4078144577B7}</c15:txfldGUID>
                      <c15:f>Diagramm!$I$67</c15:f>
                      <c15:dlblFieldTableCache>
                        <c:ptCount val="1"/>
                      </c15:dlblFieldTableCache>
                    </c15:dlblFTEntry>
                  </c15:dlblFieldTable>
                  <c15:showDataLabelsRange val="0"/>
                </c:ext>
                <c:ext xmlns:c16="http://schemas.microsoft.com/office/drawing/2014/chart" uri="{C3380CC4-5D6E-409C-BE32-E72D297353CC}">
                  <c16:uniqueId val="{00000015-6C24-4645-825F-C0E09EAF26C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C24-4645-825F-C0E09EAF26C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{D66CEB0A-9F32-46D1-A3BE-DC839D0AE4A7}</c15:txfldGUID>
                      <c15:f>Diagramm!$K$46</c15:f>
                      <c15:dlblFieldTableCache>
                        <c:ptCount val="1"/>
                      </c15:dlblFieldTableCache>
                    </c15:dlblFTEntry>
                  </c15:dlblFieldTable>
                  <c15:showDataLabelsRange val="0"/>
                </c:ext>
                <c:ext xmlns:c16="http://schemas.microsoft.com/office/drawing/2014/chart" uri="{C3380CC4-5D6E-409C-BE32-E72D297353CC}">
                  <c16:uniqueId val="{00000017-6C24-4645-825F-C0E09EAF26C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{82242E7B-511A-47E0-993D-9D2A1543A036}</c15:txfldGUID>
                      <c15:f>Diagramm!$K$47</c15:f>
                      <c15:dlblFieldTableCache>
                        <c:ptCount val="1"/>
                      </c15:dlblFieldTableCache>
                    </c15:dlblFTEntry>
                  </c15:dlblFieldTable>
                  <c15:showDataLabelsRange val="0"/>
                </c:ext>
                <c:ext xmlns:c16="http://schemas.microsoft.com/office/drawing/2014/chart" uri="{C3380CC4-5D6E-409C-BE32-E72D297353CC}">
                  <c16:uniqueId val="{00000018-6C24-4645-825F-C0E09EAF26C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{42DFD788-52FB-4754-BE20-A7C9B1733A26}</c15:txfldGUID>
                      <c15:f>Diagramm!$K$48</c15:f>
                      <c15:dlblFieldTableCache>
                        <c:ptCount val="1"/>
                      </c15:dlblFieldTableCache>
                    </c15:dlblFTEntry>
                  </c15:dlblFieldTable>
                  <c15:showDataLabelsRange val="0"/>
                </c:ext>
                <c:ext xmlns:c16="http://schemas.microsoft.com/office/drawing/2014/chart" uri="{C3380CC4-5D6E-409C-BE32-E72D297353CC}">
                  <c16:uniqueId val="{00000019-6C24-4645-825F-C0E09EAF26C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{4785B7A0-AFB4-46B1-937A-97C9258B0EFD}</c15:txfldGUID>
                      <c15:f>Diagramm!$K$49</c15:f>
                      <c15:dlblFieldTableCache>
                        <c:ptCount val="1"/>
                      </c15:dlblFieldTableCache>
                    </c15:dlblFTEntry>
                  </c15:dlblFieldTable>
                  <c15:showDataLabelsRange val="0"/>
                </c:ext>
                <c:ext xmlns:c16="http://schemas.microsoft.com/office/drawing/2014/chart" uri="{C3380CC4-5D6E-409C-BE32-E72D297353CC}">
                  <c16:uniqueId val="{0000001A-6C24-4645-825F-C0E09EAF26C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{D7C66F2B-C016-45F9-BF47-B9CD1E251A10}</c15:txfldGUID>
                      <c15:f>Diagramm!$K$50</c15:f>
                      <c15:dlblFieldTableCache>
                        <c:ptCount val="1"/>
                      </c15:dlblFieldTableCache>
                    </c15:dlblFTEntry>
                  </c15:dlblFieldTable>
                  <c15:showDataLabelsRange val="0"/>
                </c:ext>
                <c:ext xmlns:c16="http://schemas.microsoft.com/office/drawing/2014/chart" uri="{C3380CC4-5D6E-409C-BE32-E72D297353CC}">
                  <c16:uniqueId val="{0000001B-6C24-4645-825F-C0E09EAF26C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{864B9489-12D2-48B3-B943-124BAD860263}</c15:txfldGUID>
                      <c15:f>Diagramm!$K$51</c15:f>
                      <c15:dlblFieldTableCache>
                        <c:ptCount val="1"/>
                      </c15:dlblFieldTableCache>
                    </c15:dlblFTEntry>
                  </c15:dlblFieldTable>
                  <c15:showDataLabelsRange val="0"/>
                </c:ext>
                <c:ext xmlns:c16="http://schemas.microsoft.com/office/drawing/2014/chart" uri="{C3380CC4-5D6E-409C-BE32-E72D297353CC}">
                  <c16:uniqueId val="{0000001C-6C24-4645-825F-C0E09EAF26C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{CD3E34C3-7D47-4B91-BE0C-6CED619A8611}</c15:txfldGUID>
                      <c15:f>Diagramm!$K$52</c15:f>
                      <c15:dlblFieldTableCache>
                        <c:ptCount val="1"/>
                      </c15:dlblFieldTableCache>
                    </c15:dlblFTEntry>
                  </c15:dlblFieldTable>
                  <c15:showDataLabelsRange val="0"/>
                </c:ext>
                <c:ext xmlns:c16="http://schemas.microsoft.com/office/drawing/2014/chart" uri="{C3380CC4-5D6E-409C-BE32-E72D297353CC}">
                  <c16:uniqueId val="{0000001D-6C24-4645-825F-C0E09EAF26C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{AE1875DC-D4A4-423E-94E0-A2138B21B6F5}</c15:txfldGUID>
                      <c15:f>Diagramm!$K$53</c15:f>
                      <c15:dlblFieldTableCache>
                        <c:ptCount val="1"/>
                      </c15:dlblFieldTableCache>
                    </c15:dlblFTEntry>
                  </c15:dlblFieldTable>
                  <c15:showDataLabelsRange val="0"/>
                </c:ext>
                <c:ext xmlns:c16="http://schemas.microsoft.com/office/drawing/2014/chart" uri="{C3380CC4-5D6E-409C-BE32-E72D297353CC}">
                  <c16:uniqueId val="{0000001E-6C24-4645-825F-C0E09EAF26C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{09EA45EC-404A-4031-8E0C-6FF801BDB17A}</c15:txfldGUID>
                      <c15:f>Diagramm!$K$54</c15:f>
                      <c15:dlblFieldTableCache>
                        <c:ptCount val="1"/>
                      </c15:dlblFieldTableCache>
                    </c15:dlblFTEntry>
                  </c15:dlblFieldTable>
                  <c15:showDataLabelsRange val="0"/>
                </c:ext>
                <c:ext xmlns:c16="http://schemas.microsoft.com/office/drawing/2014/chart" uri="{C3380CC4-5D6E-409C-BE32-E72D297353CC}">
                  <c16:uniqueId val="{0000001F-6C24-4645-825F-C0E09EAF26C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{0805A66E-E221-4E84-9D0E-CDA412C61484}</c15:txfldGUID>
                      <c15:f>Diagramm!$K$55</c15:f>
                      <c15:dlblFieldTableCache>
                        <c:ptCount val="1"/>
                      </c15:dlblFieldTableCache>
                    </c15:dlblFTEntry>
                  </c15:dlblFieldTable>
                  <c15:showDataLabelsRange val="0"/>
                </c:ext>
                <c:ext xmlns:c16="http://schemas.microsoft.com/office/drawing/2014/chart" uri="{C3380CC4-5D6E-409C-BE32-E72D297353CC}">
                  <c16:uniqueId val="{00000020-6C24-4645-825F-C0E09EAF26C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{0CAD4CC1-2423-47D7-86DE-09C8AB8331CA}</c15:txfldGUID>
                      <c15:f>Diagramm!$K$56</c15:f>
                      <c15:dlblFieldTableCache>
                        <c:ptCount val="1"/>
                      </c15:dlblFieldTableCache>
                    </c15:dlblFTEntry>
                  </c15:dlblFieldTable>
                  <c15:showDataLabelsRange val="0"/>
                </c:ext>
                <c:ext xmlns:c16="http://schemas.microsoft.com/office/drawing/2014/chart" uri="{C3380CC4-5D6E-409C-BE32-E72D297353CC}">
                  <c16:uniqueId val="{00000021-6C24-4645-825F-C0E09EAF26C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{5B0F60D6-AC2A-4CC6-8078-E7125545BCFB}</c15:txfldGUID>
                      <c15:f>Diagramm!$K$57</c15:f>
                      <c15:dlblFieldTableCache>
                        <c:ptCount val="1"/>
                      </c15:dlblFieldTableCache>
                    </c15:dlblFTEntry>
                  </c15:dlblFieldTable>
                  <c15:showDataLabelsRange val="0"/>
                </c:ext>
                <c:ext xmlns:c16="http://schemas.microsoft.com/office/drawing/2014/chart" uri="{C3380CC4-5D6E-409C-BE32-E72D297353CC}">
                  <c16:uniqueId val="{00000022-6C24-4645-825F-C0E09EAF26C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{D8AE178E-4BEB-4456-A186-C2F90FD2D0D8}</c15:txfldGUID>
                      <c15:f>Diagramm!$K$58</c15:f>
                      <c15:dlblFieldTableCache>
                        <c:ptCount val="1"/>
                      </c15:dlblFieldTableCache>
                    </c15:dlblFTEntry>
                  </c15:dlblFieldTable>
                  <c15:showDataLabelsRange val="0"/>
                </c:ext>
                <c:ext xmlns:c16="http://schemas.microsoft.com/office/drawing/2014/chart" uri="{C3380CC4-5D6E-409C-BE32-E72D297353CC}">
                  <c16:uniqueId val="{00000023-6C24-4645-825F-C0E09EAF26C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{21C54973-8285-43EF-9FFF-F5EDEF43FED5}</c15:txfldGUID>
                      <c15:f>Diagramm!$K$59</c15:f>
                      <c15:dlblFieldTableCache>
                        <c:ptCount val="1"/>
                      </c15:dlblFieldTableCache>
                    </c15:dlblFTEntry>
                  </c15:dlblFieldTable>
                  <c15:showDataLabelsRange val="0"/>
                </c:ext>
                <c:ext xmlns:c16="http://schemas.microsoft.com/office/drawing/2014/chart" uri="{C3380CC4-5D6E-409C-BE32-E72D297353CC}">
                  <c16:uniqueId val="{00000024-6C24-4645-825F-C0E09EAF26C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{C00CC9F5-C918-4BB5-B19F-D535A902B651}</c15:txfldGUID>
                      <c15:f>Diagramm!$K$60</c15:f>
                      <c15:dlblFieldTableCache>
                        <c:ptCount val="1"/>
                      </c15:dlblFieldTableCache>
                    </c15:dlblFTEntry>
                  </c15:dlblFieldTable>
                  <c15:showDataLabelsRange val="0"/>
                </c:ext>
                <c:ext xmlns:c16="http://schemas.microsoft.com/office/drawing/2014/chart" uri="{C3380CC4-5D6E-409C-BE32-E72D297353CC}">
                  <c16:uniqueId val="{00000025-6C24-4645-825F-C0E09EAF26C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{DE98582D-0EFE-41A6-AD4F-8CA93AF9A292}</c15:txfldGUID>
                      <c15:f>Diagramm!$K$61</c15:f>
                      <c15:dlblFieldTableCache>
                        <c:ptCount val="1"/>
                      </c15:dlblFieldTableCache>
                    </c15:dlblFTEntry>
                  </c15:dlblFieldTable>
                  <c15:showDataLabelsRange val="0"/>
                </c:ext>
                <c:ext xmlns:c16="http://schemas.microsoft.com/office/drawing/2014/chart" uri="{C3380CC4-5D6E-409C-BE32-E72D297353CC}">
                  <c16:uniqueId val="{00000026-6C24-4645-825F-C0E09EAF26C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{25481BCB-52C5-4847-80A9-48DE1F29CA5F}</c15:txfldGUID>
                      <c15:f>Diagramm!$K$62</c15:f>
                      <c15:dlblFieldTableCache>
                        <c:ptCount val="1"/>
                      </c15:dlblFieldTableCache>
                    </c15:dlblFTEntry>
                  </c15:dlblFieldTable>
                  <c15:showDataLabelsRange val="0"/>
                </c:ext>
                <c:ext xmlns:c16="http://schemas.microsoft.com/office/drawing/2014/chart" uri="{C3380CC4-5D6E-409C-BE32-E72D297353CC}">
                  <c16:uniqueId val="{00000027-6C24-4645-825F-C0E09EAF26C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{09AD174B-46B6-4982-A466-02CACF7C865E}</c15:txfldGUID>
                      <c15:f>Diagramm!$K$63</c15:f>
                      <c15:dlblFieldTableCache>
                        <c:ptCount val="1"/>
                      </c15:dlblFieldTableCache>
                    </c15:dlblFTEntry>
                  </c15:dlblFieldTable>
                  <c15:showDataLabelsRange val="0"/>
                </c:ext>
                <c:ext xmlns:c16="http://schemas.microsoft.com/office/drawing/2014/chart" uri="{C3380CC4-5D6E-409C-BE32-E72D297353CC}">
                  <c16:uniqueId val="{00000028-6C24-4645-825F-C0E09EAF26C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{8B0DB765-95A6-4642-B83C-385E41F96A64}</c15:txfldGUID>
                      <c15:f>Diagramm!$K$64</c15:f>
                      <c15:dlblFieldTableCache>
                        <c:ptCount val="1"/>
                      </c15:dlblFieldTableCache>
                    </c15:dlblFTEntry>
                  </c15:dlblFieldTable>
                  <c15:showDataLabelsRange val="0"/>
                </c:ext>
                <c:ext xmlns:c16="http://schemas.microsoft.com/office/drawing/2014/chart" uri="{C3380CC4-5D6E-409C-BE32-E72D297353CC}">
                  <c16:uniqueId val="{00000029-6C24-4645-825F-C0E09EAF26C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{06F10D5E-38E6-4524-8543-409906F6DB6C}</c15:txfldGUID>
                      <c15:f>Diagramm!$K$65</c15:f>
                      <c15:dlblFieldTableCache>
                        <c:ptCount val="1"/>
                      </c15:dlblFieldTableCache>
                    </c15:dlblFTEntry>
                  </c15:dlblFieldTable>
                  <c15:showDataLabelsRange val="0"/>
                </c:ext>
                <c:ext xmlns:c16="http://schemas.microsoft.com/office/drawing/2014/chart" uri="{C3380CC4-5D6E-409C-BE32-E72D297353CC}">
                  <c16:uniqueId val="{0000002A-6C24-4645-825F-C0E09EAF26C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{FD9E5196-A77B-4AA5-8695-172EA9C87214}</c15:txfldGUID>
                      <c15:f>Diagramm!$K$66</c15:f>
                      <c15:dlblFieldTableCache>
                        <c:ptCount val="1"/>
                      </c15:dlblFieldTableCache>
                    </c15:dlblFTEntry>
                  </c15:dlblFieldTable>
                  <c15:showDataLabelsRange val="0"/>
                </c:ext>
                <c:ext xmlns:c16="http://schemas.microsoft.com/office/drawing/2014/chart" uri="{C3380CC4-5D6E-409C-BE32-E72D297353CC}">
                  <c16:uniqueId val="{0000002B-6C24-4645-825F-C0E09EAF26C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{B86A7935-ABA4-4BF0-91BC-8BF340A67E0E}</c15:txfldGUID>
                      <c15:f>Diagramm!$K$67</c15:f>
                      <c15:dlblFieldTableCache>
                        <c:ptCount val="1"/>
                      </c15:dlblFieldTableCache>
                    </c15:dlblFTEntry>
                  </c15:dlblFieldTable>
                  <c15:showDataLabelsRange val="0"/>
                </c:ext>
                <c:ext xmlns:c16="http://schemas.microsoft.com/office/drawing/2014/chart" uri="{C3380CC4-5D6E-409C-BE32-E72D297353CC}">
                  <c16:uniqueId val="{0000002C-6C24-4645-825F-C0E09EAF26C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C24-4645-825F-C0E09EAF26C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{F8C4D66E-AF34-47FC-BA13-FB2AC7291734}</c15:txfldGUID>
                      <c15:f>Diagramm!$J$46</c15:f>
                      <c15:dlblFieldTableCache>
                        <c:ptCount val="1"/>
                      </c15:dlblFieldTableCache>
                    </c15:dlblFTEntry>
                  </c15:dlblFieldTable>
                  <c15:showDataLabelsRange val="0"/>
                </c:ext>
                <c:ext xmlns:c16="http://schemas.microsoft.com/office/drawing/2014/chart" uri="{C3380CC4-5D6E-409C-BE32-E72D297353CC}">
                  <c16:uniqueId val="{0000002E-6C24-4645-825F-C0E09EAF26C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{E09874CF-66E4-4074-BB89-ECFBB3D4B26C}</c15:txfldGUID>
                      <c15:f>Diagramm!$J$47</c15:f>
                      <c15:dlblFieldTableCache>
                        <c:ptCount val="1"/>
                      </c15:dlblFieldTableCache>
                    </c15:dlblFTEntry>
                  </c15:dlblFieldTable>
                  <c15:showDataLabelsRange val="0"/>
                </c:ext>
                <c:ext xmlns:c16="http://schemas.microsoft.com/office/drawing/2014/chart" uri="{C3380CC4-5D6E-409C-BE32-E72D297353CC}">
                  <c16:uniqueId val="{0000002F-6C24-4645-825F-C0E09EAF26C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{FBAE40B3-0588-4569-A39B-A23E8D709DA5}</c15:txfldGUID>
                      <c15:f>Diagramm!$J$48</c15:f>
                      <c15:dlblFieldTableCache>
                        <c:ptCount val="1"/>
                      </c15:dlblFieldTableCache>
                    </c15:dlblFTEntry>
                  </c15:dlblFieldTable>
                  <c15:showDataLabelsRange val="0"/>
                </c:ext>
                <c:ext xmlns:c16="http://schemas.microsoft.com/office/drawing/2014/chart" uri="{C3380CC4-5D6E-409C-BE32-E72D297353CC}">
                  <c16:uniqueId val="{00000030-6C24-4645-825F-C0E09EAF26C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{95F8FED4-6CEF-47E3-AB38-AAC1EEA4585E}</c15:txfldGUID>
                      <c15:f>Diagramm!$J$49</c15:f>
                      <c15:dlblFieldTableCache>
                        <c:ptCount val="1"/>
                      </c15:dlblFieldTableCache>
                    </c15:dlblFTEntry>
                  </c15:dlblFieldTable>
                  <c15:showDataLabelsRange val="0"/>
                </c:ext>
                <c:ext xmlns:c16="http://schemas.microsoft.com/office/drawing/2014/chart" uri="{C3380CC4-5D6E-409C-BE32-E72D297353CC}">
                  <c16:uniqueId val="{00000031-6C24-4645-825F-C0E09EAF26C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{FA0932A7-7A8E-40F5-9CFF-9E7F3917CFF7}</c15:txfldGUID>
                      <c15:f>Diagramm!$J$50</c15:f>
                      <c15:dlblFieldTableCache>
                        <c:ptCount val="1"/>
                      </c15:dlblFieldTableCache>
                    </c15:dlblFTEntry>
                  </c15:dlblFieldTable>
                  <c15:showDataLabelsRange val="0"/>
                </c:ext>
                <c:ext xmlns:c16="http://schemas.microsoft.com/office/drawing/2014/chart" uri="{C3380CC4-5D6E-409C-BE32-E72D297353CC}">
                  <c16:uniqueId val="{00000032-6C24-4645-825F-C0E09EAF26C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{519BBDC4-898D-45C2-9967-58AFA029F8A8}</c15:txfldGUID>
                      <c15:f>Diagramm!$J$51</c15:f>
                      <c15:dlblFieldTableCache>
                        <c:ptCount val="1"/>
                      </c15:dlblFieldTableCache>
                    </c15:dlblFTEntry>
                  </c15:dlblFieldTable>
                  <c15:showDataLabelsRange val="0"/>
                </c:ext>
                <c:ext xmlns:c16="http://schemas.microsoft.com/office/drawing/2014/chart" uri="{C3380CC4-5D6E-409C-BE32-E72D297353CC}">
                  <c16:uniqueId val="{00000033-6C24-4645-825F-C0E09EAF26C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{502D0EFA-66CE-4FB5-88DB-DE075F3D882D}</c15:txfldGUID>
                      <c15:f>Diagramm!$J$52</c15:f>
                      <c15:dlblFieldTableCache>
                        <c:ptCount val="1"/>
                      </c15:dlblFieldTableCache>
                    </c15:dlblFTEntry>
                  </c15:dlblFieldTable>
                  <c15:showDataLabelsRange val="0"/>
                </c:ext>
                <c:ext xmlns:c16="http://schemas.microsoft.com/office/drawing/2014/chart" uri="{C3380CC4-5D6E-409C-BE32-E72D297353CC}">
                  <c16:uniqueId val="{00000034-6C24-4645-825F-C0E09EAF26C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{352DBAD9-0932-4654-BB03-64452FA75644}</c15:txfldGUID>
                      <c15:f>Diagramm!$J$53</c15:f>
                      <c15:dlblFieldTableCache>
                        <c:ptCount val="1"/>
                      </c15:dlblFieldTableCache>
                    </c15:dlblFTEntry>
                  </c15:dlblFieldTable>
                  <c15:showDataLabelsRange val="0"/>
                </c:ext>
                <c:ext xmlns:c16="http://schemas.microsoft.com/office/drawing/2014/chart" uri="{C3380CC4-5D6E-409C-BE32-E72D297353CC}">
                  <c16:uniqueId val="{00000035-6C24-4645-825F-C0E09EAF26C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{61A1942C-B067-4D20-AF61-6AF481FFC123}</c15:txfldGUID>
                      <c15:f>Diagramm!$J$54</c15:f>
                      <c15:dlblFieldTableCache>
                        <c:ptCount val="1"/>
                      </c15:dlblFieldTableCache>
                    </c15:dlblFTEntry>
                  </c15:dlblFieldTable>
                  <c15:showDataLabelsRange val="0"/>
                </c:ext>
                <c:ext xmlns:c16="http://schemas.microsoft.com/office/drawing/2014/chart" uri="{C3380CC4-5D6E-409C-BE32-E72D297353CC}">
                  <c16:uniqueId val="{00000036-6C24-4645-825F-C0E09EAF26C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{F7D47E3F-93B9-4D30-8F86-49AAA2E9C7C1}</c15:txfldGUID>
                      <c15:f>Diagramm!$J$55</c15:f>
                      <c15:dlblFieldTableCache>
                        <c:ptCount val="1"/>
                      </c15:dlblFieldTableCache>
                    </c15:dlblFTEntry>
                  </c15:dlblFieldTable>
                  <c15:showDataLabelsRange val="0"/>
                </c:ext>
                <c:ext xmlns:c16="http://schemas.microsoft.com/office/drawing/2014/chart" uri="{C3380CC4-5D6E-409C-BE32-E72D297353CC}">
                  <c16:uniqueId val="{00000037-6C24-4645-825F-C0E09EAF26C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{4246A773-0850-4679-9471-E48FCB07498C}</c15:txfldGUID>
                      <c15:f>Diagramm!$J$56</c15:f>
                      <c15:dlblFieldTableCache>
                        <c:ptCount val="1"/>
                      </c15:dlblFieldTableCache>
                    </c15:dlblFTEntry>
                  </c15:dlblFieldTable>
                  <c15:showDataLabelsRange val="0"/>
                </c:ext>
                <c:ext xmlns:c16="http://schemas.microsoft.com/office/drawing/2014/chart" uri="{C3380CC4-5D6E-409C-BE32-E72D297353CC}">
                  <c16:uniqueId val="{00000038-6C24-4645-825F-C0E09EAF26C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{7DEEA2BC-29DA-4432-86C9-8EB465511DDB}</c15:txfldGUID>
                      <c15:f>Diagramm!$J$57</c15:f>
                      <c15:dlblFieldTableCache>
                        <c:ptCount val="1"/>
                      </c15:dlblFieldTableCache>
                    </c15:dlblFTEntry>
                  </c15:dlblFieldTable>
                  <c15:showDataLabelsRange val="0"/>
                </c:ext>
                <c:ext xmlns:c16="http://schemas.microsoft.com/office/drawing/2014/chart" uri="{C3380CC4-5D6E-409C-BE32-E72D297353CC}">
                  <c16:uniqueId val="{00000039-6C24-4645-825F-C0E09EAF26C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{9CB2EB1F-7303-4322-8F16-4A8C42F9D558}</c15:txfldGUID>
                      <c15:f>Diagramm!$J$58</c15:f>
                      <c15:dlblFieldTableCache>
                        <c:ptCount val="1"/>
                      </c15:dlblFieldTableCache>
                    </c15:dlblFTEntry>
                  </c15:dlblFieldTable>
                  <c15:showDataLabelsRange val="0"/>
                </c:ext>
                <c:ext xmlns:c16="http://schemas.microsoft.com/office/drawing/2014/chart" uri="{C3380CC4-5D6E-409C-BE32-E72D297353CC}">
                  <c16:uniqueId val="{0000003A-6C24-4645-825F-C0E09EAF26C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{D9835084-08AC-41D0-9B5A-E204DE001C42}</c15:txfldGUID>
                      <c15:f>Diagramm!$J$59</c15:f>
                      <c15:dlblFieldTableCache>
                        <c:ptCount val="1"/>
                      </c15:dlblFieldTableCache>
                    </c15:dlblFTEntry>
                  </c15:dlblFieldTable>
                  <c15:showDataLabelsRange val="0"/>
                </c:ext>
                <c:ext xmlns:c16="http://schemas.microsoft.com/office/drawing/2014/chart" uri="{C3380CC4-5D6E-409C-BE32-E72D297353CC}">
                  <c16:uniqueId val="{0000003B-6C24-4645-825F-C0E09EAF26C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{29786404-DC97-4067-92E9-EDA3D7A028C3}</c15:txfldGUID>
                      <c15:f>Diagramm!$J$60</c15:f>
                      <c15:dlblFieldTableCache>
                        <c:ptCount val="1"/>
                      </c15:dlblFieldTableCache>
                    </c15:dlblFTEntry>
                  </c15:dlblFieldTable>
                  <c15:showDataLabelsRange val="0"/>
                </c:ext>
                <c:ext xmlns:c16="http://schemas.microsoft.com/office/drawing/2014/chart" uri="{C3380CC4-5D6E-409C-BE32-E72D297353CC}">
                  <c16:uniqueId val="{0000003C-6C24-4645-825F-C0E09EAF26C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{DE54FCD9-9FEE-44DF-961D-BB60B52538FD}</c15:txfldGUID>
                      <c15:f>Diagramm!$J$61</c15:f>
                      <c15:dlblFieldTableCache>
                        <c:ptCount val="1"/>
                      </c15:dlblFieldTableCache>
                    </c15:dlblFTEntry>
                  </c15:dlblFieldTable>
                  <c15:showDataLabelsRange val="0"/>
                </c:ext>
                <c:ext xmlns:c16="http://schemas.microsoft.com/office/drawing/2014/chart" uri="{C3380CC4-5D6E-409C-BE32-E72D297353CC}">
                  <c16:uniqueId val="{0000003D-6C24-4645-825F-C0E09EAF26C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{89A61E47-4EC6-4FDA-97FA-51DCB004EE1D}</c15:txfldGUID>
                      <c15:f>Diagramm!$J$62</c15:f>
                      <c15:dlblFieldTableCache>
                        <c:ptCount val="1"/>
                      </c15:dlblFieldTableCache>
                    </c15:dlblFTEntry>
                  </c15:dlblFieldTable>
                  <c15:showDataLabelsRange val="0"/>
                </c:ext>
                <c:ext xmlns:c16="http://schemas.microsoft.com/office/drawing/2014/chart" uri="{C3380CC4-5D6E-409C-BE32-E72D297353CC}">
                  <c16:uniqueId val="{0000003E-6C24-4645-825F-C0E09EAF26C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{BFA54F10-7124-40D0-A12F-27C1EDA9253A}</c15:txfldGUID>
                      <c15:f>Diagramm!$J$63</c15:f>
                      <c15:dlblFieldTableCache>
                        <c:ptCount val="1"/>
                      </c15:dlblFieldTableCache>
                    </c15:dlblFTEntry>
                  </c15:dlblFieldTable>
                  <c15:showDataLabelsRange val="0"/>
                </c:ext>
                <c:ext xmlns:c16="http://schemas.microsoft.com/office/drawing/2014/chart" uri="{C3380CC4-5D6E-409C-BE32-E72D297353CC}">
                  <c16:uniqueId val="{0000003F-6C24-4645-825F-C0E09EAF26C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{90D48208-4814-410E-A5BF-5FC51E1C8046}</c15:txfldGUID>
                      <c15:f>Diagramm!$J$64</c15:f>
                      <c15:dlblFieldTableCache>
                        <c:ptCount val="1"/>
                      </c15:dlblFieldTableCache>
                    </c15:dlblFTEntry>
                  </c15:dlblFieldTable>
                  <c15:showDataLabelsRange val="0"/>
                </c:ext>
                <c:ext xmlns:c16="http://schemas.microsoft.com/office/drawing/2014/chart" uri="{C3380CC4-5D6E-409C-BE32-E72D297353CC}">
                  <c16:uniqueId val="{00000040-6C24-4645-825F-C0E09EAF26C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{B0D048B3-9316-45B3-A326-D1B6D357098C}</c15:txfldGUID>
                      <c15:f>Diagramm!$J$65</c15:f>
                      <c15:dlblFieldTableCache>
                        <c:ptCount val="1"/>
                      </c15:dlblFieldTableCache>
                    </c15:dlblFTEntry>
                  </c15:dlblFieldTable>
                  <c15:showDataLabelsRange val="0"/>
                </c:ext>
                <c:ext xmlns:c16="http://schemas.microsoft.com/office/drawing/2014/chart" uri="{C3380CC4-5D6E-409C-BE32-E72D297353CC}">
                  <c16:uniqueId val="{00000041-6C24-4645-825F-C0E09EAF26C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{D52C531A-A5AC-4F53-AC34-F3F8089D4B64}</c15:txfldGUID>
                      <c15:f>Diagramm!$J$66</c15:f>
                      <c15:dlblFieldTableCache>
                        <c:ptCount val="1"/>
                      </c15:dlblFieldTableCache>
                    </c15:dlblFTEntry>
                  </c15:dlblFieldTable>
                  <c15:showDataLabelsRange val="0"/>
                </c:ext>
                <c:ext xmlns:c16="http://schemas.microsoft.com/office/drawing/2014/chart" uri="{C3380CC4-5D6E-409C-BE32-E72D297353CC}">
                  <c16:uniqueId val="{00000042-6C24-4645-825F-C0E09EAF26C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{D719B10D-DDE3-4E27-ACDD-5E91AEBA879C}</c15:txfldGUID>
                      <c15:f>Diagramm!$J$67</c15:f>
                      <c15:dlblFieldTableCache>
                        <c:ptCount val="1"/>
                      </c15:dlblFieldTableCache>
                    </c15:dlblFTEntry>
                  </c15:dlblFieldTable>
                  <c15:showDataLabelsRange val="0"/>
                </c:ext>
                <c:ext xmlns:c16="http://schemas.microsoft.com/office/drawing/2014/chart" uri="{C3380CC4-5D6E-409C-BE32-E72D297353CC}">
                  <c16:uniqueId val="{00000043-6C24-4645-825F-C0E09EAF26C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C24-4645-825F-C0E09EAF26C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22A-428F-82B0-C9CAB834975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2A-428F-82B0-C9CAB834975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2A-428F-82B0-C9CAB834975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2A-428F-82B0-C9CAB834975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2A-428F-82B0-C9CAB834975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2A-428F-82B0-C9CAB834975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22A-428F-82B0-C9CAB834975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2A-428F-82B0-C9CAB834975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22A-428F-82B0-C9CAB834975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22A-428F-82B0-C9CAB834975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22A-428F-82B0-C9CAB834975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22A-428F-82B0-C9CAB834975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22A-428F-82B0-C9CAB834975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22A-428F-82B0-C9CAB834975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22A-428F-82B0-C9CAB834975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22A-428F-82B0-C9CAB834975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22A-428F-82B0-C9CAB834975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22A-428F-82B0-C9CAB834975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22A-428F-82B0-C9CAB834975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22A-428F-82B0-C9CAB834975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22A-428F-82B0-C9CAB834975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22A-428F-82B0-C9CAB834975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22A-428F-82B0-C9CAB834975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22A-428F-82B0-C9CAB834975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22A-428F-82B0-C9CAB834975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22A-428F-82B0-C9CAB834975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22A-428F-82B0-C9CAB834975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22A-428F-82B0-C9CAB834975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22A-428F-82B0-C9CAB834975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22A-428F-82B0-C9CAB834975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22A-428F-82B0-C9CAB834975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22A-428F-82B0-C9CAB834975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22A-428F-82B0-C9CAB834975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22A-428F-82B0-C9CAB834975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22A-428F-82B0-C9CAB834975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22A-428F-82B0-C9CAB834975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22A-428F-82B0-C9CAB834975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22A-428F-82B0-C9CAB834975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22A-428F-82B0-C9CAB834975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22A-428F-82B0-C9CAB834975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22A-428F-82B0-C9CAB834975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22A-428F-82B0-C9CAB834975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22A-428F-82B0-C9CAB834975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22A-428F-82B0-C9CAB834975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22A-428F-82B0-C9CAB834975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22A-428F-82B0-C9CAB834975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22A-428F-82B0-C9CAB834975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22A-428F-82B0-C9CAB834975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22A-428F-82B0-C9CAB834975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22A-428F-82B0-C9CAB834975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22A-428F-82B0-C9CAB834975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22A-428F-82B0-C9CAB834975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22A-428F-82B0-C9CAB834975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22A-428F-82B0-C9CAB834975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22A-428F-82B0-C9CAB834975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22A-428F-82B0-C9CAB834975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22A-428F-82B0-C9CAB834975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22A-428F-82B0-C9CAB834975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22A-428F-82B0-C9CAB834975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22A-428F-82B0-C9CAB834975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22A-428F-82B0-C9CAB834975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22A-428F-82B0-C9CAB834975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22A-428F-82B0-C9CAB834975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22A-428F-82B0-C9CAB834975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22A-428F-82B0-C9CAB834975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22A-428F-82B0-C9CAB834975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22A-428F-82B0-C9CAB834975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22A-428F-82B0-C9CAB834975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22A-428F-82B0-C9CAB834975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100.46721785680286</c:v>
                </c:pt>
                <c:pt idx="2">
                  <c:v>102.11273278507247</c:v>
                </c:pt>
                <c:pt idx="3">
                  <c:v>101.10140385051957</c:v>
                </c:pt>
                <c:pt idx="4">
                  <c:v>101.60450521043111</c:v>
                </c:pt>
                <c:pt idx="5">
                  <c:v>102.14641933901123</c:v>
                </c:pt>
                <c:pt idx="6">
                  <c:v>104.20349607844572</c:v>
                </c:pt>
                <c:pt idx="7">
                  <c:v>103.60885516978755</c:v>
                </c:pt>
                <c:pt idx="8">
                  <c:v>103.87834760129766</c:v>
                </c:pt>
                <c:pt idx="9">
                  <c:v>104.16395099338718</c:v>
                </c:pt>
                <c:pt idx="10">
                  <c:v>105.69229529926109</c:v>
                </c:pt>
                <c:pt idx="11">
                  <c:v>104.87795947361099</c:v>
                </c:pt>
                <c:pt idx="12">
                  <c:v>105.2397237702577</c:v>
                </c:pt>
                <c:pt idx="13">
                  <c:v>105.77138546937819</c:v>
                </c:pt>
                <c:pt idx="14">
                  <c:v>107.94856209676828</c:v>
                </c:pt>
                <c:pt idx="15">
                  <c:v>107.59119169846142</c:v>
                </c:pt>
                <c:pt idx="16">
                  <c:v>107.97419317041734</c:v>
                </c:pt>
                <c:pt idx="17">
                  <c:v>108.55492006766603</c:v>
                </c:pt>
                <c:pt idx="18">
                  <c:v>110.93055443673884</c:v>
                </c:pt>
                <c:pt idx="19">
                  <c:v>110.08179974076</c:v>
                </c:pt>
                <c:pt idx="20">
                  <c:v>110.28025748244272</c:v>
                </c:pt>
                <c:pt idx="21">
                  <c:v>110.2971007594121</c:v>
                </c:pt>
                <c:pt idx="22">
                  <c:v>112.31023851544822</c:v>
                </c:pt>
                <c:pt idx="23">
                  <c:v>111.11802743257198</c:v>
                </c:pt>
                <c:pt idx="24">
                  <c:v>110.86903985998111</c:v>
                </c:pt>
              </c:numCache>
            </c:numRef>
          </c:val>
          <c:smooth val="0"/>
          <c:extLst>
            <c:ext xmlns:c16="http://schemas.microsoft.com/office/drawing/2014/chart" uri="{C3380CC4-5D6E-409C-BE32-E72D297353CC}">
              <c16:uniqueId val="{00000000-387B-49FE-B828-5ECC949CCA9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102.46612039079734</c:v>
                </c:pt>
                <c:pt idx="2">
                  <c:v>104.70375039394895</c:v>
                </c:pt>
                <c:pt idx="3">
                  <c:v>104.07343208320201</c:v>
                </c:pt>
                <c:pt idx="4">
                  <c:v>101.59943271352032</c:v>
                </c:pt>
                <c:pt idx="5">
                  <c:v>102.15884021430823</c:v>
                </c:pt>
                <c:pt idx="6">
                  <c:v>103.76615190671291</c:v>
                </c:pt>
                <c:pt idx="7">
                  <c:v>103.34856602584306</c:v>
                </c:pt>
                <c:pt idx="8">
                  <c:v>101.88307595335644</c:v>
                </c:pt>
                <c:pt idx="9">
                  <c:v>103.90797352663095</c:v>
                </c:pt>
                <c:pt idx="10">
                  <c:v>107.49290891900409</c:v>
                </c:pt>
                <c:pt idx="11">
                  <c:v>107.24078159470534</c:v>
                </c:pt>
                <c:pt idx="12">
                  <c:v>106.12984557201386</c:v>
                </c:pt>
                <c:pt idx="13">
                  <c:v>108.79294043491963</c:v>
                </c:pt>
                <c:pt idx="14">
                  <c:v>111.88150015757958</c:v>
                </c:pt>
                <c:pt idx="15">
                  <c:v>113.03971005357705</c:v>
                </c:pt>
                <c:pt idx="16">
                  <c:v>113.06334699023006</c:v>
                </c:pt>
                <c:pt idx="17">
                  <c:v>115.56886227544909</c:v>
                </c:pt>
                <c:pt idx="18">
                  <c:v>119.23258745666561</c:v>
                </c:pt>
                <c:pt idx="19">
                  <c:v>118.09801449732116</c:v>
                </c:pt>
                <c:pt idx="20">
                  <c:v>117.11314213677908</c:v>
                </c:pt>
                <c:pt idx="21">
                  <c:v>119.42956192877404</c:v>
                </c:pt>
                <c:pt idx="22">
                  <c:v>122.37630003151591</c:v>
                </c:pt>
                <c:pt idx="23">
                  <c:v>121.12354238890639</c:v>
                </c:pt>
                <c:pt idx="24">
                  <c:v>117.82225023636937</c:v>
                </c:pt>
              </c:numCache>
            </c:numRef>
          </c:val>
          <c:smooth val="0"/>
          <c:extLst>
            <c:ext xmlns:c16="http://schemas.microsoft.com/office/drawing/2014/chart" uri="{C3380CC4-5D6E-409C-BE32-E72D297353CC}">
              <c16:uniqueId val="{00000001-387B-49FE-B828-5ECC949CCA9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101.40198211264202</c:v>
                </c:pt>
                <c:pt idx="2">
                  <c:v>101.27076211195138</c:v>
                </c:pt>
                <c:pt idx="3">
                  <c:v>101.02213474222177</c:v>
                </c:pt>
                <c:pt idx="4">
                  <c:v>97.897026831036982</c:v>
                </c:pt>
                <c:pt idx="5">
                  <c:v>98.756863151351908</c:v>
                </c:pt>
                <c:pt idx="6">
                  <c:v>96.826547878034461</c:v>
                </c:pt>
                <c:pt idx="7">
                  <c:v>96.830001035947376</c:v>
                </c:pt>
                <c:pt idx="8">
                  <c:v>95.403846817914982</c:v>
                </c:pt>
                <c:pt idx="9">
                  <c:v>96.2913084015332</c:v>
                </c:pt>
                <c:pt idx="10">
                  <c:v>95.44528471286992</c:v>
                </c:pt>
                <c:pt idx="11">
                  <c:v>95.455644186608652</c:v>
                </c:pt>
                <c:pt idx="12">
                  <c:v>94.126178390137781</c:v>
                </c:pt>
                <c:pt idx="13">
                  <c:v>95.925273662764596</c:v>
                </c:pt>
                <c:pt idx="14">
                  <c:v>95.448737870782836</c:v>
                </c:pt>
                <c:pt idx="15">
                  <c:v>95.531613660692699</c:v>
                </c:pt>
                <c:pt idx="16">
                  <c:v>94.336821022825376</c:v>
                </c:pt>
                <c:pt idx="17">
                  <c:v>95.838944714941803</c:v>
                </c:pt>
                <c:pt idx="18">
                  <c:v>94.298836285783352</c:v>
                </c:pt>
                <c:pt idx="19">
                  <c:v>93.207638385303355</c:v>
                </c:pt>
                <c:pt idx="20">
                  <c:v>91.826375220138814</c:v>
                </c:pt>
                <c:pt idx="21">
                  <c:v>92.489381539417792</c:v>
                </c:pt>
                <c:pt idx="22">
                  <c:v>90.87330363617528</c:v>
                </c:pt>
                <c:pt idx="23">
                  <c:v>90.400221002106434</c:v>
                </c:pt>
                <c:pt idx="24">
                  <c:v>88.100417832107453</c:v>
                </c:pt>
              </c:numCache>
            </c:numRef>
          </c:val>
          <c:smooth val="0"/>
          <c:extLst>
            <c:ext xmlns:c16="http://schemas.microsoft.com/office/drawing/2014/chart" uri="{C3380CC4-5D6E-409C-BE32-E72D297353CC}">
              <c16:uniqueId val="{00000002-387B-49FE-B828-5ECC949CCA9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87B-49FE-B828-5ECC949CCA90}"/>
                </c:ext>
              </c:extLst>
            </c:dLbl>
            <c:dLbl>
              <c:idx val="1"/>
              <c:delete val="1"/>
              <c:extLst>
                <c:ext xmlns:c15="http://schemas.microsoft.com/office/drawing/2012/chart" uri="{CE6537A1-D6FC-4f65-9D91-7224C49458BB}"/>
                <c:ext xmlns:c16="http://schemas.microsoft.com/office/drawing/2014/chart" uri="{C3380CC4-5D6E-409C-BE32-E72D297353CC}">
                  <c16:uniqueId val="{00000004-387B-49FE-B828-5ECC949CCA90}"/>
                </c:ext>
              </c:extLst>
            </c:dLbl>
            <c:dLbl>
              <c:idx val="2"/>
              <c:delete val="1"/>
              <c:extLst>
                <c:ext xmlns:c15="http://schemas.microsoft.com/office/drawing/2012/chart" uri="{CE6537A1-D6FC-4f65-9D91-7224C49458BB}"/>
                <c:ext xmlns:c16="http://schemas.microsoft.com/office/drawing/2014/chart" uri="{C3380CC4-5D6E-409C-BE32-E72D297353CC}">
                  <c16:uniqueId val="{00000005-387B-49FE-B828-5ECC949CCA90}"/>
                </c:ext>
              </c:extLst>
            </c:dLbl>
            <c:dLbl>
              <c:idx val="3"/>
              <c:delete val="1"/>
              <c:extLst>
                <c:ext xmlns:c15="http://schemas.microsoft.com/office/drawing/2012/chart" uri="{CE6537A1-D6FC-4f65-9D91-7224C49458BB}"/>
                <c:ext xmlns:c16="http://schemas.microsoft.com/office/drawing/2014/chart" uri="{C3380CC4-5D6E-409C-BE32-E72D297353CC}">
                  <c16:uniqueId val="{00000006-387B-49FE-B828-5ECC949CCA90}"/>
                </c:ext>
              </c:extLst>
            </c:dLbl>
            <c:dLbl>
              <c:idx val="4"/>
              <c:delete val="1"/>
              <c:extLst>
                <c:ext xmlns:c15="http://schemas.microsoft.com/office/drawing/2012/chart" uri="{CE6537A1-D6FC-4f65-9D91-7224C49458BB}"/>
                <c:ext xmlns:c16="http://schemas.microsoft.com/office/drawing/2014/chart" uri="{C3380CC4-5D6E-409C-BE32-E72D297353CC}">
                  <c16:uniqueId val="{00000007-387B-49FE-B828-5ECC949CCA90}"/>
                </c:ext>
              </c:extLst>
            </c:dLbl>
            <c:dLbl>
              <c:idx val="5"/>
              <c:delete val="1"/>
              <c:extLst>
                <c:ext xmlns:c15="http://schemas.microsoft.com/office/drawing/2012/chart" uri="{CE6537A1-D6FC-4f65-9D91-7224C49458BB}"/>
                <c:ext xmlns:c16="http://schemas.microsoft.com/office/drawing/2014/chart" uri="{C3380CC4-5D6E-409C-BE32-E72D297353CC}">
                  <c16:uniqueId val="{00000008-387B-49FE-B828-5ECC949CCA90}"/>
                </c:ext>
              </c:extLst>
            </c:dLbl>
            <c:dLbl>
              <c:idx val="6"/>
              <c:delete val="1"/>
              <c:extLst>
                <c:ext xmlns:c15="http://schemas.microsoft.com/office/drawing/2012/chart" uri="{CE6537A1-D6FC-4f65-9D91-7224C49458BB}"/>
                <c:ext xmlns:c16="http://schemas.microsoft.com/office/drawing/2014/chart" uri="{C3380CC4-5D6E-409C-BE32-E72D297353CC}">
                  <c16:uniqueId val="{00000009-387B-49FE-B828-5ECC949CCA90}"/>
                </c:ext>
              </c:extLst>
            </c:dLbl>
            <c:dLbl>
              <c:idx val="7"/>
              <c:delete val="1"/>
              <c:extLst>
                <c:ext xmlns:c15="http://schemas.microsoft.com/office/drawing/2012/chart" uri="{CE6537A1-D6FC-4f65-9D91-7224C49458BB}"/>
                <c:ext xmlns:c16="http://schemas.microsoft.com/office/drawing/2014/chart" uri="{C3380CC4-5D6E-409C-BE32-E72D297353CC}">
                  <c16:uniqueId val="{0000000A-387B-49FE-B828-5ECC949CCA90}"/>
                </c:ext>
              </c:extLst>
            </c:dLbl>
            <c:dLbl>
              <c:idx val="8"/>
              <c:delete val="1"/>
              <c:extLst>
                <c:ext xmlns:c15="http://schemas.microsoft.com/office/drawing/2012/chart" uri="{CE6537A1-D6FC-4f65-9D91-7224C49458BB}"/>
                <c:ext xmlns:c16="http://schemas.microsoft.com/office/drawing/2014/chart" uri="{C3380CC4-5D6E-409C-BE32-E72D297353CC}">
                  <c16:uniqueId val="{0000000B-387B-49FE-B828-5ECC949CCA90}"/>
                </c:ext>
              </c:extLst>
            </c:dLbl>
            <c:dLbl>
              <c:idx val="9"/>
              <c:delete val="1"/>
              <c:extLst>
                <c:ext xmlns:c15="http://schemas.microsoft.com/office/drawing/2012/chart" uri="{CE6537A1-D6FC-4f65-9D91-7224C49458BB}"/>
                <c:ext xmlns:c16="http://schemas.microsoft.com/office/drawing/2014/chart" uri="{C3380CC4-5D6E-409C-BE32-E72D297353CC}">
                  <c16:uniqueId val="{0000000C-387B-49FE-B828-5ECC949CCA90}"/>
                </c:ext>
              </c:extLst>
            </c:dLbl>
            <c:dLbl>
              <c:idx val="10"/>
              <c:delete val="1"/>
              <c:extLst>
                <c:ext xmlns:c15="http://schemas.microsoft.com/office/drawing/2012/chart" uri="{CE6537A1-D6FC-4f65-9D91-7224C49458BB}"/>
                <c:ext xmlns:c16="http://schemas.microsoft.com/office/drawing/2014/chart" uri="{C3380CC4-5D6E-409C-BE32-E72D297353CC}">
                  <c16:uniqueId val="{0000000D-387B-49FE-B828-5ECC949CCA90}"/>
                </c:ext>
              </c:extLst>
            </c:dLbl>
            <c:dLbl>
              <c:idx val="11"/>
              <c:delete val="1"/>
              <c:extLst>
                <c:ext xmlns:c15="http://schemas.microsoft.com/office/drawing/2012/chart" uri="{CE6537A1-D6FC-4f65-9D91-7224C49458BB}"/>
                <c:ext xmlns:c16="http://schemas.microsoft.com/office/drawing/2014/chart" uri="{C3380CC4-5D6E-409C-BE32-E72D297353CC}">
                  <c16:uniqueId val="{0000000E-387B-49FE-B828-5ECC949CCA90}"/>
                </c:ext>
              </c:extLst>
            </c:dLbl>
            <c:dLbl>
              <c:idx val="12"/>
              <c:delete val="1"/>
              <c:extLst>
                <c:ext xmlns:c15="http://schemas.microsoft.com/office/drawing/2012/chart" uri="{CE6537A1-D6FC-4f65-9D91-7224C49458BB}"/>
                <c:ext xmlns:c16="http://schemas.microsoft.com/office/drawing/2014/chart" uri="{C3380CC4-5D6E-409C-BE32-E72D297353CC}">
                  <c16:uniqueId val="{0000000F-387B-49FE-B828-5ECC949CCA9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7B-49FE-B828-5ECC949CCA90}"/>
                </c:ext>
              </c:extLst>
            </c:dLbl>
            <c:dLbl>
              <c:idx val="14"/>
              <c:delete val="1"/>
              <c:extLst>
                <c:ext xmlns:c15="http://schemas.microsoft.com/office/drawing/2012/chart" uri="{CE6537A1-D6FC-4f65-9D91-7224C49458BB}"/>
                <c:ext xmlns:c16="http://schemas.microsoft.com/office/drawing/2014/chart" uri="{C3380CC4-5D6E-409C-BE32-E72D297353CC}">
                  <c16:uniqueId val="{00000011-387B-49FE-B828-5ECC949CCA90}"/>
                </c:ext>
              </c:extLst>
            </c:dLbl>
            <c:dLbl>
              <c:idx val="15"/>
              <c:delete val="1"/>
              <c:extLst>
                <c:ext xmlns:c15="http://schemas.microsoft.com/office/drawing/2012/chart" uri="{CE6537A1-D6FC-4f65-9D91-7224C49458BB}"/>
                <c:ext xmlns:c16="http://schemas.microsoft.com/office/drawing/2014/chart" uri="{C3380CC4-5D6E-409C-BE32-E72D297353CC}">
                  <c16:uniqueId val="{00000012-387B-49FE-B828-5ECC949CCA90}"/>
                </c:ext>
              </c:extLst>
            </c:dLbl>
            <c:dLbl>
              <c:idx val="16"/>
              <c:delete val="1"/>
              <c:extLst>
                <c:ext xmlns:c15="http://schemas.microsoft.com/office/drawing/2012/chart" uri="{CE6537A1-D6FC-4f65-9D91-7224C49458BB}"/>
                <c:ext xmlns:c16="http://schemas.microsoft.com/office/drawing/2014/chart" uri="{C3380CC4-5D6E-409C-BE32-E72D297353CC}">
                  <c16:uniqueId val="{00000013-387B-49FE-B828-5ECC949CCA90}"/>
                </c:ext>
              </c:extLst>
            </c:dLbl>
            <c:dLbl>
              <c:idx val="17"/>
              <c:delete val="1"/>
              <c:extLst>
                <c:ext xmlns:c15="http://schemas.microsoft.com/office/drawing/2012/chart" uri="{CE6537A1-D6FC-4f65-9D91-7224C49458BB}"/>
                <c:ext xmlns:c16="http://schemas.microsoft.com/office/drawing/2014/chart" uri="{C3380CC4-5D6E-409C-BE32-E72D297353CC}">
                  <c16:uniqueId val="{00000014-387B-49FE-B828-5ECC949CCA90}"/>
                </c:ext>
              </c:extLst>
            </c:dLbl>
            <c:dLbl>
              <c:idx val="18"/>
              <c:delete val="1"/>
              <c:extLst>
                <c:ext xmlns:c15="http://schemas.microsoft.com/office/drawing/2012/chart" uri="{CE6537A1-D6FC-4f65-9D91-7224C49458BB}"/>
                <c:ext xmlns:c16="http://schemas.microsoft.com/office/drawing/2014/chart" uri="{C3380CC4-5D6E-409C-BE32-E72D297353CC}">
                  <c16:uniqueId val="{00000015-387B-49FE-B828-5ECC949CCA90}"/>
                </c:ext>
              </c:extLst>
            </c:dLbl>
            <c:dLbl>
              <c:idx val="19"/>
              <c:delete val="1"/>
              <c:extLst>
                <c:ext xmlns:c15="http://schemas.microsoft.com/office/drawing/2012/chart" uri="{CE6537A1-D6FC-4f65-9D91-7224C49458BB}"/>
                <c:ext xmlns:c16="http://schemas.microsoft.com/office/drawing/2014/chart" uri="{C3380CC4-5D6E-409C-BE32-E72D297353CC}">
                  <c16:uniqueId val="{00000016-387B-49FE-B828-5ECC949CCA90}"/>
                </c:ext>
              </c:extLst>
            </c:dLbl>
            <c:dLbl>
              <c:idx val="20"/>
              <c:delete val="1"/>
              <c:extLst>
                <c:ext xmlns:c15="http://schemas.microsoft.com/office/drawing/2012/chart" uri="{CE6537A1-D6FC-4f65-9D91-7224C49458BB}"/>
                <c:ext xmlns:c16="http://schemas.microsoft.com/office/drawing/2014/chart" uri="{C3380CC4-5D6E-409C-BE32-E72D297353CC}">
                  <c16:uniqueId val="{00000017-387B-49FE-B828-5ECC949CCA90}"/>
                </c:ext>
              </c:extLst>
            </c:dLbl>
            <c:dLbl>
              <c:idx val="21"/>
              <c:delete val="1"/>
              <c:extLst>
                <c:ext xmlns:c15="http://schemas.microsoft.com/office/drawing/2012/chart" uri="{CE6537A1-D6FC-4f65-9D91-7224C49458BB}"/>
                <c:ext xmlns:c16="http://schemas.microsoft.com/office/drawing/2014/chart" uri="{C3380CC4-5D6E-409C-BE32-E72D297353CC}">
                  <c16:uniqueId val="{00000018-387B-49FE-B828-5ECC949CCA90}"/>
                </c:ext>
              </c:extLst>
            </c:dLbl>
            <c:dLbl>
              <c:idx val="22"/>
              <c:delete val="1"/>
              <c:extLst>
                <c:ext xmlns:c15="http://schemas.microsoft.com/office/drawing/2012/chart" uri="{CE6537A1-D6FC-4f65-9D91-7224C49458BB}"/>
                <c:ext xmlns:c16="http://schemas.microsoft.com/office/drawing/2014/chart" uri="{C3380CC4-5D6E-409C-BE32-E72D297353CC}">
                  <c16:uniqueId val="{00000019-387B-49FE-B828-5ECC949CCA90}"/>
                </c:ext>
              </c:extLst>
            </c:dLbl>
            <c:dLbl>
              <c:idx val="23"/>
              <c:delete val="1"/>
              <c:extLst>
                <c:ext xmlns:c15="http://schemas.microsoft.com/office/drawing/2012/chart" uri="{CE6537A1-D6FC-4f65-9D91-7224C49458BB}"/>
                <c:ext xmlns:c16="http://schemas.microsoft.com/office/drawing/2014/chart" uri="{C3380CC4-5D6E-409C-BE32-E72D297353CC}">
                  <c16:uniqueId val="{0000001A-387B-49FE-B828-5ECC949CCA90}"/>
                </c:ext>
              </c:extLst>
            </c:dLbl>
            <c:dLbl>
              <c:idx val="24"/>
              <c:delete val="1"/>
              <c:extLst>
                <c:ext xmlns:c15="http://schemas.microsoft.com/office/drawing/2012/chart" uri="{CE6537A1-D6FC-4f65-9D91-7224C49458BB}"/>
                <c:ext xmlns:c16="http://schemas.microsoft.com/office/drawing/2014/chart" uri="{C3380CC4-5D6E-409C-BE32-E72D297353CC}">
                  <c16:uniqueId val="{0000001B-387B-49FE-B828-5ECC949CCA9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87B-49FE-B828-5ECC949CCA9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Limburg – Wetzlar (443)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151395</v>
      </c>
      <c r="F11" s="238">
        <v>151735</v>
      </c>
      <c r="G11" s="238">
        <v>153363</v>
      </c>
      <c r="H11" s="238">
        <v>150614</v>
      </c>
      <c r="I11" s="265">
        <v>150591</v>
      </c>
      <c r="J11" s="263">
        <v>804</v>
      </c>
      <c r="K11" s="266">
        <v>0.5338964479949001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17.66504838336801</v>
      </c>
      <c r="E13" s="115">
        <v>26744</v>
      </c>
      <c r="F13" s="114">
        <v>26223</v>
      </c>
      <c r="G13" s="114">
        <v>27099</v>
      </c>
      <c r="H13" s="114">
        <v>27092</v>
      </c>
      <c r="I13" s="140">
        <v>26684</v>
      </c>
      <c r="J13" s="115">
        <v>60</v>
      </c>
      <c r="K13" s="116">
        <v>0.22485384500074951</v>
      </c>
    </row>
    <row r="14" spans="1:255" ht="14.1" customHeight="1" x14ac:dyDescent="0.2">
      <c r="A14" s="306" t="s">
        <v>230</v>
      </c>
      <c r="B14" s="307"/>
      <c r="C14" s="308"/>
      <c r="D14" s="113">
        <v>61.49146272994485</v>
      </c>
      <c r="E14" s="115">
        <v>93095</v>
      </c>
      <c r="F14" s="114">
        <v>93874</v>
      </c>
      <c r="G14" s="114">
        <v>94555</v>
      </c>
      <c r="H14" s="114">
        <v>92331</v>
      </c>
      <c r="I14" s="140">
        <v>92756</v>
      </c>
      <c r="J14" s="115">
        <v>339</v>
      </c>
      <c r="K14" s="116">
        <v>0.36547500970287639</v>
      </c>
    </row>
    <row r="15" spans="1:255" ht="14.1" customHeight="1" x14ac:dyDescent="0.2">
      <c r="A15" s="306" t="s">
        <v>231</v>
      </c>
      <c r="B15" s="307"/>
      <c r="C15" s="308"/>
      <c r="D15" s="113">
        <v>10.978566002840253</v>
      </c>
      <c r="E15" s="115">
        <v>16621</v>
      </c>
      <c r="F15" s="114">
        <v>16698</v>
      </c>
      <c r="G15" s="114">
        <v>16719</v>
      </c>
      <c r="H15" s="114">
        <v>16405</v>
      </c>
      <c r="I15" s="140">
        <v>16390</v>
      </c>
      <c r="J15" s="115">
        <v>231</v>
      </c>
      <c r="K15" s="116">
        <v>1.4093959731543624</v>
      </c>
    </row>
    <row r="16" spans="1:255" ht="14.1" customHeight="1" x14ac:dyDescent="0.2">
      <c r="A16" s="306" t="s">
        <v>232</v>
      </c>
      <c r="B16" s="307"/>
      <c r="C16" s="308"/>
      <c r="D16" s="113">
        <v>9.399914131906602</v>
      </c>
      <c r="E16" s="115">
        <v>14231</v>
      </c>
      <c r="F16" s="114">
        <v>14230</v>
      </c>
      <c r="G16" s="114">
        <v>14275</v>
      </c>
      <c r="H16" s="114">
        <v>14067</v>
      </c>
      <c r="I16" s="140">
        <v>14029</v>
      </c>
      <c r="J16" s="115">
        <v>202</v>
      </c>
      <c r="K16" s="116">
        <v>1.4398745455841471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0.49407179893655667</v>
      </c>
      <c r="E18" s="115">
        <v>748</v>
      </c>
      <c r="F18" s="114">
        <v>713</v>
      </c>
      <c r="G18" s="114">
        <v>718</v>
      </c>
      <c r="H18" s="114">
        <v>696</v>
      </c>
      <c r="I18" s="140">
        <v>727</v>
      </c>
      <c r="J18" s="115">
        <v>21</v>
      </c>
      <c r="K18" s="116">
        <v>2.8885832187070153</v>
      </c>
    </row>
    <row r="19" spans="1:255" ht="14.1" customHeight="1" x14ac:dyDescent="0.2">
      <c r="A19" s="306" t="s">
        <v>235</v>
      </c>
      <c r="B19" s="307" t="s">
        <v>236</v>
      </c>
      <c r="C19" s="308"/>
      <c r="D19" s="113">
        <v>0.20542290035998548</v>
      </c>
      <c r="E19" s="115">
        <v>311</v>
      </c>
      <c r="F19" s="114">
        <v>302</v>
      </c>
      <c r="G19" s="114">
        <v>314</v>
      </c>
      <c r="H19" s="114">
        <v>312</v>
      </c>
      <c r="I19" s="140">
        <v>312</v>
      </c>
      <c r="J19" s="115">
        <v>-1</v>
      </c>
      <c r="K19" s="116">
        <v>-0.32051282051282054</v>
      </c>
    </row>
    <row r="20" spans="1:255" ht="14.1" customHeight="1" x14ac:dyDescent="0.2">
      <c r="A20" s="306">
        <v>12</v>
      </c>
      <c r="B20" s="307" t="s">
        <v>237</v>
      </c>
      <c r="C20" s="308"/>
      <c r="D20" s="113">
        <v>0.75960236467518738</v>
      </c>
      <c r="E20" s="115">
        <v>1150</v>
      </c>
      <c r="F20" s="114">
        <v>1035</v>
      </c>
      <c r="G20" s="114">
        <v>1210</v>
      </c>
      <c r="H20" s="114">
        <v>1140</v>
      </c>
      <c r="I20" s="140">
        <v>1071</v>
      </c>
      <c r="J20" s="115">
        <v>79</v>
      </c>
      <c r="K20" s="116">
        <v>7.3762838468720826</v>
      </c>
    </row>
    <row r="21" spans="1:255" ht="14.1" customHeight="1" x14ac:dyDescent="0.2">
      <c r="A21" s="306">
        <v>21</v>
      </c>
      <c r="B21" s="307" t="s">
        <v>238</v>
      </c>
      <c r="C21" s="308"/>
      <c r="D21" s="113">
        <v>0.78866541167145543</v>
      </c>
      <c r="E21" s="115">
        <v>1194</v>
      </c>
      <c r="F21" s="114">
        <v>1192</v>
      </c>
      <c r="G21" s="114">
        <v>1217</v>
      </c>
      <c r="H21" s="114">
        <v>1212</v>
      </c>
      <c r="I21" s="140">
        <v>1226</v>
      </c>
      <c r="J21" s="115">
        <v>-32</v>
      </c>
      <c r="K21" s="116">
        <v>-2.6101141924959217</v>
      </c>
    </row>
    <row r="22" spans="1:255" ht="14.1" customHeight="1" x14ac:dyDescent="0.2">
      <c r="A22" s="306">
        <v>22</v>
      </c>
      <c r="B22" s="307" t="s">
        <v>239</v>
      </c>
      <c r="C22" s="308"/>
      <c r="D22" s="113">
        <v>1.9842134812906635</v>
      </c>
      <c r="E22" s="115">
        <v>3004</v>
      </c>
      <c r="F22" s="114">
        <v>3019</v>
      </c>
      <c r="G22" s="114">
        <v>3098</v>
      </c>
      <c r="H22" s="114">
        <v>3060</v>
      </c>
      <c r="I22" s="140">
        <v>3114</v>
      </c>
      <c r="J22" s="115">
        <v>-110</v>
      </c>
      <c r="K22" s="116">
        <v>-3.5324341682723186</v>
      </c>
    </row>
    <row r="23" spans="1:255" ht="14.1" customHeight="1" x14ac:dyDescent="0.2">
      <c r="A23" s="306">
        <v>23</v>
      </c>
      <c r="B23" s="307" t="s">
        <v>240</v>
      </c>
      <c r="C23" s="308"/>
      <c r="D23" s="113">
        <v>0.67043165230027413</v>
      </c>
      <c r="E23" s="115">
        <v>1015</v>
      </c>
      <c r="F23" s="114">
        <v>1049</v>
      </c>
      <c r="G23" s="114">
        <v>1071</v>
      </c>
      <c r="H23" s="114">
        <v>1067</v>
      </c>
      <c r="I23" s="140">
        <v>1077</v>
      </c>
      <c r="J23" s="115">
        <v>-62</v>
      </c>
      <c r="K23" s="116">
        <v>-5.7567316620241415</v>
      </c>
    </row>
    <row r="24" spans="1:255" ht="14.1" customHeight="1" x14ac:dyDescent="0.2">
      <c r="A24" s="306">
        <v>24</v>
      </c>
      <c r="B24" s="307" t="s">
        <v>241</v>
      </c>
      <c r="C24" s="308"/>
      <c r="D24" s="113">
        <v>7.4883582681066088</v>
      </c>
      <c r="E24" s="115">
        <v>11337</v>
      </c>
      <c r="F24" s="114">
        <v>11593</v>
      </c>
      <c r="G24" s="114">
        <v>12022</v>
      </c>
      <c r="H24" s="114">
        <v>12083</v>
      </c>
      <c r="I24" s="140">
        <v>12134</v>
      </c>
      <c r="J24" s="115">
        <v>-797</v>
      </c>
      <c r="K24" s="116">
        <v>-6.5683204219548372</v>
      </c>
    </row>
    <row r="25" spans="1:255" ht="14.1" customHeight="1" x14ac:dyDescent="0.2">
      <c r="A25" s="306">
        <v>25</v>
      </c>
      <c r="B25" s="307" t="s">
        <v>242</v>
      </c>
      <c r="C25" s="308"/>
      <c r="D25" s="113">
        <v>6.3918887677928593</v>
      </c>
      <c r="E25" s="115">
        <v>9677</v>
      </c>
      <c r="F25" s="114">
        <v>9767</v>
      </c>
      <c r="G25" s="114">
        <v>9860</v>
      </c>
      <c r="H25" s="114">
        <v>9694</v>
      </c>
      <c r="I25" s="140">
        <v>9721</v>
      </c>
      <c r="J25" s="115">
        <v>-44</v>
      </c>
      <c r="K25" s="116">
        <v>-0.45262833041868122</v>
      </c>
    </row>
    <row r="26" spans="1:255" ht="14.1" customHeight="1" x14ac:dyDescent="0.2">
      <c r="A26" s="306">
        <v>26</v>
      </c>
      <c r="B26" s="307" t="s">
        <v>243</v>
      </c>
      <c r="C26" s="308"/>
      <c r="D26" s="113">
        <v>3.2385481686977773</v>
      </c>
      <c r="E26" s="115">
        <v>4903</v>
      </c>
      <c r="F26" s="114">
        <v>4956</v>
      </c>
      <c r="G26" s="114">
        <v>5020</v>
      </c>
      <c r="H26" s="114">
        <v>4896</v>
      </c>
      <c r="I26" s="140">
        <v>4911</v>
      </c>
      <c r="J26" s="115">
        <v>-8</v>
      </c>
      <c r="K26" s="116">
        <v>-0.16289961311341886</v>
      </c>
    </row>
    <row r="27" spans="1:255" ht="14.1" customHeight="1" x14ac:dyDescent="0.2">
      <c r="A27" s="306">
        <v>27</v>
      </c>
      <c r="B27" s="307" t="s">
        <v>244</v>
      </c>
      <c r="C27" s="308"/>
      <c r="D27" s="113">
        <v>3.7293173486574855</v>
      </c>
      <c r="E27" s="115">
        <v>5646</v>
      </c>
      <c r="F27" s="114">
        <v>5707</v>
      </c>
      <c r="G27" s="114">
        <v>5760</v>
      </c>
      <c r="H27" s="114">
        <v>5720</v>
      </c>
      <c r="I27" s="140">
        <v>5730</v>
      </c>
      <c r="J27" s="115">
        <v>-84</v>
      </c>
      <c r="K27" s="116">
        <v>-1.4659685863874345</v>
      </c>
    </row>
    <row r="28" spans="1:255" ht="14.1" customHeight="1" x14ac:dyDescent="0.2">
      <c r="A28" s="306">
        <v>28</v>
      </c>
      <c r="B28" s="307" t="s">
        <v>245</v>
      </c>
      <c r="C28" s="308"/>
      <c r="D28" s="113">
        <v>0.21136761451831301</v>
      </c>
      <c r="E28" s="115">
        <v>320</v>
      </c>
      <c r="F28" s="114">
        <v>315</v>
      </c>
      <c r="G28" s="114">
        <v>331</v>
      </c>
      <c r="H28" s="114">
        <v>326</v>
      </c>
      <c r="I28" s="140">
        <v>320</v>
      </c>
      <c r="J28" s="115">
        <v>0</v>
      </c>
      <c r="K28" s="116">
        <v>0</v>
      </c>
    </row>
    <row r="29" spans="1:255" ht="14.1" customHeight="1" x14ac:dyDescent="0.2">
      <c r="A29" s="306">
        <v>29</v>
      </c>
      <c r="B29" s="307" t="s">
        <v>246</v>
      </c>
      <c r="C29" s="308"/>
      <c r="D29" s="113">
        <v>1.953829386703656</v>
      </c>
      <c r="E29" s="115">
        <v>2958</v>
      </c>
      <c r="F29" s="114">
        <v>3055</v>
      </c>
      <c r="G29" s="114">
        <v>3083</v>
      </c>
      <c r="H29" s="114">
        <v>2943</v>
      </c>
      <c r="I29" s="140">
        <v>3017</v>
      </c>
      <c r="J29" s="115">
        <v>-59</v>
      </c>
      <c r="K29" s="116">
        <v>-1.9555850182300298</v>
      </c>
    </row>
    <row r="30" spans="1:255" ht="14.1" customHeight="1" x14ac:dyDescent="0.2">
      <c r="A30" s="306" t="s">
        <v>247</v>
      </c>
      <c r="B30" s="307" t="s">
        <v>248</v>
      </c>
      <c r="C30" s="308"/>
      <c r="D30" s="113">
        <v>0.57531622576703323</v>
      </c>
      <c r="E30" s="115">
        <v>871</v>
      </c>
      <c r="F30" s="114">
        <v>957</v>
      </c>
      <c r="G30" s="114">
        <v>994</v>
      </c>
      <c r="H30" s="114">
        <v>896</v>
      </c>
      <c r="I30" s="140">
        <v>938</v>
      </c>
      <c r="J30" s="115">
        <v>-67</v>
      </c>
      <c r="K30" s="116">
        <v>-7.1428571428571432</v>
      </c>
    </row>
    <row r="31" spans="1:255" ht="14.1" customHeight="1" x14ac:dyDescent="0.2">
      <c r="A31" s="306" t="s">
        <v>249</v>
      </c>
      <c r="B31" s="307" t="s">
        <v>250</v>
      </c>
      <c r="C31" s="308"/>
      <c r="D31" s="113">
        <v>1.3276528286931537</v>
      </c>
      <c r="E31" s="115">
        <v>2010</v>
      </c>
      <c r="F31" s="114">
        <v>2022</v>
      </c>
      <c r="G31" s="114">
        <v>2014</v>
      </c>
      <c r="H31" s="114">
        <v>1973</v>
      </c>
      <c r="I31" s="140">
        <v>2004</v>
      </c>
      <c r="J31" s="115">
        <v>6</v>
      </c>
      <c r="K31" s="116">
        <v>0.29940119760479039</v>
      </c>
    </row>
    <row r="32" spans="1:255" ht="14.1" customHeight="1" x14ac:dyDescent="0.2">
      <c r="A32" s="306">
        <v>31</v>
      </c>
      <c r="B32" s="307" t="s">
        <v>251</v>
      </c>
      <c r="C32" s="308"/>
      <c r="D32" s="113">
        <v>0.78073912612701868</v>
      </c>
      <c r="E32" s="115">
        <v>1182</v>
      </c>
      <c r="F32" s="114">
        <v>1161</v>
      </c>
      <c r="G32" s="114">
        <v>1164</v>
      </c>
      <c r="H32" s="114">
        <v>1129</v>
      </c>
      <c r="I32" s="140">
        <v>1134</v>
      </c>
      <c r="J32" s="115">
        <v>48</v>
      </c>
      <c r="K32" s="116">
        <v>4.2328042328042326</v>
      </c>
    </row>
    <row r="33" spans="1:11" ht="14.1" customHeight="1" x14ac:dyDescent="0.2">
      <c r="A33" s="306">
        <v>32</v>
      </c>
      <c r="B33" s="307" t="s">
        <v>252</v>
      </c>
      <c r="C33" s="308"/>
      <c r="D33" s="113">
        <v>2.8164734634565209</v>
      </c>
      <c r="E33" s="115">
        <v>4264</v>
      </c>
      <c r="F33" s="114">
        <v>3998</v>
      </c>
      <c r="G33" s="114">
        <v>4601</v>
      </c>
      <c r="H33" s="114">
        <v>4439</v>
      </c>
      <c r="I33" s="140">
        <v>4154</v>
      </c>
      <c r="J33" s="115">
        <v>110</v>
      </c>
      <c r="K33" s="116">
        <v>2.6480500722195472</v>
      </c>
    </row>
    <row r="34" spans="1:11" ht="14.1" customHeight="1" x14ac:dyDescent="0.2">
      <c r="A34" s="306">
        <v>33</v>
      </c>
      <c r="B34" s="307" t="s">
        <v>253</v>
      </c>
      <c r="C34" s="308"/>
      <c r="D34" s="113">
        <v>1.3342580666468509</v>
      </c>
      <c r="E34" s="115">
        <v>2020</v>
      </c>
      <c r="F34" s="114">
        <v>1975</v>
      </c>
      <c r="G34" s="114">
        <v>2149</v>
      </c>
      <c r="H34" s="114">
        <v>2078</v>
      </c>
      <c r="I34" s="140">
        <v>2002</v>
      </c>
      <c r="J34" s="115">
        <v>18</v>
      </c>
      <c r="K34" s="116">
        <v>0.89910089910089908</v>
      </c>
    </row>
    <row r="35" spans="1:11" ht="14.1" customHeight="1" x14ac:dyDescent="0.2">
      <c r="A35" s="306">
        <v>34</v>
      </c>
      <c r="B35" s="307" t="s">
        <v>254</v>
      </c>
      <c r="C35" s="308"/>
      <c r="D35" s="113">
        <v>2.0720631460748375</v>
      </c>
      <c r="E35" s="115">
        <v>3137</v>
      </c>
      <c r="F35" s="114">
        <v>3163</v>
      </c>
      <c r="G35" s="114">
        <v>3162</v>
      </c>
      <c r="H35" s="114">
        <v>3191</v>
      </c>
      <c r="I35" s="140">
        <v>3155</v>
      </c>
      <c r="J35" s="115">
        <v>-18</v>
      </c>
      <c r="K35" s="116">
        <v>-0.57052297939778129</v>
      </c>
    </row>
    <row r="36" spans="1:11" ht="14.1" customHeight="1" x14ac:dyDescent="0.2">
      <c r="A36" s="306">
        <v>41</v>
      </c>
      <c r="B36" s="307" t="s">
        <v>255</v>
      </c>
      <c r="C36" s="308"/>
      <c r="D36" s="113">
        <v>0.76686812642425439</v>
      </c>
      <c r="E36" s="115">
        <v>1161</v>
      </c>
      <c r="F36" s="114">
        <v>1185</v>
      </c>
      <c r="G36" s="114">
        <v>1190</v>
      </c>
      <c r="H36" s="114">
        <v>1169</v>
      </c>
      <c r="I36" s="140">
        <v>1160</v>
      </c>
      <c r="J36" s="115">
        <v>1</v>
      </c>
      <c r="K36" s="116">
        <v>8.6206896551724144E-2</v>
      </c>
    </row>
    <row r="37" spans="1:11" ht="14.1" customHeight="1" x14ac:dyDescent="0.2">
      <c r="A37" s="306">
        <v>42</v>
      </c>
      <c r="B37" s="307" t="s">
        <v>256</v>
      </c>
      <c r="C37" s="308"/>
      <c r="D37" s="113">
        <v>0.14135209220912184</v>
      </c>
      <c r="E37" s="115">
        <v>214</v>
      </c>
      <c r="F37" s="114">
        <v>215</v>
      </c>
      <c r="G37" s="114">
        <v>217</v>
      </c>
      <c r="H37" s="114">
        <v>214</v>
      </c>
      <c r="I37" s="140">
        <v>216</v>
      </c>
      <c r="J37" s="115">
        <v>-2</v>
      </c>
      <c r="K37" s="116">
        <v>-0.92592592592592593</v>
      </c>
    </row>
    <row r="38" spans="1:11" ht="14.1" customHeight="1" x14ac:dyDescent="0.2">
      <c r="A38" s="306">
        <v>43</v>
      </c>
      <c r="B38" s="307" t="s">
        <v>257</v>
      </c>
      <c r="C38" s="308"/>
      <c r="D38" s="113">
        <v>1.5363783480299877</v>
      </c>
      <c r="E38" s="115">
        <v>2326</v>
      </c>
      <c r="F38" s="114">
        <v>2307</v>
      </c>
      <c r="G38" s="114">
        <v>2299</v>
      </c>
      <c r="H38" s="114">
        <v>2200</v>
      </c>
      <c r="I38" s="140">
        <v>2206</v>
      </c>
      <c r="J38" s="115">
        <v>120</v>
      </c>
      <c r="K38" s="116">
        <v>5.4397098821396188</v>
      </c>
    </row>
    <row r="39" spans="1:11" ht="14.1" customHeight="1" x14ac:dyDescent="0.2">
      <c r="A39" s="306">
        <v>51</v>
      </c>
      <c r="B39" s="307" t="s">
        <v>258</v>
      </c>
      <c r="C39" s="308"/>
      <c r="D39" s="113">
        <v>5.7809042570758615</v>
      </c>
      <c r="E39" s="115">
        <v>8752</v>
      </c>
      <c r="F39" s="114">
        <v>8727</v>
      </c>
      <c r="G39" s="114">
        <v>8829</v>
      </c>
      <c r="H39" s="114">
        <v>8732</v>
      </c>
      <c r="I39" s="140">
        <v>8581</v>
      </c>
      <c r="J39" s="115">
        <v>171</v>
      </c>
      <c r="K39" s="116">
        <v>1.9927747348793847</v>
      </c>
    </row>
    <row r="40" spans="1:11" ht="14.1" customHeight="1" x14ac:dyDescent="0.2">
      <c r="A40" s="306" t="s">
        <v>259</v>
      </c>
      <c r="B40" s="307" t="s">
        <v>260</v>
      </c>
      <c r="C40" s="308"/>
      <c r="D40" s="113">
        <v>4.8726840384424852</v>
      </c>
      <c r="E40" s="115">
        <v>7377</v>
      </c>
      <c r="F40" s="114">
        <v>7363</v>
      </c>
      <c r="G40" s="114">
        <v>7433</v>
      </c>
      <c r="H40" s="114">
        <v>7462</v>
      </c>
      <c r="I40" s="140">
        <v>7333</v>
      </c>
      <c r="J40" s="115">
        <v>44</v>
      </c>
      <c r="K40" s="116">
        <v>0.60002727396699851</v>
      </c>
    </row>
    <row r="41" spans="1:11" ht="14.1" customHeight="1" x14ac:dyDescent="0.2">
      <c r="A41" s="306"/>
      <c r="B41" s="307" t="s">
        <v>261</v>
      </c>
      <c r="C41" s="308"/>
      <c r="D41" s="113">
        <v>4.2313154331384792</v>
      </c>
      <c r="E41" s="115">
        <v>6406</v>
      </c>
      <c r="F41" s="114">
        <v>6397</v>
      </c>
      <c r="G41" s="114">
        <v>6452</v>
      </c>
      <c r="H41" s="114">
        <v>6450</v>
      </c>
      <c r="I41" s="140">
        <v>6305</v>
      </c>
      <c r="J41" s="115">
        <v>101</v>
      </c>
      <c r="K41" s="116">
        <v>1.6019032513877876</v>
      </c>
    </row>
    <row r="42" spans="1:11" ht="14.1" customHeight="1" x14ac:dyDescent="0.2">
      <c r="A42" s="306">
        <v>52</v>
      </c>
      <c r="B42" s="307" t="s">
        <v>262</v>
      </c>
      <c r="C42" s="308"/>
      <c r="D42" s="113">
        <v>3.6758149212325373</v>
      </c>
      <c r="E42" s="115">
        <v>5565</v>
      </c>
      <c r="F42" s="114">
        <v>5564</v>
      </c>
      <c r="G42" s="114">
        <v>5597</v>
      </c>
      <c r="H42" s="114">
        <v>5526</v>
      </c>
      <c r="I42" s="140">
        <v>5537</v>
      </c>
      <c r="J42" s="115">
        <v>28</v>
      </c>
      <c r="K42" s="116">
        <v>0.50568900126422245</v>
      </c>
    </row>
    <row r="43" spans="1:11" ht="14.1" customHeight="1" x14ac:dyDescent="0.2">
      <c r="A43" s="306" t="s">
        <v>263</v>
      </c>
      <c r="B43" s="307" t="s">
        <v>264</v>
      </c>
      <c r="C43" s="308"/>
      <c r="D43" s="113">
        <v>3.015291125862809</v>
      </c>
      <c r="E43" s="115">
        <v>4565</v>
      </c>
      <c r="F43" s="114">
        <v>4575</v>
      </c>
      <c r="G43" s="114">
        <v>4593</v>
      </c>
      <c r="H43" s="114">
        <v>4524</v>
      </c>
      <c r="I43" s="140">
        <v>4545</v>
      </c>
      <c r="J43" s="115">
        <v>20</v>
      </c>
      <c r="K43" s="116">
        <v>0.44004400440044006</v>
      </c>
    </row>
    <row r="44" spans="1:11" ht="14.1" customHeight="1" x14ac:dyDescent="0.2">
      <c r="A44" s="306">
        <v>53</v>
      </c>
      <c r="B44" s="307" t="s">
        <v>265</v>
      </c>
      <c r="C44" s="308"/>
      <c r="D44" s="113">
        <v>0.76818917401499387</v>
      </c>
      <c r="E44" s="115">
        <v>1163</v>
      </c>
      <c r="F44" s="114">
        <v>1179</v>
      </c>
      <c r="G44" s="114">
        <v>1206</v>
      </c>
      <c r="H44" s="114">
        <v>1194</v>
      </c>
      <c r="I44" s="140">
        <v>1184</v>
      </c>
      <c r="J44" s="115">
        <v>-21</v>
      </c>
      <c r="K44" s="116">
        <v>-1.7736486486486487</v>
      </c>
    </row>
    <row r="45" spans="1:11" ht="14.1" customHeight="1" x14ac:dyDescent="0.2">
      <c r="A45" s="306" t="s">
        <v>266</v>
      </c>
      <c r="B45" s="307" t="s">
        <v>267</v>
      </c>
      <c r="C45" s="308"/>
      <c r="D45" s="113">
        <v>0.70279731827339076</v>
      </c>
      <c r="E45" s="115">
        <v>1064</v>
      </c>
      <c r="F45" s="114">
        <v>1080</v>
      </c>
      <c r="G45" s="114">
        <v>1107</v>
      </c>
      <c r="H45" s="114">
        <v>1094</v>
      </c>
      <c r="I45" s="140">
        <v>1082</v>
      </c>
      <c r="J45" s="115">
        <v>-18</v>
      </c>
      <c r="K45" s="116">
        <v>-1.6635859519408502</v>
      </c>
    </row>
    <row r="46" spans="1:11" ht="14.1" customHeight="1" x14ac:dyDescent="0.2">
      <c r="A46" s="306">
        <v>54</v>
      </c>
      <c r="B46" s="307" t="s">
        <v>268</v>
      </c>
      <c r="C46" s="308"/>
      <c r="D46" s="113">
        <v>2.3204200931338552</v>
      </c>
      <c r="E46" s="115">
        <v>3513</v>
      </c>
      <c r="F46" s="114">
        <v>3492</v>
      </c>
      <c r="G46" s="114">
        <v>3486</v>
      </c>
      <c r="H46" s="114">
        <v>3391</v>
      </c>
      <c r="I46" s="140">
        <v>3349</v>
      </c>
      <c r="J46" s="115">
        <v>164</v>
      </c>
      <c r="K46" s="116">
        <v>4.8969841743804121</v>
      </c>
    </row>
    <row r="47" spans="1:11" ht="14.1" customHeight="1" x14ac:dyDescent="0.2">
      <c r="A47" s="306">
        <v>61</v>
      </c>
      <c r="B47" s="307" t="s">
        <v>269</v>
      </c>
      <c r="C47" s="308"/>
      <c r="D47" s="113">
        <v>3.2537402159912809</v>
      </c>
      <c r="E47" s="115">
        <v>4926</v>
      </c>
      <c r="F47" s="114">
        <v>4980</v>
      </c>
      <c r="G47" s="114">
        <v>4992</v>
      </c>
      <c r="H47" s="114">
        <v>4831</v>
      </c>
      <c r="I47" s="140">
        <v>4835</v>
      </c>
      <c r="J47" s="115">
        <v>91</v>
      </c>
      <c r="K47" s="116">
        <v>1.8821096173733196</v>
      </c>
    </row>
    <row r="48" spans="1:11" ht="14.1" customHeight="1" x14ac:dyDescent="0.2">
      <c r="A48" s="306">
        <v>62</v>
      </c>
      <c r="B48" s="307" t="s">
        <v>270</v>
      </c>
      <c r="C48" s="308"/>
      <c r="D48" s="113">
        <v>7.3562535090326628</v>
      </c>
      <c r="E48" s="115">
        <v>11137</v>
      </c>
      <c r="F48" s="114">
        <v>11141</v>
      </c>
      <c r="G48" s="114">
        <v>11006</v>
      </c>
      <c r="H48" s="114">
        <v>10697</v>
      </c>
      <c r="I48" s="140">
        <v>10792</v>
      </c>
      <c r="J48" s="115">
        <v>345</v>
      </c>
      <c r="K48" s="116">
        <v>3.1968124536693847</v>
      </c>
    </row>
    <row r="49" spans="1:11" ht="14.1" customHeight="1" x14ac:dyDescent="0.2">
      <c r="A49" s="306">
        <v>63</v>
      </c>
      <c r="B49" s="307" t="s">
        <v>271</v>
      </c>
      <c r="C49" s="308"/>
      <c r="D49" s="113">
        <v>1.4663628257207966</v>
      </c>
      <c r="E49" s="115">
        <v>2220</v>
      </c>
      <c r="F49" s="114">
        <v>2254</v>
      </c>
      <c r="G49" s="114">
        <v>2336</v>
      </c>
      <c r="H49" s="114">
        <v>2290</v>
      </c>
      <c r="I49" s="140">
        <v>2288</v>
      </c>
      <c r="J49" s="115">
        <v>-68</v>
      </c>
      <c r="K49" s="116">
        <v>-2.9720279720279721</v>
      </c>
    </row>
    <row r="50" spans="1:11" ht="14.1" customHeight="1" x14ac:dyDescent="0.2">
      <c r="A50" s="306" t="s">
        <v>272</v>
      </c>
      <c r="B50" s="307" t="s">
        <v>273</v>
      </c>
      <c r="C50" s="308"/>
      <c r="D50" s="113">
        <v>0.2714752798969583</v>
      </c>
      <c r="E50" s="115">
        <v>411</v>
      </c>
      <c r="F50" s="114">
        <v>412</v>
      </c>
      <c r="G50" s="114">
        <v>429</v>
      </c>
      <c r="H50" s="114">
        <v>405</v>
      </c>
      <c r="I50" s="140">
        <v>428</v>
      </c>
      <c r="J50" s="115">
        <v>-17</v>
      </c>
      <c r="K50" s="116">
        <v>-3.97196261682243</v>
      </c>
    </row>
    <row r="51" spans="1:11" ht="14.1" customHeight="1" x14ac:dyDescent="0.2">
      <c r="A51" s="306" t="s">
        <v>274</v>
      </c>
      <c r="B51" s="307" t="s">
        <v>275</v>
      </c>
      <c r="C51" s="308"/>
      <c r="D51" s="113">
        <v>0.94124640840186269</v>
      </c>
      <c r="E51" s="115">
        <v>1425</v>
      </c>
      <c r="F51" s="114">
        <v>1437</v>
      </c>
      <c r="G51" s="114">
        <v>1491</v>
      </c>
      <c r="H51" s="114">
        <v>1482</v>
      </c>
      <c r="I51" s="140">
        <v>1448</v>
      </c>
      <c r="J51" s="115">
        <v>-23</v>
      </c>
      <c r="K51" s="116">
        <v>-1.5883977900552486</v>
      </c>
    </row>
    <row r="52" spans="1:11" ht="14.1" customHeight="1" x14ac:dyDescent="0.2">
      <c r="A52" s="306">
        <v>71</v>
      </c>
      <c r="B52" s="307" t="s">
        <v>276</v>
      </c>
      <c r="C52" s="308"/>
      <c r="D52" s="113">
        <v>11.22692294989927</v>
      </c>
      <c r="E52" s="115">
        <v>16997</v>
      </c>
      <c r="F52" s="114">
        <v>17099</v>
      </c>
      <c r="G52" s="114">
        <v>17195</v>
      </c>
      <c r="H52" s="114">
        <v>16873</v>
      </c>
      <c r="I52" s="140">
        <v>16964</v>
      </c>
      <c r="J52" s="115">
        <v>33</v>
      </c>
      <c r="K52" s="116">
        <v>0.19452959207734025</v>
      </c>
    </row>
    <row r="53" spans="1:11" ht="14.1" customHeight="1" x14ac:dyDescent="0.2">
      <c r="A53" s="306" t="s">
        <v>277</v>
      </c>
      <c r="B53" s="307" t="s">
        <v>278</v>
      </c>
      <c r="C53" s="308"/>
      <c r="D53" s="113">
        <v>4.4492882856104892</v>
      </c>
      <c r="E53" s="115">
        <v>6736</v>
      </c>
      <c r="F53" s="114">
        <v>6794</v>
      </c>
      <c r="G53" s="114">
        <v>6836</v>
      </c>
      <c r="H53" s="114">
        <v>6670</v>
      </c>
      <c r="I53" s="140">
        <v>6719</v>
      </c>
      <c r="J53" s="115">
        <v>17</v>
      </c>
      <c r="K53" s="116">
        <v>0.25301384134543831</v>
      </c>
    </row>
    <row r="54" spans="1:11" ht="14.1" customHeight="1" x14ac:dyDescent="0.2">
      <c r="A54" s="306" t="s">
        <v>279</v>
      </c>
      <c r="B54" s="307" t="s">
        <v>280</v>
      </c>
      <c r="C54" s="308"/>
      <c r="D54" s="113">
        <v>5.6719178308398561</v>
      </c>
      <c r="E54" s="115">
        <v>8587</v>
      </c>
      <c r="F54" s="114">
        <v>8643</v>
      </c>
      <c r="G54" s="114">
        <v>8709</v>
      </c>
      <c r="H54" s="114">
        <v>8607</v>
      </c>
      <c r="I54" s="140">
        <v>8648</v>
      </c>
      <c r="J54" s="115">
        <v>-61</v>
      </c>
      <c r="K54" s="116">
        <v>-0.70536540240518042</v>
      </c>
    </row>
    <row r="55" spans="1:11" ht="14.1" customHeight="1" x14ac:dyDescent="0.2">
      <c r="A55" s="306">
        <v>72</v>
      </c>
      <c r="B55" s="307" t="s">
        <v>281</v>
      </c>
      <c r="C55" s="308"/>
      <c r="D55" s="113">
        <v>3.2596849301496085</v>
      </c>
      <c r="E55" s="115">
        <v>4935</v>
      </c>
      <c r="F55" s="114">
        <v>4960</v>
      </c>
      <c r="G55" s="114">
        <v>4998</v>
      </c>
      <c r="H55" s="114">
        <v>4918</v>
      </c>
      <c r="I55" s="140">
        <v>4943</v>
      </c>
      <c r="J55" s="115">
        <v>-8</v>
      </c>
      <c r="K55" s="116">
        <v>-0.16184503338053813</v>
      </c>
    </row>
    <row r="56" spans="1:11" ht="14.1" customHeight="1" x14ac:dyDescent="0.2">
      <c r="A56" s="306" t="s">
        <v>282</v>
      </c>
      <c r="B56" s="307" t="s">
        <v>283</v>
      </c>
      <c r="C56" s="308"/>
      <c r="D56" s="113">
        <v>1.5403414908022062</v>
      </c>
      <c r="E56" s="115">
        <v>2332</v>
      </c>
      <c r="F56" s="114">
        <v>2359</v>
      </c>
      <c r="G56" s="114">
        <v>2374</v>
      </c>
      <c r="H56" s="114">
        <v>2338</v>
      </c>
      <c r="I56" s="140">
        <v>2339</v>
      </c>
      <c r="J56" s="115">
        <v>-7</v>
      </c>
      <c r="K56" s="116">
        <v>-0.2992731936725096</v>
      </c>
    </row>
    <row r="57" spans="1:11" ht="14.1" customHeight="1" x14ac:dyDescent="0.2">
      <c r="A57" s="306" t="s">
        <v>284</v>
      </c>
      <c r="B57" s="307" t="s">
        <v>285</v>
      </c>
      <c r="C57" s="308"/>
      <c r="D57" s="113">
        <v>1.1592192608738729</v>
      </c>
      <c r="E57" s="115">
        <v>1755</v>
      </c>
      <c r="F57" s="114">
        <v>1752</v>
      </c>
      <c r="G57" s="114">
        <v>1765</v>
      </c>
      <c r="H57" s="114">
        <v>1754</v>
      </c>
      <c r="I57" s="140">
        <v>1759</v>
      </c>
      <c r="J57" s="115">
        <v>-4</v>
      </c>
      <c r="K57" s="116">
        <v>-0.22740193291642979</v>
      </c>
    </row>
    <row r="58" spans="1:11" ht="14.1" customHeight="1" x14ac:dyDescent="0.2">
      <c r="A58" s="306">
        <v>73</v>
      </c>
      <c r="B58" s="307" t="s">
        <v>286</v>
      </c>
      <c r="C58" s="308"/>
      <c r="D58" s="113">
        <v>3.2213745500181643</v>
      </c>
      <c r="E58" s="115">
        <v>4877</v>
      </c>
      <c r="F58" s="114">
        <v>4894</v>
      </c>
      <c r="G58" s="114">
        <v>4905</v>
      </c>
      <c r="H58" s="114">
        <v>4836</v>
      </c>
      <c r="I58" s="140">
        <v>4817</v>
      </c>
      <c r="J58" s="115">
        <v>60</v>
      </c>
      <c r="K58" s="116">
        <v>1.2455885405854266</v>
      </c>
    </row>
    <row r="59" spans="1:11" ht="14.1" customHeight="1" x14ac:dyDescent="0.2">
      <c r="A59" s="306" t="s">
        <v>287</v>
      </c>
      <c r="B59" s="307" t="s">
        <v>288</v>
      </c>
      <c r="C59" s="308"/>
      <c r="D59" s="113">
        <v>2.7015423230621884</v>
      </c>
      <c r="E59" s="115">
        <v>4090</v>
      </c>
      <c r="F59" s="114">
        <v>4089</v>
      </c>
      <c r="G59" s="114">
        <v>4073</v>
      </c>
      <c r="H59" s="114">
        <v>4028</v>
      </c>
      <c r="I59" s="140">
        <v>4024</v>
      </c>
      <c r="J59" s="115">
        <v>66</v>
      </c>
      <c r="K59" s="116">
        <v>1.6401590457256461</v>
      </c>
    </row>
    <row r="60" spans="1:11" ht="14.1" customHeight="1" x14ac:dyDescent="0.2">
      <c r="A60" s="306">
        <v>81</v>
      </c>
      <c r="B60" s="307" t="s">
        <v>289</v>
      </c>
      <c r="C60" s="308"/>
      <c r="D60" s="113">
        <v>8.5200964364741232</v>
      </c>
      <c r="E60" s="115">
        <v>12899</v>
      </c>
      <c r="F60" s="114">
        <v>12917</v>
      </c>
      <c r="G60" s="114">
        <v>12737</v>
      </c>
      <c r="H60" s="114">
        <v>12546</v>
      </c>
      <c r="I60" s="140">
        <v>12604</v>
      </c>
      <c r="J60" s="115">
        <v>295</v>
      </c>
      <c r="K60" s="116">
        <v>2.3405268168835289</v>
      </c>
    </row>
    <row r="61" spans="1:11" ht="14.1" customHeight="1" x14ac:dyDescent="0.2">
      <c r="A61" s="306" t="s">
        <v>290</v>
      </c>
      <c r="B61" s="307" t="s">
        <v>291</v>
      </c>
      <c r="C61" s="308"/>
      <c r="D61" s="113">
        <v>2.3164569503616366</v>
      </c>
      <c r="E61" s="115">
        <v>3507</v>
      </c>
      <c r="F61" s="114">
        <v>3523</v>
      </c>
      <c r="G61" s="114">
        <v>3533</v>
      </c>
      <c r="H61" s="114">
        <v>3454</v>
      </c>
      <c r="I61" s="140">
        <v>3470</v>
      </c>
      <c r="J61" s="115">
        <v>37</v>
      </c>
      <c r="K61" s="116">
        <v>1.0662824207492796</v>
      </c>
    </row>
    <row r="62" spans="1:11" ht="14.1" customHeight="1" x14ac:dyDescent="0.2">
      <c r="A62" s="306" t="s">
        <v>292</v>
      </c>
      <c r="B62" s="307" t="s">
        <v>293</v>
      </c>
      <c r="C62" s="308"/>
      <c r="D62" s="113">
        <v>3.9136034875656396</v>
      </c>
      <c r="E62" s="115">
        <v>5925</v>
      </c>
      <c r="F62" s="114">
        <v>5932</v>
      </c>
      <c r="G62" s="114">
        <v>5768</v>
      </c>
      <c r="H62" s="114">
        <v>5688</v>
      </c>
      <c r="I62" s="140">
        <v>5743</v>
      </c>
      <c r="J62" s="115">
        <v>182</v>
      </c>
      <c r="K62" s="116">
        <v>3.1690753961344247</v>
      </c>
    </row>
    <row r="63" spans="1:11" ht="14.1" customHeight="1" x14ac:dyDescent="0.2">
      <c r="A63" s="306"/>
      <c r="B63" s="307" t="s">
        <v>294</v>
      </c>
      <c r="C63" s="308"/>
      <c r="D63" s="113">
        <v>3.4340632121272168</v>
      </c>
      <c r="E63" s="115">
        <v>5199</v>
      </c>
      <c r="F63" s="114">
        <v>5219</v>
      </c>
      <c r="G63" s="114">
        <v>5061</v>
      </c>
      <c r="H63" s="114">
        <v>5026</v>
      </c>
      <c r="I63" s="140">
        <v>5088</v>
      </c>
      <c r="J63" s="115">
        <v>111</v>
      </c>
      <c r="K63" s="116">
        <v>2.1816037735849059</v>
      </c>
    </row>
    <row r="64" spans="1:11" ht="14.1" customHeight="1" x14ac:dyDescent="0.2">
      <c r="A64" s="306" t="s">
        <v>295</v>
      </c>
      <c r="B64" s="307" t="s">
        <v>296</v>
      </c>
      <c r="C64" s="308"/>
      <c r="D64" s="113">
        <v>0.8144258396908749</v>
      </c>
      <c r="E64" s="115">
        <v>1233</v>
      </c>
      <c r="F64" s="114">
        <v>1231</v>
      </c>
      <c r="G64" s="114">
        <v>1222</v>
      </c>
      <c r="H64" s="114">
        <v>1206</v>
      </c>
      <c r="I64" s="140">
        <v>1198</v>
      </c>
      <c r="J64" s="115">
        <v>35</v>
      </c>
      <c r="K64" s="116">
        <v>2.9215358931552586</v>
      </c>
    </row>
    <row r="65" spans="1:11" ht="14.1" customHeight="1" x14ac:dyDescent="0.2">
      <c r="A65" s="306" t="s">
        <v>297</v>
      </c>
      <c r="B65" s="307" t="s">
        <v>298</v>
      </c>
      <c r="C65" s="308"/>
      <c r="D65" s="113">
        <v>0.70015522309191192</v>
      </c>
      <c r="E65" s="115">
        <v>1060</v>
      </c>
      <c r="F65" s="114">
        <v>1060</v>
      </c>
      <c r="G65" s="114">
        <v>1046</v>
      </c>
      <c r="H65" s="114">
        <v>1035</v>
      </c>
      <c r="I65" s="140">
        <v>1034</v>
      </c>
      <c r="J65" s="115">
        <v>26</v>
      </c>
      <c r="K65" s="116">
        <v>2.5145067698259189</v>
      </c>
    </row>
    <row r="66" spans="1:11" ht="14.1" customHeight="1" x14ac:dyDescent="0.2">
      <c r="A66" s="306">
        <v>82</v>
      </c>
      <c r="B66" s="307" t="s">
        <v>299</v>
      </c>
      <c r="C66" s="308"/>
      <c r="D66" s="113">
        <v>3.1625879322302586</v>
      </c>
      <c r="E66" s="115">
        <v>4788</v>
      </c>
      <c r="F66" s="114">
        <v>4774</v>
      </c>
      <c r="G66" s="114">
        <v>4724</v>
      </c>
      <c r="H66" s="114">
        <v>4606</v>
      </c>
      <c r="I66" s="140">
        <v>4624</v>
      </c>
      <c r="J66" s="115">
        <v>164</v>
      </c>
      <c r="K66" s="116">
        <v>3.546712802768166</v>
      </c>
    </row>
    <row r="67" spans="1:11" ht="14.1" customHeight="1" x14ac:dyDescent="0.2">
      <c r="A67" s="306" t="s">
        <v>300</v>
      </c>
      <c r="B67" s="307" t="s">
        <v>301</v>
      </c>
      <c r="C67" s="308"/>
      <c r="D67" s="113">
        <v>2.1526470491099441</v>
      </c>
      <c r="E67" s="115">
        <v>3259</v>
      </c>
      <c r="F67" s="114">
        <v>3239</v>
      </c>
      <c r="G67" s="114">
        <v>3180</v>
      </c>
      <c r="H67" s="114">
        <v>3144</v>
      </c>
      <c r="I67" s="140">
        <v>3144</v>
      </c>
      <c r="J67" s="115">
        <v>115</v>
      </c>
      <c r="K67" s="116">
        <v>3.6577608142493641</v>
      </c>
    </row>
    <row r="68" spans="1:11" ht="14.1" customHeight="1" x14ac:dyDescent="0.2">
      <c r="A68" s="306" t="s">
        <v>302</v>
      </c>
      <c r="B68" s="307" t="s">
        <v>303</v>
      </c>
      <c r="C68" s="308"/>
      <c r="D68" s="113">
        <v>0.5270979887050431</v>
      </c>
      <c r="E68" s="115">
        <v>798</v>
      </c>
      <c r="F68" s="114">
        <v>796</v>
      </c>
      <c r="G68" s="114">
        <v>811</v>
      </c>
      <c r="H68" s="114">
        <v>770</v>
      </c>
      <c r="I68" s="140">
        <v>780</v>
      </c>
      <c r="J68" s="115">
        <v>18</v>
      </c>
      <c r="K68" s="116">
        <v>2.3076923076923075</v>
      </c>
    </row>
    <row r="69" spans="1:11" ht="14.1" customHeight="1" x14ac:dyDescent="0.2">
      <c r="A69" s="306">
        <v>83</v>
      </c>
      <c r="B69" s="307" t="s">
        <v>304</v>
      </c>
      <c r="C69" s="308"/>
      <c r="D69" s="113">
        <v>5.7452359721258954</v>
      </c>
      <c r="E69" s="115">
        <v>8698</v>
      </c>
      <c r="F69" s="114">
        <v>8683</v>
      </c>
      <c r="G69" s="114">
        <v>8568</v>
      </c>
      <c r="H69" s="114">
        <v>8319</v>
      </c>
      <c r="I69" s="140">
        <v>8337</v>
      </c>
      <c r="J69" s="115">
        <v>361</v>
      </c>
      <c r="K69" s="116">
        <v>4.3300947583063456</v>
      </c>
    </row>
    <row r="70" spans="1:11" ht="14.1" customHeight="1" x14ac:dyDescent="0.2">
      <c r="A70" s="306" t="s">
        <v>305</v>
      </c>
      <c r="B70" s="307" t="s">
        <v>306</v>
      </c>
      <c r="C70" s="308"/>
      <c r="D70" s="113">
        <v>4.4182436672281122</v>
      </c>
      <c r="E70" s="115">
        <v>6689</v>
      </c>
      <c r="F70" s="114">
        <v>6695</v>
      </c>
      <c r="G70" s="114">
        <v>6602</v>
      </c>
      <c r="H70" s="114">
        <v>6389</v>
      </c>
      <c r="I70" s="140">
        <v>6416</v>
      </c>
      <c r="J70" s="115">
        <v>273</v>
      </c>
      <c r="K70" s="116">
        <v>4.2549875311720697</v>
      </c>
    </row>
    <row r="71" spans="1:11" ht="14.1" customHeight="1" x14ac:dyDescent="0.2">
      <c r="A71" s="306"/>
      <c r="B71" s="307" t="s">
        <v>307</v>
      </c>
      <c r="C71" s="308"/>
      <c r="D71" s="113">
        <v>2.6493609432279799</v>
      </c>
      <c r="E71" s="115">
        <v>4011</v>
      </c>
      <c r="F71" s="114">
        <v>4007</v>
      </c>
      <c r="G71" s="114">
        <v>3966</v>
      </c>
      <c r="H71" s="114">
        <v>3854</v>
      </c>
      <c r="I71" s="140">
        <v>3876</v>
      </c>
      <c r="J71" s="115">
        <v>135</v>
      </c>
      <c r="K71" s="116">
        <v>3.48297213622291</v>
      </c>
    </row>
    <row r="72" spans="1:11" ht="14.1" customHeight="1" x14ac:dyDescent="0.2">
      <c r="A72" s="306">
        <v>84</v>
      </c>
      <c r="B72" s="307" t="s">
        <v>308</v>
      </c>
      <c r="C72" s="308"/>
      <c r="D72" s="113">
        <v>0.92671488490372866</v>
      </c>
      <c r="E72" s="115">
        <v>1403</v>
      </c>
      <c r="F72" s="114">
        <v>1382</v>
      </c>
      <c r="G72" s="114">
        <v>1336</v>
      </c>
      <c r="H72" s="114">
        <v>1324</v>
      </c>
      <c r="I72" s="140">
        <v>1396</v>
      </c>
      <c r="J72" s="115">
        <v>7</v>
      </c>
      <c r="K72" s="116">
        <v>0.50143266475644699</v>
      </c>
    </row>
    <row r="73" spans="1:11" ht="14.1" customHeight="1" x14ac:dyDescent="0.2">
      <c r="A73" s="306" t="s">
        <v>309</v>
      </c>
      <c r="B73" s="307" t="s">
        <v>310</v>
      </c>
      <c r="C73" s="308"/>
      <c r="D73" s="113">
        <v>0.33356451666171272</v>
      </c>
      <c r="E73" s="115">
        <v>505</v>
      </c>
      <c r="F73" s="114">
        <v>481</v>
      </c>
      <c r="G73" s="114">
        <v>459</v>
      </c>
      <c r="H73" s="114">
        <v>450</v>
      </c>
      <c r="I73" s="140">
        <v>510</v>
      </c>
      <c r="J73" s="115">
        <v>-5</v>
      </c>
      <c r="K73" s="116">
        <v>-0.98039215686274506</v>
      </c>
    </row>
    <row r="74" spans="1:11" ht="14.1" customHeight="1" x14ac:dyDescent="0.2">
      <c r="A74" s="306" t="s">
        <v>311</v>
      </c>
      <c r="B74" s="307" t="s">
        <v>312</v>
      </c>
      <c r="C74" s="308"/>
      <c r="D74" s="113">
        <v>0.21136761451831301</v>
      </c>
      <c r="E74" s="115">
        <v>320</v>
      </c>
      <c r="F74" s="114">
        <v>316</v>
      </c>
      <c r="G74" s="114">
        <v>314</v>
      </c>
      <c r="H74" s="114">
        <v>331</v>
      </c>
      <c r="I74" s="140">
        <v>339</v>
      </c>
      <c r="J74" s="115">
        <v>-19</v>
      </c>
      <c r="K74" s="116">
        <v>-5.6047197640117998</v>
      </c>
    </row>
    <row r="75" spans="1:11" ht="14.1" customHeight="1" x14ac:dyDescent="0.2">
      <c r="A75" s="306" t="s">
        <v>313</v>
      </c>
      <c r="B75" s="307" t="s">
        <v>314</v>
      </c>
      <c r="C75" s="308"/>
      <c r="D75" s="113">
        <v>2.0476237656461574E-2</v>
      </c>
      <c r="E75" s="115">
        <v>31</v>
      </c>
      <c r="F75" s="114">
        <v>23</v>
      </c>
      <c r="G75" s="114">
        <v>24</v>
      </c>
      <c r="H75" s="114">
        <v>24</v>
      </c>
      <c r="I75" s="140">
        <v>25</v>
      </c>
      <c r="J75" s="115">
        <v>6</v>
      </c>
      <c r="K75" s="116">
        <v>24</v>
      </c>
    </row>
    <row r="76" spans="1:11" ht="14.1" customHeight="1" x14ac:dyDescent="0.2">
      <c r="A76" s="306">
        <v>91</v>
      </c>
      <c r="B76" s="307" t="s">
        <v>315</v>
      </c>
      <c r="C76" s="308"/>
      <c r="D76" s="113">
        <v>0.26024637537567291</v>
      </c>
      <c r="E76" s="115">
        <v>394</v>
      </c>
      <c r="F76" s="114">
        <v>392</v>
      </c>
      <c r="G76" s="114">
        <v>392</v>
      </c>
      <c r="H76" s="114">
        <v>376</v>
      </c>
      <c r="I76" s="140">
        <v>373</v>
      </c>
      <c r="J76" s="115">
        <v>21</v>
      </c>
      <c r="K76" s="116">
        <v>5.6300268096514747</v>
      </c>
    </row>
    <row r="77" spans="1:11" ht="14.1" customHeight="1" x14ac:dyDescent="0.2">
      <c r="A77" s="306">
        <v>92</v>
      </c>
      <c r="B77" s="307" t="s">
        <v>316</v>
      </c>
      <c r="C77" s="308"/>
      <c r="D77" s="113">
        <v>1.1413851183988903</v>
      </c>
      <c r="E77" s="115">
        <v>1728</v>
      </c>
      <c r="F77" s="114">
        <v>1735</v>
      </c>
      <c r="G77" s="114">
        <v>1719</v>
      </c>
      <c r="H77" s="114">
        <v>1715</v>
      </c>
      <c r="I77" s="140">
        <v>1698</v>
      </c>
      <c r="J77" s="115">
        <v>30</v>
      </c>
      <c r="K77" s="116">
        <v>1.7667844522968197</v>
      </c>
    </row>
    <row r="78" spans="1:11" ht="14.1" customHeight="1" x14ac:dyDescent="0.2">
      <c r="A78" s="306">
        <v>93</v>
      </c>
      <c r="B78" s="307" t="s">
        <v>317</v>
      </c>
      <c r="C78" s="308"/>
      <c r="D78" s="113">
        <v>0.14201261600449155</v>
      </c>
      <c r="E78" s="115">
        <v>215</v>
      </c>
      <c r="F78" s="114">
        <v>213</v>
      </c>
      <c r="G78" s="114">
        <v>216</v>
      </c>
      <c r="H78" s="114">
        <v>209</v>
      </c>
      <c r="I78" s="140">
        <v>216</v>
      </c>
      <c r="J78" s="115">
        <v>-1</v>
      </c>
      <c r="K78" s="116">
        <v>-0.46296296296296297</v>
      </c>
    </row>
    <row r="79" spans="1:11" ht="14.1" customHeight="1" x14ac:dyDescent="0.2">
      <c r="A79" s="306">
        <v>94</v>
      </c>
      <c r="B79" s="307" t="s">
        <v>318</v>
      </c>
      <c r="C79" s="308"/>
      <c r="D79" s="113">
        <v>0.13937052082301266</v>
      </c>
      <c r="E79" s="115">
        <v>211</v>
      </c>
      <c r="F79" s="114">
        <v>220</v>
      </c>
      <c r="G79" s="114">
        <v>219</v>
      </c>
      <c r="H79" s="114">
        <v>214</v>
      </c>
      <c r="I79" s="140">
        <v>218</v>
      </c>
      <c r="J79" s="115">
        <v>-7</v>
      </c>
      <c r="K79" s="116">
        <v>-3.2110091743119265</v>
      </c>
    </row>
    <row r="80" spans="1:11" ht="14.1" customHeight="1" x14ac:dyDescent="0.2">
      <c r="A80" s="306" t="s">
        <v>319</v>
      </c>
      <c r="B80" s="307" t="s">
        <v>320</v>
      </c>
      <c r="C80" s="308"/>
      <c r="D80" s="113">
        <v>9.2473331351761948E-3</v>
      </c>
      <c r="E80" s="115">
        <v>14</v>
      </c>
      <c r="F80" s="114">
        <v>14</v>
      </c>
      <c r="G80" s="114">
        <v>15</v>
      </c>
      <c r="H80" s="114">
        <v>41</v>
      </c>
      <c r="I80" s="140">
        <v>28</v>
      </c>
      <c r="J80" s="115">
        <v>-14</v>
      </c>
      <c r="K80" s="116">
        <v>-50</v>
      </c>
    </row>
    <row r="81" spans="1:11" ht="14.1" customHeight="1" x14ac:dyDescent="0.2">
      <c r="A81" s="310" t="s">
        <v>321</v>
      </c>
      <c r="B81" s="311" t="s">
        <v>224</v>
      </c>
      <c r="C81" s="312"/>
      <c r="D81" s="125">
        <v>0.46500875194028862</v>
      </c>
      <c r="E81" s="143">
        <v>704</v>
      </c>
      <c r="F81" s="144">
        <v>710</v>
      </c>
      <c r="G81" s="144">
        <v>715</v>
      </c>
      <c r="H81" s="144">
        <v>719</v>
      </c>
      <c r="I81" s="145">
        <v>732</v>
      </c>
      <c r="J81" s="143">
        <v>-28</v>
      </c>
      <c r="K81" s="146">
        <v>-3.8251366120218577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40467</v>
      </c>
      <c r="E12" s="114">
        <v>41552</v>
      </c>
      <c r="F12" s="114">
        <v>41848</v>
      </c>
      <c r="G12" s="114">
        <v>41942</v>
      </c>
      <c r="H12" s="140">
        <v>41456</v>
      </c>
      <c r="I12" s="115">
        <v>-989</v>
      </c>
      <c r="J12" s="116">
        <v>-2.3856619065997684</v>
      </c>
      <c r="K12"/>
      <c r="L12"/>
      <c r="M12"/>
      <c r="N12"/>
      <c r="O12"/>
      <c r="P12"/>
    </row>
    <row r="13" spans="1:16" s="110" customFormat="1" ht="14.45" customHeight="1" x14ac:dyDescent="0.2">
      <c r="A13" s="120" t="s">
        <v>105</v>
      </c>
      <c r="B13" s="119" t="s">
        <v>106</v>
      </c>
      <c r="C13" s="113">
        <v>39.128178515827713</v>
      </c>
      <c r="D13" s="115">
        <v>15834</v>
      </c>
      <c r="E13" s="114">
        <v>16218</v>
      </c>
      <c r="F13" s="114">
        <v>16375</v>
      </c>
      <c r="G13" s="114">
        <v>16306</v>
      </c>
      <c r="H13" s="140">
        <v>16081</v>
      </c>
      <c r="I13" s="115">
        <v>-247</v>
      </c>
      <c r="J13" s="116">
        <v>-1.5359741309620047</v>
      </c>
      <c r="K13"/>
      <c r="L13"/>
      <c r="M13"/>
      <c r="N13"/>
      <c r="O13"/>
      <c r="P13"/>
    </row>
    <row r="14" spans="1:16" s="110" customFormat="1" ht="14.45" customHeight="1" x14ac:dyDescent="0.2">
      <c r="A14" s="120"/>
      <c r="B14" s="119" t="s">
        <v>107</v>
      </c>
      <c r="C14" s="113">
        <v>60.871821484172287</v>
      </c>
      <c r="D14" s="115">
        <v>24633</v>
      </c>
      <c r="E14" s="114">
        <v>25334</v>
      </c>
      <c r="F14" s="114">
        <v>25473</v>
      </c>
      <c r="G14" s="114">
        <v>25636</v>
      </c>
      <c r="H14" s="140">
        <v>25375</v>
      </c>
      <c r="I14" s="115">
        <v>-742</v>
      </c>
      <c r="J14" s="116">
        <v>-2.9241379310344828</v>
      </c>
      <c r="K14"/>
      <c r="L14"/>
      <c r="M14"/>
      <c r="N14"/>
      <c r="O14"/>
      <c r="P14"/>
    </row>
    <row r="15" spans="1:16" s="110" customFormat="1" ht="14.45" customHeight="1" x14ac:dyDescent="0.2">
      <c r="A15" s="118" t="s">
        <v>105</v>
      </c>
      <c r="B15" s="121" t="s">
        <v>108</v>
      </c>
      <c r="C15" s="113">
        <v>15.914201695208442</v>
      </c>
      <c r="D15" s="115">
        <v>6440</v>
      </c>
      <c r="E15" s="114">
        <v>6681</v>
      </c>
      <c r="F15" s="114">
        <v>6813</v>
      </c>
      <c r="G15" s="114">
        <v>6885</v>
      </c>
      <c r="H15" s="140">
        <v>6632</v>
      </c>
      <c r="I15" s="115">
        <v>-192</v>
      </c>
      <c r="J15" s="116">
        <v>-2.8950542822677927</v>
      </c>
      <c r="K15"/>
      <c r="L15"/>
      <c r="M15"/>
      <c r="N15"/>
      <c r="O15"/>
      <c r="P15"/>
    </row>
    <row r="16" spans="1:16" s="110" customFormat="1" ht="14.45" customHeight="1" x14ac:dyDescent="0.2">
      <c r="A16" s="118"/>
      <c r="B16" s="121" t="s">
        <v>109</v>
      </c>
      <c r="C16" s="113">
        <v>48.362863567845402</v>
      </c>
      <c r="D16" s="115">
        <v>19571</v>
      </c>
      <c r="E16" s="114">
        <v>20159</v>
      </c>
      <c r="F16" s="114">
        <v>20356</v>
      </c>
      <c r="G16" s="114">
        <v>20484</v>
      </c>
      <c r="H16" s="140">
        <v>20404</v>
      </c>
      <c r="I16" s="115">
        <v>-833</v>
      </c>
      <c r="J16" s="116">
        <v>-4.0825328366986868</v>
      </c>
      <c r="K16"/>
      <c r="L16"/>
      <c r="M16"/>
      <c r="N16"/>
      <c r="O16"/>
      <c r="P16"/>
    </row>
    <row r="17" spans="1:16" s="110" customFormat="1" ht="14.45" customHeight="1" x14ac:dyDescent="0.2">
      <c r="A17" s="118"/>
      <c r="B17" s="121" t="s">
        <v>110</v>
      </c>
      <c r="C17" s="113">
        <v>19.830973385721698</v>
      </c>
      <c r="D17" s="115">
        <v>8025</v>
      </c>
      <c r="E17" s="114">
        <v>8154</v>
      </c>
      <c r="F17" s="114">
        <v>8139</v>
      </c>
      <c r="G17" s="114">
        <v>8105</v>
      </c>
      <c r="H17" s="140">
        <v>8040</v>
      </c>
      <c r="I17" s="115">
        <v>-15</v>
      </c>
      <c r="J17" s="116">
        <v>-0.18656716417910449</v>
      </c>
      <c r="K17"/>
      <c r="L17"/>
      <c r="M17"/>
      <c r="N17"/>
      <c r="O17"/>
      <c r="P17"/>
    </row>
    <row r="18" spans="1:16" s="110" customFormat="1" ht="14.45" customHeight="1" x14ac:dyDescent="0.2">
      <c r="A18" s="120"/>
      <c r="B18" s="121" t="s">
        <v>111</v>
      </c>
      <c r="C18" s="113">
        <v>15.891961351224454</v>
      </c>
      <c r="D18" s="115">
        <v>6431</v>
      </c>
      <c r="E18" s="114">
        <v>6557</v>
      </c>
      <c r="F18" s="114">
        <v>6539</v>
      </c>
      <c r="G18" s="114">
        <v>6467</v>
      </c>
      <c r="H18" s="140">
        <v>6380</v>
      </c>
      <c r="I18" s="115">
        <v>51</v>
      </c>
      <c r="J18" s="116">
        <v>0.79937304075235105</v>
      </c>
      <c r="K18"/>
      <c r="L18"/>
      <c r="M18"/>
      <c r="N18"/>
      <c r="O18"/>
      <c r="P18"/>
    </row>
    <row r="19" spans="1:16" s="110" customFormat="1" ht="14.45" customHeight="1" x14ac:dyDescent="0.2">
      <c r="A19" s="120"/>
      <c r="B19" s="121" t="s">
        <v>112</v>
      </c>
      <c r="C19" s="113">
        <v>1.4777473002693553</v>
      </c>
      <c r="D19" s="115">
        <v>598</v>
      </c>
      <c r="E19" s="114">
        <v>612</v>
      </c>
      <c r="F19" s="114">
        <v>660</v>
      </c>
      <c r="G19" s="114">
        <v>585</v>
      </c>
      <c r="H19" s="140">
        <v>558</v>
      </c>
      <c r="I19" s="115">
        <v>40</v>
      </c>
      <c r="J19" s="116">
        <v>7.1684587813620073</v>
      </c>
      <c r="K19"/>
      <c r="L19"/>
      <c r="M19"/>
      <c r="N19"/>
      <c r="O19"/>
      <c r="P19"/>
    </row>
    <row r="20" spans="1:16" s="110" customFormat="1" ht="14.45" customHeight="1" x14ac:dyDescent="0.2">
      <c r="A20" s="120" t="s">
        <v>113</v>
      </c>
      <c r="B20" s="119" t="s">
        <v>116</v>
      </c>
      <c r="C20" s="113">
        <v>88.882299157338082</v>
      </c>
      <c r="D20" s="115">
        <v>35968</v>
      </c>
      <c r="E20" s="114">
        <v>36921</v>
      </c>
      <c r="F20" s="114">
        <v>37283</v>
      </c>
      <c r="G20" s="114">
        <v>37401</v>
      </c>
      <c r="H20" s="140">
        <v>36958</v>
      </c>
      <c r="I20" s="115">
        <v>-990</v>
      </c>
      <c r="J20" s="116">
        <v>-2.6787163807565344</v>
      </c>
      <c r="K20"/>
      <c r="L20"/>
      <c r="M20"/>
      <c r="N20"/>
      <c r="O20"/>
      <c r="P20"/>
    </row>
    <row r="21" spans="1:16" s="110" customFormat="1" ht="14.45" customHeight="1" x14ac:dyDescent="0.2">
      <c r="A21" s="123"/>
      <c r="B21" s="124" t="s">
        <v>117</v>
      </c>
      <c r="C21" s="125">
        <v>10.952133837447796</v>
      </c>
      <c r="D21" s="143">
        <v>4432</v>
      </c>
      <c r="E21" s="144">
        <v>4566</v>
      </c>
      <c r="F21" s="144">
        <v>4500</v>
      </c>
      <c r="G21" s="144">
        <v>4473</v>
      </c>
      <c r="H21" s="145">
        <v>4439</v>
      </c>
      <c r="I21" s="143">
        <v>-7</v>
      </c>
      <c r="J21" s="146">
        <v>-0.15769317413831943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41970</v>
      </c>
      <c r="E56" s="114">
        <v>43223</v>
      </c>
      <c r="F56" s="114">
        <v>43322</v>
      </c>
      <c r="G56" s="114">
        <v>43543</v>
      </c>
      <c r="H56" s="140">
        <v>42971</v>
      </c>
      <c r="I56" s="115">
        <v>-1001</v>
      </c>
      <c r="J56" s="116">
        <v>-2.3294780200600407</v>
      </c>
      <c r="K56"/>
      <c r="L56"/>
      <c r="M56"/>
      <c r="N56"/>
      <c r="O56"/>
      <c r="P56"/>
    </row>
    <row r="57" spans="1:16" s="110" customFormat="1" ht="14.45" customHeight="1" x14ac:dyDescent="0.2">
      <c r="A57" s="120" t="s">
        <v>105</v>
      </c>
      <c r="B57" s="119" t="s">
        <v>106</v>
      </c>
      <c r="C57" s="113">
        <v>39.840362163450081</v>
      </c>
      <c r="D57" s="115">
        <v>16721</v>
      </c>
      <c r="E57" s="114">
        <v>17097</v>
      </c>
      <c r="F57" s="114">
        <v>17207</v>
      </c>
      <c r="G57" s="114">
        <v>17197</v>
      </c>
      <c r="H57" s="140">
        <v>16894</v>
      </c>
      <c r="I57" s="115">
        <v>-173</v>
      </c>
      <c r="J57" s="116">
        <v>-1.0240322007813425</v>
      </c>
    </row>
    <row r="58" spans="1:16" s="110" customFormat="1" ht="14.45" customHeight="1" x14ac:dyDescent="0.2">
      <c r="A58" s="120"/>
      <c r="B58" s="119" t="s">
        <v>107</v>
      </c>
      <c r="C58" s="113">
        <v>60.159637836549919</v>
      </c>
      <c r="D58" s="115">
        <v>25249</v>
      </c>
      <c r="E58" s="114">
        <v>26126</v>
      </c>
      <c r="F58" s="114">
        <v>26115</v>
      </c>
      <c r="G58" s="114">
        <v>26346</v>
      </c>
      <c r="H58" s="140">
        <v>26077</v>
      </c>
      <c r="I58" s="115">
        <v>-828</v>
      </c>
      <c r="J58" s="116">
        <v>-3.1752118725313494</v>
      </c>
    </row>
    <row r="59" spans="1:16" s="110" customFormat="1" ht="14.45" customHeight="1" x14ac:dyDescent="0.2">
      <c r="A59" s="118" t="s">
        <v>105</v>
      </c>
      <c r="B59" s="121" t="s">
        <v>108</v>
      </c>
      <c r="C59" s="113">
        <v>16.359304264951156</v>
      </c>
      <c r="D59" s="115">
        <v>6866</v>
      </c>
      <c r="E59" s="114">
        <v>7146</v>
      </c>
      <c r="F59" s="114">
        <v>7225</v>
      </c>
      <c r="G59" s="114">
        <v>7290</v>
      </c>
      <c r="H59" s="140">
        <v>6941</v>
      </c>
      <c r="I59" s="115">
        <v>-75</v>
      </c>
      <c r="J59" s="116">
        <v>-1.0805359458291313</v>
      </c>
    </row>
    <row r="60" spans="1:16" s="110" customFormat="1" ht="14.45" customHeight="1" x14ac:dyDescent="0.2">
      <c r="A60" s="118"/>
      <c r="B60" s="121" t="s">
        <v>109</v>
      </c>
      <c r="C60" s="113">
        <v>47.958065284727184</v>
      </c>
      <c r="D60" s="115">
        <v>20128</v>
      </c>
      <c r="E60" s="114">
        <v>20855</v>
      </c>
      <c r="F60" s="114">
        <v>20994</v>
      </c>
      <c r="G60" s="114">
        <v>21184</v>
      </c>
      <c r="H60" s="140">
        <v>21176</v>
      </c>
      <c r="I60" s="115">
        <v>-1048</v>
      </c>
      <c r="J60" s="116">
        <v>-4.9489988666414808</v>
      </c>
    </row>
    <row r="61" spans="1:16" s="110" customFormat="1" ht="14.45" customHeight="1" x14ac:dyDescent="0.2">
      <c r="A61" s="118"/>
      <c r="B61" s="121" t="s">
        <v>110</v>
      </c>
      <c r="C61" s="113">
        <v>19.949964260185848</v>
      </c>
      <c r="D61" s="115">
        <v>8373</v>
      </c>
      <c r="E61" s="114">
        <v>8487</v>
      </c>
      <c r="F61" s="114">
        <v>8425</v>
      </c>
      <c r="G61" s="114">
        <v>8453</v>
      </c>
      <c r="H61" s="140">
        <v>8363</v>
      </c>
      <c r="I61" s="115">
        <v>10</v>
      </c>
      <c r="J61" s="116">
        <v>0.11957431543704412</v>
      </c>
    </row>
    <row r="62" spans="1:16" s="110" customFormat="1" ht="14.45" customHeight="1" x14ac:dyDescent="0.2">
      <c r="A62" s="120"/>
      <c r="B62" s="121" t="s">
        <v>111</v>
      </c>
      <c r="C62" s="113">
        <v>15.732666190135811</v>
      </c>
      <c r="D62" s="115">
        <v>6603</v>
      </c>
      <c r="E62" s="114">
        <v>6734</v>
      </c>
      <c r="F62" s="114">
        <v>6677</v>
      </c>
      <c r="G62" s="114">
        <v>6615</v>
      </c>
      <c r="H62" s="140">
        <v>6491</v>
      </c>
      <c r="I62" s="115">
        <v>112</v>
      </c>
      <c r="J62" s="116">
        <v>1.7254660298875366</v>
      </c>
    </row>
    <row r="63" spans="1:16" s="110" customFormat="1" ht="14.45" customHeight="1" x14ac:dyDescent="0.2">
      <c r="A63" s="120"/>
      <c r="B63" s="121" t="s">
        <v>112</v>
      </c>
      <c r="C63" s="113">
        <v>1.4939242315939958</v>
      </c>
      <c r="D63" s="115">
        <v>627</v>
      </c>
      <c r="E63" s="114">
        <v>639</v>
      </c>
      <c r="F63" s="114">
        <v>670</v>
      </c>
      <c r="G63" s="114">
        <v>603</v>
      </c>
      <c r="H63" s="140">
        <v>559</v>
      </c>
      <c r="I63" s="115">
        <v>68</v>
      </c>
      <c r="J63" s="116">
        <v>12.164579606440071</v>
      </c>
    </row>
    <row r="64" spans="1:16" s="110" customFormat="1" ht="14.45" customHeight="1" x14ac:dyDescent="0.2">
      <c r="A64" s="120" t="s">
        <v>113</v>
      </c>
      <c r="B64" s="119" t="s">
        <v>116</v>
      </c>
      <c r="C64" s="113">
        <v>89.266142482725755</v>
      </c>
      <c r="D64" s="115">
        <v>37465</v>
      </c>
      <c r="E64" s="114">
        <v>38601</v>
      </c>
      <c r="F64" s="114">
        <v>38699</v>
      </c>
      <c r="G64" s="114">
        <v>38911</v>
      </c>
      <c r="H64" s="140">
        <v>38399</v>
      </c>
      <c r="I64" s="115">
        <v>-934</v>
      </c>
      <c r="J64" s="116">
        <v>-2.4323550092450326</v>
      </c>
    </row>
    <row r="65" spans="1:10" s="110" customFormat="1" ht="14.45" customHeight="1" x14ac:dyDescent="0.2">
      <c r="A65" s="123"/>
      <c r="B65" s="124" t="s">
        <v>117</v>
      </c>
      <c r="C65" s="125">
        <v>10.588515606385513</v>
      </c>
      <c r="D65" s="143">
        <v>4444</v>
      </c>
      <c r="E65" s="144">
        <v>4561</v>
      </c>
      <c r="F65" s="144">
        <v>4565</v>
      </c>
      <c r="G65" s="144">
        <v>4567</v>
      </c>
      <c r="H65" s="145">
        <v>4512</v>
      </c>
      <c r="I65" s="143">
        <v>-68</v>
      </c>
      <c r="J65" s="146">
        <v>-1.5070921985815602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40467</v>
      </c>
      <c r="G11" s="114">
        <v>41552</v>
      </c>
      <c r="H11" s="114">
        <v>41848</v>
      </c>
      <c r="I11" s="114">
        <v>41942</v>
      </c>
      <c r="J11" s="140">
        <v>41456</v>
      </c>
      <c r="K11" s="114">
        <v>-989</v>
      </c>
      <c r="L11" s="116">
        <v>-2.3856619065997684</v>
      </c>
    </row>
    <row r="12" spans="1:17" s="110" customFormat="1" ht="24" customHeight="1" x14ac:dyDescent="0.2">
      <c r="A12" s="604" t="s">
        <v>185</v>
      </c>
      <c r="B12" s="605"/>
      <c r="C12" s="605"/>
      <c r="D12" s="606"/>
      <c r="E12" s="113">
        <v>39.128178515827713</v>
      </c>
      <c r="F12" s="115">
        <v>15834</v>
      </c>
      <c r="G12" s="114">
        <v>16218</v>
      </c>
      <c r="H12" s="114">
        <v>16375</v>
      </c>
      <c r="I12" s="114">
        <v>16306</v>
      </c>
      <c r="J12" s="140">
        <v>16081</v>
      </c>
      <c r="K12" s="114">
        <v>-247</v>
      </c>
      <c r="L12" s="116">
        <v>-1.5359741309620047</v>
      </c>
    </row>
    <row r="13" spans="1:17" s="110" customFormat="1" ht="15" customHeight="1" x14ac:dyDescent="0.2">
      <c r="A13" s="120"/>
      <c r="B13" s="612" t="s">
        <v>107</v>
      </c>
      <c r="C13" s="612"/>
      <c r="E13" s="113">
        <v>60.871821484172287</v>
      </c>
      <c r="F13" s="115">
        <v>24633</v>
      </c>
      <c r="G13" s="114">
        <v>25334</v>
      </c>
      <c r="H13" s="114">
        <v>25473</v>
      </c>
      <c r="I13" s="114">
        <v>25636</v>
      </c>
      <c r="J13" s="140">
        <v>25375</v>
      </c>
      <c r="K13" s="114">
        <v>-742</v>
      </c>
      <c r="L13" s="116">
        <v>-2.9241379310344828</v>
      </c>
    </row>
    <row r="14" spans="1:17" s="110" customFormat="1" ht="22.5" customHeight="1" x14ac:dyDescent="0.2">
      <c r="A14" s="604" t="s">
        <v>186</v>
      </c>
      <c r="B14" s="605"/>
      <c r="C14" s="605"/>
      <c r="D14" s="606"/>
      <c r="E14" s="113">
        <v>15.914201695208442</v>
      </c>
      <c r="F14" s="115">
        <v>6440</v>
      </c>
      <c r="G14" s="114">
        <v>6681</v>
      </c>
      <c r="H14" s="114">
        <v>6813</v>
      </c>
      <c r="I14" s="114">
        <v>6885</v>
      </c>
      <c r="J14" s="140">
        <v>6632</v>
      </c>
      <c r="K14" s="114">
        <v>-192</v>
      </c>
      <c r="L14" s="116">
        <v>-2.8950542822677927</v>
      </c>
    </row>
    <row r="15" spans="1:17" s="110" customFormat="1" ht="15" customHeight="1" x14ac:dyDescent="0.2">
      <c r="A15" s="120"/>
      <c r="B15" s="119"/>
      <c r="C15" s="258" t="s">
        <v>106</v>
      </c>
      <c r="E15" s="113">
        <v>45.683229813664596</v>
      </c>
      <c r="F15" s="115">
        <v>2942</v>
      </c>
      <c r="G15" s="114">
        <v>3078</v>
      </c>
      <c r="H15" s="114">
        <v>3139</v>
      </c>
      <c r="I15" s="114">
        <v>3136</v>
      </c>
      <c r="J15" s="140">
        <v>3059</v>
      </c>
      <c r="K15" s="114">
        <v>-117</v>
      </c>
      <c r="L15" s="116">
        <v>-3.8247793396534817</v>
      </c>
    </row>
    <row r="16" spans="1:17" s="110" customFormat="1" ht="15" customHeight="1" x14ac:dyDescent="0.2">
      <c r="A16" s="120"/>
      <c r="B16" s="119"/>
      <c r="C16" s="258" t="s">
        <v>107</v>
      </c>
      <c r="E16" s="113">
        <v>54.316770186335404</v>
      </c>
      <c r="F16" s="115">
        <v>3498</v>
      </c>
      <c r="G16" s="114">
        <v>3603</v>
      </c>
      <c r="H16" s="114">
        <v>3674</v>
      </c>
      <c r="I16" s="114">
        <v>3749</v>
      </c>
      <c r="J16" s="140">
        <v>3573</v>
      </c>
      <c r="K16" s="114">
        <v>-75</v>
      </c>
      <c r="L16" s="116">
        <v>-2.0990764063811924</v>
      </c>
    </row>
    <row r="17" spans="1:12" s="110" customFormat="1" ht="15" customHeight="1" x14ac:dyDescent="0.2">
      <c r="A17" s="120"/>
      <c r="B17" s="121" t="s">
        <v>109</v>
      </c>
      <c r="C17" s="258"/>
      <c r="E17" s="113">
        <v>48.362863567845402</v>
      </c>
      <c r="F17" s="115">
        <v>19571</v>
      </c>
      <c r="G17" s="114">
        <v>20159</v>
      </c>
      <c r="H17" s="114">
        <v>20356</v>
      </c>
      <c r="I17" s="114">
        <v>20484</v>
      </c>
      <c r="J17" s="140">
        <v>20404</v>
      </c>
      <c r="K17" s="114">
        <v>-833</v>
      </c>
      <c r="L17" s="116">
        <v>-4.0825328366986868</v>
      </c>
    </row>
    <row r="18" spans="1:12" s="110" customFormat="1" ht="15" customHeight="1" x14ac:dyDescent="0.2">
      <c r="A18" s="120"/>
      <c r="B18" s="119"/>
      <c r="C18" s="258" t="s">
        <v>106</v>
      </c>
      <c r="E18" s="113">
        <v>34.356956721680035</v>
      </c>
      <c r="F18" s="115">
        <v>6724</v>
      </c>
      <c r="G18" s="114">
        <v>6875</v>
      </c>
      <c r="H18" s="114">
        <v>6931</v>
      </c>
      <c r="I18" s="114">
        <v>6917</v>
      </c>
      <c r="J18" s="140">
        <v>6865</v>
      </c>
      <c r="K18" s="114">
        <v>-141</v>
      </c>
      <c r="L18" s="116">
        <v>-2.0538965768390387</v>
      </c>
    </row>
    <row r="19" spans="1:12" s="110" customFormat="1" ht="15" customHeight="1" x14ac:dyDescent="0.2">
      <c r="A19" s="120"/>
      <c r="B19" s="119"/>
      <c r="C19" s="258" t="s">
        <v>107</v>
      </c>
      <c r="E19" s="113">
        <v>65.643043278319965</v>
      </c>
      <c r="F19" s="115">
        <v>12847</v>
      </c>
      <c r="G19" s="114">
        <v>13284</v>
      </c>
      <c r="H19" s="114">
        <v>13425</v>
      </c>
      <c r="I19" s="114">
        <v>13567</v>
      </c>
      <c r="J19" s="140">
        <v>13539</v>
      </c>
      <c r="K19" s="114">
        <v>-692</v>
      </c>
      <c r="L19" s="116">
        <v>-5.1111603515769257</v>
      </c>
    </row>
    <row r="20" spans="1:12" s="110" customFormat="1" ht="15" customHeight="1" x14ac:dyDescent="0.2">
      <c r="A20" s="120"/>
      <c r="B20" s="121" t="s">
        <v>110</v>
      </c>
      <c r="C20" s="258"/>
      <c r="E20" s="113">
        <v>19.830973385721698</v>
      </c>
      <c r="F20" s="115">
        <v>8025</v>
      </c>
      <c r="G20" s="114">
        <v>8154</v>
      </c>
      <c r="H20" s="114">
        <v>8139</v>
      </c>
      <c r="I20" s="114">
        <v>8105</v>
      </c>
      <c r="J20" s="140">
        <v>8040</v>
      </c>
      <c r="K20" s="114">
        <v>-15</v>
      </c>
      <c r="L20" s="116">
        <v>-0.18656716417910449</v>
      </c>
    </row>
    <row r="21" spans="1:12" s="110" customFormat="1" ht="15" customHeight="1" x14ac:dyDescent="0.2">
      <c r="A21" s="120"/>
      <c r="B21" s="119"/>
      <c r="C21" s="258" t="s">
        <v>106</v>
      </c>
      <c r="E21" s="113">
        <v>34.105919003115268</v>
      </c>
      <c r="F21" s="115">
        <v>2737</v>
      </c>
      <c r="G21" s="114">
        <v>2765</v>
      </c>
      <c r="H21" s="114">
        <v>2780</v>
      </c>
      <c r="I21" s="114">
        <v>2787</v>
      </c>
      <c r="J21" s="140">
        <v>2757</v>
      </c>
      <c r="K21" s="114">
        <v>-20</v>
      </c>
      <c r="L21" s="116">
        <v>-0.72542618788538271</v>
      </c>
    </row>
    <row r="22" spans="1:12" s="110" customFormat="1" ht="15" customHeight="1" x14ac:dyDescent="0.2">
      <c r="A22" s="120"/>
      <c r="B22" s="119"/>
      <c r="C22" s="258" t="s">
        <v>107</v>
      </c>
      <c r="E22" s="113">
        <v>65.894080996884739</v>
      </c>
      <c r="F22" s="115">
        <v>5288</v>
      </c>
      <c r="G22" s="114">
        <v>5389</v>
      </c>
      <c r="H22" s="114">
        <v>5359</v>
      </c>
      <c r="I22" s="114">
        <v>5318</v>
      </c>
      <c r="J22" s="140">
        <v>5283</v>
      </c>
      <c r="K22" s="114">
        <v>5</v>
      </c>
      <c r="L22" s="116">
        <v>9.4643195154268403E-2</v>
      </c>
    </row>
    <row r="23" spans="1:12" s="110" customFormat="1" ht="15" customHeight="1" x14ac:dyDescent="0.2">
      <c r="A23" s="120"/>
      <c r="B23" s="121" t="s">
        <v>111</v>
      </c>
      <c r="C23" s="258"/>
      <c r="E23" s="113">
        <v>15.891961351224454</v>
      </c>
      <c r="F23" s="115">
        <v>6431</v>
      </c>
      <c r="G23" s="114">
        <v>6557</v>
      </c>
      <c r="H23" s="114">
        <v>6539</v>
      </c>
      <c r="I23" s="114">
        <v>6467</v>
      </c>
      <c r="J23" s="140">
        <v>6380</v>
      </c>
      <c r="K23" s="114">
        <v>51</v>
      </c>
      <c r="L23" s="116">
        <v>0.79937304075235105</v>
      </c>
    </row>
    <row r="24" spans="1:12" s="110" customFormat="1" ht="15" customHeight="1" x14ac:dyDescent="0.2">
      <c r="A24" s="120"/>
      <c r="B24" s="119"/>
      <c r="C24" s="258" t="s">
        <v>106</v>
      </c>
      <c r="E24" s="113">
        <v>53.350956305395741</v>
      </c>
      <c r="F24" s="115">
        <v>3431</v>
      </c>
      <c r="G24" s="114">
        <v>3500</v>
      </c>
      <c r="H24" s="114">
        <v>3525</v>
      </c>
      <c r="I24" s="114">
        <v>3466</v>
      </c>
      <c r="J24" s="140">
        <v>3400</v>
      </c>
      <c r="K24" s="114">
        <v>31</v>
      </c>
      <c r="L24" s="116">
        <v>0.91176470588235292</v>
      </c>
    </row>
    <row r="25" spans="1:12" s="110" customFormat="1" ht="15" customHeight="1" x14ac:dyDescent="0.2">
      <c r="A25" s="120"/>
      <c r="B25" s="119"/>
      <c r="C25" s="258" t="s">
        <v>107</v>
      </c>
      <c r="E25" s="113">
        <v>46.649043694604259</v>
      </c>
      <c r="F25" s="115">
        <v>3000</v>
      </c>
      <c r="G25" s="114">
        <v>3057</v>
      </c>
      <c r="H25" s="114">
        <v>3014</v>
      </c>
      <c r="I25" s="114">
        <v>3001</v>
      </c>
      <c r="J25" s="140">
        <v>2980</v>
      </c>
      <c r="K25" s="114">
        <v>20</v>
      </c>
      <c r="L25" s="116">
        <v>0.67114093959731547</v>
      </c>
    </row>
    <row r="26" spans="1:12" s="110" customFormat="1" ht="15" customHeight="1" x14ac:dyDescent="0.2">
      <c r="A26" s="120"/>
      <c r="C26" s="121" t="s">
        <v>187</v>
      </c>
      <c r="D26" s="110" t="s">
        <v>188</v>
      </c>
      <c r="E26" s="113">
        <v>1.4777473002693553</v>
      </c>
      <c r="F26" s="115">
        <v>598</v>
      </c>
      <c r="G26" s="114">
        <v>612</v>
      </c>
      <c r="H26" s="114">
        <v>660</v>
      </c>
      <c r="I26" s="114">
        <v>585</v>
      </c>
      <c r="J26" s="140">
        <v>558</v>
      </c>
      <c r="K26" s="114">
        <v>40</v>
      </c>
      <c r="L26" s="116">
        <v>7.1684587813620073</v>
      </c>
    </row>
    <row r="27" spans="1:12" s="110" customFormat="1" ht="15" customHeight="1" x14ac:dyDescent="0.2">
      <c r="A27" s="120"/>
      <c r="B27" s="119"/>
      <c r="D27" s="259" t="s">
        <v>106</v>
      </c>
      <c r="E27" s="113">
        <v>47.324414715719065</v>
      </c>
      <c r="F27" s="115">
        <v>283</v>
      </c>
      <c r="G27" s="114">
        <v>318</v>
      </c>
      <c r="H27" s="114">
        <v>339</v>
      </c>
      <c r="I27" s="114">
        <v>289</v>
      </c>
      <c r="J27" s="140">
        <v>258</v>
      </c>
      <c r="K27" s="114">
        <v>25</v>
      </c>
      <c r="L27" s="116">
        <v>9.6899224806201545</v>
      </c>
    </row>
    <row r="28" spans="1:12" s="110" customFormat="1" ht="15" customHeight="1" x14ac:dyDescent="0.2">
      <c r="A28" s="120"/>
      <c r="B28" s="119"/>
      <c r="D28" s="259" t="s">
        <v>107</v>
      </c>
      <c r="E28" s="113">
        <v>52.675585284280935</v>
      </c>
      <c r="F28" s="115">
        <v>315</v>
      </c>
      <c r="G28" s="114">
        <v>294</v>
      </c>
      <c r="H28" s="114">
        <v>321</v>
      </c>
      <c r="I28" s="114">
        <v>296</v>
      </c>
      <c r="J28" s="140">
        <v>300</v>
      </c>
      <c r="K28" s="114">
        <v>15</v>
      </c>
      <c r="L28" s="116">
        <v>5</v>
      </c>
    </row>
    <row r="29" spans="1:12" s="110" customFormat="1" ht="24" customHeight="1" x14ac:dyDescent="0.2">
      <c r="A29" s="604" t="s">
        <v>189</v>
      </c>
      <c r="B29" s="605"/>
      <c r="C29" s="605"/>
      <c r="D29" s="606"/>
      <c r="E29" s="113">
        <v>88.882299157338082</v>
      </c>
      <c r="F29" s="115">
        <v>35968</v>
      </c>
      <c r="G29" s="114">
        <v>36921</v>
      </c>
      <c r="H29" s="114">
        <v>37283</v>
      </c>
      <c r="I29" s="114">
        <v>37401</v>
      </c>
      <c r="J29" s="140">
        <v>36958</v>
      </c>
      <c r="K29" s="114">
        <v>-990</v>
      </c>
      <c r="L29" s="116">
        <v>-2.6787163807565344</v>
      </c>
    </row>
    <row r="30" spans="1:12" s="110" customFormat="1" ht="15" customHeight="1" x14ac:dyDescent="0.2">
      <c r="A30" s="120"/>
      <c r="B30" s="119"/>
      <c r="C30" s="258" t="s">
        <v>106</v>
      </c>
      <c r="E30" s="113">
        <v>38.926267793594306</v>
      </c>
      <c r="F30" s="115">
        <v>14001</v>
      </c>
      <c r="G30" s="114">
        <v>14312</v>
      </c>
      <c r="H30" s="114">
        <v>14518</v>
      </c>
      <c r="I30" s="114">
        <v>14434</v>
      </c>
      <c r="J30" s="140">
        <v>14251</v>
      </c>
      <c r="K30" s="114">
        <v>-250</v>
      </c>
      <c r="L30" s="116">
        <v>-1.7542628587467546</v>
      </c>
    </row>
    <row r="31" spans="1:12" s="110" customFormat="1" ht="15" customHeight="1" x14ac:dyDescent="0.2">
      <c r="A31" s="120"/>
      <c r="B31" s="119"/>
      <c r="C31" s="258" t="s">
        <v>107</v>
      </c>
      <c r="E31" s="113">
        <v>61.073732206405694</v>
      </c>
      <c r="F31" s="115">
        <v>21967</v>
      </c>
      <c r="G31" s="114">
        <v>22609</v>
      </c>
      <c r="H31" s="114">
        <v>22765</v>
      </c>
      <c r="I31" s="114">
        <v>22967</v>
      </c>
      <c r="J31" s="140">
        <v>22707</v>
      </c>
      <c r="K31" s="114">
        <v>-740</v>
      </c>
      <c r="L31" s="116">
        <v>-3.2589069449949353</v>
      </c>
    </row>
    <row r="32" spans="1:12" s="110" customFormat="1" ht="15" customHeight="1" x14ac:dyDescent="0.2">
      <c r="A32" s="120"/>
      <c r="B32" s="119" t="s">
        <v>117</v>
      </c>
      <c r="C32" s="258"/>
      <c r="E32" s="113">
        <v>10.952133837447796</v>
      </c>
      <c r="F32" s="114">
        <v>4432</v>
      </c>
      <c r="G32" s="114">
        <v>4566</v>
      </c>
      <c r="H32" s="114">
        <v>4500</v>
      </c>
      <c r="I32" s="114">
        <v>4473</v>
      </c>
      <c r="J32" s="140">
        <v>4439</v>
      </c>
      <c r="K32" s="114">
        <v>-7</v>
      </c>
      <c r="L32" s="116">
        <v>-0.15769317413831943</v>
      </c>
    </row>
    <row r="33" spans="1:12" s="110" customFormat="1" ht="15" customHeight="1" x14ac:dyDescent="0.2">
      <c r="A33" s="120"/>
      <c r="B33" s="119"/>
      <c r="C33" s="258" t="s">
        <v>106</v>
      </c>
      <c r="E33" s="113">
        <v>40.839350180505413</v>
      </c>
      <c r="F33" s="114">
        <v>1810</v>
      </c>
      <c r="G33" s="114">
        <v>1882</v>
      </c>
      <c r="H33" s="114">
        <v>1835</v>
      </c>
      <c r="I33" s="114">
        <v>1850</v>
      </c>
      <c r="J33" s="140">
        <v>1815</v>
      </c>
      <c r="K33" s="114">
        <v>-5</v>
      </c>
      <c r="L33" s="116">
        <v>-0.27548209366391185</v>
      </c>
    </row>
    <row r="34" spans="1:12" s="110" customFormat="1" ht="15" customHeight="1" x14ac:dyDescent="0.2">
      <c r="A34" s="120"/>
      <c r="B34" s="119"/>
      <c r="C34" s="258" t="s">
        <v>107</v>
      </c>
      <c r="E34" s="113">
        <v>59.160649819494587</v>
      </c>
      <c r="F34" s="114">
        <v>2622</v>
      </c>
      <c r="G34" s="114">
        <v>2684</v>
      </c>
      <c r="H34" s="114">
        <v>2665</v>
      </c>
      <c r="I34" s="114">
        <v>2623</v>
      </c>
      <c r="J34" s="140">
        <v>2624</v>
      </c>
      <c r="K34" s="114">
        <v>-2</v>
      </c>
      <c r="L34" s="116">
        <v>-7.621951219512195E-2</v>
      </c>
    </row>
    <row r="35" spans="1:12" s="110" customFormat="1" ht="24" customHeight="1" x14ac:dyDescent="0.2">
      <c r="A35" s="604" t="s">
        <v>192</v>
      </c>
      <c r="B35" s="605"/>
      <c r="C35" s="605"/>
      <c r="D35" s="606"/>
      <c r="E35" s="113">
        <v>19.749425457780415</v>
      </c>
      <c r="F35" s="114">
        <v>7992</v>
      </c>
      <c r="G35" s="114">
        <v>8221</v>
      </c>
      <c r="H35" s="114">
        <v>8301</v>
      </c>
      <c r="I35" s="114">
        <v>8403</v>
      </c>
      <c r="J35" s="114">
        <v>8231</v>
      </c>
      <c r="K35" s="318">
        <v>-239</v>
      </c>
      <c r="L35" s="319">
        <v>-2.9036569068156965</v>
      </c>
    </row>
    <row r="36" spans="1:12" s="110" customFormat="1" ht="15" customHeight="1" x14ac:dyDescent="0.2">
      <c r="A36" s="120"/>
      <c r="B36" s="119"/>
      <c r="C36" s="258" t="s">
        <v>106</v>
      </c>
      <c r="E36" s="113">
        <v>38.638638638638639</v>
      </c>
      <c r="F36" s="114">
        <v>3088</v>
      </c>
      <c r="G36" s="114">
        <v>3190</v>
      </c>
      <c r="H36" s="114">
        <v>3235</v>
      </c>
      <c r="I36" s="114">
        <v>3264</v>
      </c>
      <c r="J36" s="114">
        <v>3189</v>
      </c>
      <c r="K36" s="318">
        <v>-101</v>
      </c>
      <c r="L36" s="116">
        <v>-3.1671370335528377</v>
      </c>
    </row>
    <row r="37" spans="1:12" s="110" customFormat="1" ht="15" customHeight="1" x14ac:dyDescent="0.2">
      <c r="A37" s="120"/>
      <c r="B37" s="119"/>
      <c r="C37" s="258" t="s">
        <v>107</v>
      </c>
      <c r="E37" s="113">
        <v>61.361361361361361</v>
      </c>
      <c r="F37" s="114">
        <v>4904</v>
      </c>
      <c r="G37" s="114">
        <v>5031</v>
      </c>
      <c r="H37" s="114">
        <v>5066</v>
      </c>
      <c r="I37" s="114">
        <v>5139</v>
      </c>
      <c r="J37" s="140">
        <v>5042</v>
      </c>
      <c r="K37" s="114">
        <v>-138</v>
      </c>
      <c r="L37" s="116">
        <v>-2.7370091233637446</v>
      </c>
    </row>
    <row r="38" spans="1:12" s="110" customFormat="1" ht="15" customHeight="1" x14ac:dyDescent="0.2">
      <c r="A38" s="120"/>
      <c r="B38" s="119" t="s">
        <v>329</v>
      </c>
      <c r="C38" s="258"/>
      <c r="E38" s="113">
        <v>56.875973015049297</v>
      </c>
      <c r="F38" s="114">
        <v>23016</v>
      </c>
      <c r="G38" s="114">
        <v>23588</v>
      </c>
      <c r="H38" s="114">
        <v>23751</v>
      </c>
      <c r="I38" s="114">
        <v>23738</v>
      </c>
      <c r="J38" s="140">
        <v>23442</v>
      </c>
      <c r="K38" s="114">
        <v>-426</v>
      </c>
      <c r="L38" s="116">
        <v>-1.8172510877911441</v>
      </c>
    </row>
    <row r="39" spans="1:12" s="110" customFormat="1" ht="15" customHeight="1" x14ac:dyDescent="0.2">
      <c r="A39" s="120"/>
      <c r="B39" s="119"/>
      <c r="C39" s="258" t="s">
        <v>106</v>
      </c>
      <c r="E39" s="113">
        <v>40.654327424400414</v>
      </c>
      <c r="F39" s="115">
        <v>9357</v>
      </c>
      <c r="G39" s="114">
        <v>9525</v>
      </c>
      <c r="H39" s="114">
        <v>9639</v>
      </c>
      <c r="I39" s="114">
        <v>9556</v>
      </c>
      <c r="J39" s="140">
        <v>9402</v>
      </c>
      <c r="K39" s="114">
        <v>-45</v>
      </c>
      <c r="L39" s="116">
        <v>-0.47862156987874921</v>
      </c>
    </row>
    <row r="40" spans="1:12" s="110" customFormat="1" ht="15" customHeight="1" x14ac:dyDescent="0.2">
      <c r="A40" s="120"/>
      <c r="B40" s="119"/>
      <c r="C40" s="258" t="s">
        <v>107</v>
      </c>
      <c r="E40" s="113">
        <v>59.345672575599586</v>
      </c>
      <c r="F40" s="115">
        <v>13659</v>
      </c>
      <c r="G40" s="114">
        <v>14063</v>
      </c>
      <c r="H40" s="114">
        <v>14112</v>
      </c>
      <c r="I40" s="114">
        <v>14182</v>
      </c>
      <c r="J40" s="140">
        <v>14040</v>
      </c>
      <c r="K40" s="114">
        <v>-381</v>
      </c>
      <c r="L40" s="116">
        <v>-2.7136752136752138</v>
      </c>
    </row>
    <row r="41" spans="1:12" s="110" customFormat="1" ht="15" customHeight="1" x14ac:dyDescent="0.2">
      <c r="A41" s="120"/>
      <c r="B41" s="320" t="s">
        <v>516</v>
      </c>
      <c r="C41" s="258"/>
      <c r="E41" s="113">
        <v>6.67457434452764</v>
      </c>
      <c r="F41" s="115">
        <v>2701</v>
      </c>
      <c r="G41" s="114">
        <v>2711</v>
      </c>
      <c r="H41" s="114">
        <v>2677</v>
      </c>
      <c r="I41" s="114">
        <v>2657</v>
      </c>
      <c r="J41" s="140">
        <v>2606</v>
      </c>
      <c r="K41" s="114">
        <v>95</v>
      </c>
      <c r="L41" s="116">
        <v>3.6454336147352264</v>
      </c>
    </row>
    <row r="42" spans="1:12" s="110" customFormat="1" ht="15" customHeight="1" x14ac:dyDescent="0.2">
      <c r="A42" s="120"/>
      <c r="B42" s="119"/>
      <c r="C42" s="268" t="s">
        <v>106</v>
      </c>
      <c r="D42" s="182"/>
      <c r="E42" s="113">
        <v>44.613106256941876</v>
      </c>
      <c r="F42" s="115">
        <v>1205</v>
      </c>
      <c r="G42" s="114">
        <v>1222</v>
      </c>
      <c r="H42" s="114">
        <v>1204</v>
      </c>
      <c r="I42" s="114">
        <v>1188</v>
      </c>
      <c r="J42" s="140">
        <v>1167</v>
      </c>
      <c r="K42" s="114">
        <v>38</v>
      </c>
      <c r="L42" s="116">
        <v>3.2562125107112254</v>
      </c>
    </row>
    <row r="43" spans="1:12" s="110" customFormat="1" ht="15" customHeight="1" x14ac:dyDescent="0.2">
      <c r="A43" s="120"/>
      <c r="B43" s="119"/>
      <c r="C43" s="268" t="s">
        <v>107</v>
      </c>
      <c r="D43" s="182"/>
      <c r="E43" s="113">
        <v>55.386893743058124</v>
      </c>
      <c r="F43" s="115">
        <v>1496</v>
      </c>
      <c r="G43" s="114">
        <v>1489</v>
      </c>
      <c r="H43" s="114">
        <v>1473</v>
      </c>
      <c r="I43" s="114">
        <v>1469</v>
      </c>
      <c r="J43" s="140">
        <v>1439</v>
      </c>
      <c r="K43" s="114">
        <v>57</v>
      </c>
      <c r="L43" s="116">
        <v>3.9610840861709522</v>
      </c>
    </row>
    <row r="44" spans="1:12" s="110" customFormat="1" ht="15" customHeight="1" x14ac:dyDescent="0.2">
      <c r="A44" s="120"/>
      <c r="B44" s="119" t="s">
        <v>205</v>
      </c>
      <c r="C44" s="268"/>
      <c r="D44" s="182"/>
      <c r="E44" s="113">
        <v>16.700027182642646</v>
      </c>
      <c r="F44" s="115">
        <v>6758</v>
      </c>
      <c r="G44" s="114">
        <v>7032</v>
      </c>
      <c r="H44" s="114">
        <v>7119</v>
      </c>
      <c r="I44" s="114">
        <v>7144</v>
      </c>
      <c r="J44" s="140">
        <v>7177</v>
      </c>
      <c r="K44" s="114">
        <v>-419</v>
      </c>
      <c r="L44" s="116">
        <v>-5.8380939111049184</v>
      </c>
    </row>
    <row r="45" spans="1:12" s="110" customFormat="1" ht="15" customHeight="1" x14ac:dyDescent="0.2">
      <c r="A45" s="120"/>
      <c r="B45" s="119"/>
      <c r="C45" s="268" t="s">
        <v>106</v>
      </c>
      <c r="D45" s="182"/>
      <c r="E45" s="113">
        <v>32.317253625332938</v>
      </c>
      <c r="F45" s="115">
        <v>2184</v>
      </c>
      <c r="G45" s="114">
        <v>2281</v>
      </c>
      <c r="H45" s="114">
        <v>2297</v>
      </c>
      <c r="I45" s="114">
        <v>2298</v>
      </c>
      <c r="J45" s="140">
        <v>2323</v>
      </c>
      <c r="K45" s="114">
        <v>-139</v>
      </c>
      <c r="L45" s="116">
        <v>-5.9836418424451141</v>
      </c>
    </row>
    <row r="46" spans="1:12" s="110" customFormat="1" ht="15" customHeight="1" x14ac:dyDescent="0.2">
      <c r="A46" s="123"/>
      <c r="B46" s="124"/>
      <c r="C46" s="260" t="s">
        <v>107</v>
      </c>
      <c r="D46" s="261"/>
      <c r="E46" s="125">
        <v>67.682746374667062</v>
      </c>
      <c r="F46" s="143">
        <v>4574</v>
      </c>
      <c r="G46" s="144">
        <v>4751</v>
      </c>
      <c r="H46" s="144">
        <v>4822</v>
      </c>
      <c r="I46" s="144">
        <v>4846</v>
      </c>
      <c r="J46" s="145">
        <v>4854</v>
      </c>
      <c r="K46" s="144">
        <v>-280</v>
      </c>
      <c r="L46" s="146">
        <v>-5.7684384013184999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40467</v>
      </c>
      <c r="E11" s="114">
        <v>41552</v>
      </c>
      <c r="F11" s="114">
        <v>41848</v>
      </c>
      <c r="G11" s="114">
        <v>41942</v>
      </c>
      <c r="H11" s="140">
        <v>41456</v>
      </c>
      <c r="I11" s="115">
        <v>-989</v>
      </c>
      <c r="J11" s="116">
        <v>-2.3856619065997684</v>
      </c>
    </row>
    <row r="12" spans="1:15" s="110" customFormat="1" ht="24.95" customHeight="1" x14ac:dyDescent="0.2">
      <c r="A12" s="193" t="s">
        <v>132</v>
      </c>
      <c r="B12" s="194" t="s">
        <v>133</v>
      </c>
      <c r="C12" s="113">
        <v>0.76111399411866454</v>
      </c>
      <c r="D12" s="115">
        <v>308</v>
      </c>
      <c r="E12" s="114">
        <v>296</v>
      </c>
      <c r="F12" s="114">
        <v>305</v>
      </c>
      <c r="G12" s="114">
        <v>297</v>
      </c>
      <c r="H12" s="140">
        <v>288</v>
      </c>
      <c r="I12" s="115">
        <v>20</v>
      </c>
      <c r="J12" s="116">
        <v>6.9444444444444446</v>
      </c>
    </row>
    <row r="13" spans="1:15" s="110" customFormat="1" ht="24.95" customHeight="1" x14ac:dyDescent="0.2">
      <c r="A13" s="193" t="s">
        <v>134</v>
      </c>
      <c r="B13" s="199" t="s">
        <v>214</v>
      </c>
      <c r="C13" s="113">
        <v>0.58566239157832312</v>
      </c>
      <c r="D13" s="115">
        <v>237</v>
      </c>
      <c r="E13" s="114">
        <v>257</v>
      </c>
      <c r="F13" s="114">
        <v>237</v>
      </c>
      <c r="G13" s="114">
        <v>246</v>
      </c>
      <c r="H13" s="140">
        <v>243</v>
      </c>
      <c r="I13" s="115">
        <v>-6</v>
      </c>
      <c r="J13" s="116">
        <v>-2.4691358024691357</v>
      </c>
    </row>
    <row r="14" spans="1:15" s="287" customFormat="1" ht="24.95" customHeight="1" x14ac:dyDescent="0.2">
      <c r="A14" s="193" t="s">
        <v>215</v>
      </c>
      <c r="B14" s="199" t="s">
        <v>137</v>
      </c>
      <c r="C14" s="113">
        <v>12.432352287048706</v>
      </c>
      <c r="D14" s="115">
        <v>5031</v>
      </c>
      <c r="E14" s="114">
        <v>5094</v>
      </c>
      <c r="F14" s="114">
        <v>5268</v>
      </c>
      <c r="G14" s="114">
        <v>5331</v>
      </c>
      <c r="H14" s="140">
        <v>5437</v>
      </c>
      <c r="I14" s="115">
        <v>-406</v>
      </c>
      <c r="J14" s="116">
        <v>-7.4673533198455031</v>
      </c>
      <c r="K14" s="110"/>
      <c r="L14" s="110"/>
      <c r="M14" s="110"/>
      <c r="N14" s="110"/>
      <c r="O14" s="110"/>
    </row>
    <row r="15" spans="1:15" s="110" customFormat="1" ht="24.95" customHeight="1" x14ac:dyDescent="0.2">
      <c r="A15" s="193" t="s">
        <v>216</v>
      </c>
      <c r="B15" s="199" t="s">
        <v>217</v>
      </c>
      <c r="C15" s="113">
        <v>4.3838189141769837</v>
      </c>
      <c r="D15" s="115">
        <v>1774</v>
      </c>
      <c r="E15" s="114">
        <v>1747</v>
      </c>
      <c r="F15" s="114">
        <v>1772</v>
      </c>
      <c r="G15" s="114">
        <v>1762</v>
      </c>
      <c r="H15" s="140">
        <v>1787</v>
      </c>
      <c r="I15" s="115">
        <v>-13</v>
      </c>
      <c r="J15" s="116">
        <v>-0.72747621712367094</v>
      </c>
    </row>
    <row r="16" spans="1:15" s="287" customFormat="1" ht="24.95" customHeight="1" x14ac:dyDescent="0.2">
      <c r="A16" s="193" t="s">
        <v>218</v>
      </c>
      <c r="B16" s="199" t="s">
        <v>141</v>
      </c>
      <c r="C16" s="113">
        <v>6.7462376751427087</v>
      </c>
      <c r="D16" s="115">
        <v>2730</v>
      </c>
      <c r="E16" s="114">
        <v>2796</v>
      </c>
      <c r="F16" s="114">
        <v>2920</v>
      </c>
      <c r="G16" s="114">
        <v>2990</v>
      </c>
      <c r="H16" s="140">
        <v>3054</v>
      </c>
      <c r="I16" s="115">
        <v>-324</v>
      </c>
      <c r="J16" s="116">
        <v>-10.609037328094303</v>
      </c>
      <c r="K16" s="110"/>
      <c r="L16" s="110"/>
      <c r="M16" s="110"/>
      <c r="N16" s="110"/>
      <c r="O16" s="110"/>
    </row>
    <row r="17" spans="1:15" s="110" customFormat="1" ht="24.95" customHeight="1" x14ac:dyDescent="0.2">
      <c r="A17" s="193" t="s">
        <v>142</v>
      </c>
      <c r="B17" s="199" t="s">
        <v>220</v>
      </c>
      <c r="C17" s="113">
        <v>1.3022956977290137</v>
      </c>
      <c r="D17" s="115">
        <v>527</v>
      </c>
      <c r="E17" s="114">
        <v>551</v>
      </c>
      <c r="F17" s="114">
        <v>576</v>
      </c>
      <c r="G17" s="114">
        <v>579</v>
      </c>
      <c r="H17" s="140">
        <v>596</v>
      </c>
      <c r="I17" s="115">
        <v>-69</v>
      </c>
      <c r="J17" s="116">
        <v>-11.577181208053691</v>
      </c>
    </row>
    <row r="18" spans="1:15" s="287" customFormat="1" ht="24.95" customHeight="1" x14ac:dyDescent="0.2">
      <c r="A18" s="201" t="s">
        <v>144</v>
      </c>
      <c r="B18" s="202" t="s">
        <v>145</v>
      </c>
      <c r="C18" s="113">
        <v>5.1548175056218648</v>
      </c>
      <c r="D18" s="115">
        <v>2086</v>
      </c>
      <c r="E18" s="114">
        <v>2012</v>
      </c>
      <c r="F18" s="114">
        <v>2050</v>
      </c>
      <c r="G18" s="114">
        <v>2054</v>
      </c>
      <c r="H18" s="140">
        <v>2053</v>
      </c>
      <c r="I18" s="115">
        <v>33</v>
      </c>
      <c r="J18" s="116">
        <v>1.6074037993180712</v>
      </c>
      <c r="K18" s="110"/>
      <c r="L18" s="110"/>
      <c r="M18" s="110"/>
      <c r="N18" s="110"/>
      <c r="O18" s="110"/>
    </row>
    <row r="19" spans="1:15" s="110" customFormat="1" ht="24.95" customHeight="1" x14ac:dyDescent="0.2">
      <c r="A19" s="193" t="s">
        <v>146</v>
      </c>
      <c r="B19" s="199" t="s">
        <v>147</v>
      </c>
      <c r="C19" s="113">
        <v>17.663775421948749</v>
      </c>
      <c r="D19" s="115">
        <v>7148</v>
      </c>
      <c r="E19" s="114">
        <v>7306</v>
      </c>
      <c r="F19" s="114">
        <v>7228</v>
      </c>
      <c r="G19" s="114">
        <v>7281</v>
      </c>
      <c r="H19" s="140">
        <v>7282</v>
      </c>
      <c r="I19" s="115">
        <v>-134</v>
      </c>
      <c r="J19" s="116">
        <v>-1.8401538039000274</v>
      </c>
    </row>
    <row r="20" spans="1:15" s="287" customFormat="1" ht="24.95" customHeight="1" x14ac:dyDescent="0.2">
      <c r="A20" s="193" t="s">
        <v>148</v>
      </c>
      <c r="B20" s="199" t="s">
        <v>149</v>
      </c>
      <c r="C20" s="113">
        <v>5.8516816171201222</v>
      </c>
      <c r="D20" s="115">
        <v>2368</v>
      </c>
      <c r="E20" s="114">
        <v>2408</v>
      </c>
      <c r="F20" s="114">
        <v>2419</v>
      </c>
      <c r="G20" s="114">
        <v>2428</v>
      </c>
      <c r="H20" s="140">
        <v>2392</v>
      </c>
      <c r="I20" s="115">
        <v>-24</v>
      </c>
      <c r="J20" s="116">
        <v>-1.0033444816053512</v>
      </c>
      <c r="K20" s="110"/>
      <c r="L20" s="110"/>
      <c r="M20" s="110"/>
      <c r="N20" s="110"/>
      <c r="O20" s="110"/>
    </row>
    <row r="21" spans="1:15" s="110" customFormat="1" ht="24.95" customHeight="1" x14ac:dyDescent="0.2">
      <c r="A21" s="201" t="s">
        <v>150</v>
      </c>
      <c r="B21" s="202" t="s">
        <v>151</v>
      </c>
      <c r="C21" s="113">
        <v>8.2931771566955792</v>
      </c>
      <c r="D21" s="115">
        <v>3356</v>
      </c>
      <c r="E21" s="114">
        <v>3818</v>
      </c>
      <c r="F21" s="114">
        <v>3937</v>
      </c>
      <c r="G21" s="114">
        <v>3939</v>
      </c>
      <c r="H21" s="140">
        <v>3607</v>
      </c>
      <c r="I21" s="115">
        <v>-251</v>
      </c>
      <c r="J21" s="116">
        <v>-6.9586914333240921</v>
      </c>
    </row>
    <row r="22" spans="1:15" s="110" customFormat="1" ht="24.95" customHeight="1" x14ac:dyDescent="0.2">
      <c r="A22" s="201" t="s">
        <v>152</v>
      </c>
      <c r="B22" s="199" t="s">
        <v>153</v>
      </c>
      <c r="C22" s="113">
        <v>1.5345837348950997</v>
      </c>
      <c r="D22" s="115">
        <v>621</v>
      </c>
      <c r="E22" s="114">
        <v>644</v>
      </c>
      <c r="F22" s="114">
        <v>625</v>
      </c>
      <c r="G22" s="114">
        <v>639</v>
      </c>
      <c r="H22" s="140">
        <v>664</v>
      </c>
      <c r="I22" s="115">
        <v>-43</v>
      </c>
      <c r="J22" s="116">
        <v>-6.475903614457831</v>
      </c>
    </row>
    <row r="23" spans="1:15" s="110" customFormat="1" ht="24.95" customHeight="1" x14ac:dyDescent="0.2">
      <c r="A23" s="193" t="s">
        <v>154</v>
      </c>
      <c r="B23" s="199" t="s">
        <v>155</v>
      </c>
      <c r="C23" s="113">
        <v>1.1589690364988756</v>
      </c>
      <c r="D23" s="115">
        <v>469</v>
      </c>
      <c r="E23" s="114">
        <v>499</v>
      </c>
      <c r="F23" s="114">
        <v>515</v>
      </c>
      <c r="G23" s="114">
        <v>511</v>
      </c>
      <c r="H23" s="140">
        <v>497</v>
      </c>
      <c r="I23" s="115">
        <v>-28</v>
      </c>
      <c r="J23" s="116">
        <v>-5.6338028169014081</v>
      </c>
    </row>
    <row r="24" spans="1:15" s="110" customFormat="1" ht="24.95" customHeight="1" x14ac:dyDescent="0.2">
      <c r="A24" s="193" t="s">
        <v>156</v>
      </c>
      <c r="B24" s="199" t="s">
        <v>221</v>
      </c>
      <c r="C24" s="113">
        <v>7.3022462747423829</v>
      </c>
      <c r="D24" s="115">
        <v>2955</v>
      </c>
      <c r="E24" s="114">
        <v>3002</v>
      </c>
      <c r="F24" s="114">
        <v>3023</v>
      </c>
      <c r="G24" s="114">
        <v>2982</v>
      </c>
      <c r="H24" s="140">
        <v>2964</v>
      </c>
      <c r="I24" s="115">
        <v>-9</v>
      </c>
      <c r="J24" s="116">
        <v>-0.30364372469635625</v>
      </c>
    </row>
    <row r="25" spans="1:15" s="110" customFormat="1" ht="24.95" customHeight="1" x14ac:dyDescent="0.2">
      <c r="A25" s="193" t="s">
        <v>222</v>
      </c>
      <c r="B25" s="204" t="s">
        <v>159</v>
      </c>
      <c r="C25" s="113">
        <v>11.142412335977463</v>
      </c>
      <c r="D25" s="115">
        <v>4509</v>
      </c>
      <c r="E25" s="114">
        <v>4507</v>
      </c>
      <c r="F25" s="114">
        <v>4558</v>
      </c>
      <c r="G25" s="114">
        <v>4558</v>
      </c>
      <c r="H25" s="140">
        <v>4496</v>
      </c>
      <c r="I25" s="115">
        <v>13</v>
      </c>
      <c r="J25" s="116">
        <v>0.28914590747330959</v>
      </c>
    </row>
    <row r="26" spans="1:15" s="110" customFormat="1" ht="24.95" customHeight="1" x14ac:dyDescent="0.2">
      <c r="A26" s="201">
        <v>782.78300000000002</v>
      </c>
      <c r="B26" s="203" t="s">
        <v>160</v>
      </c>
      <c r="C26" s="113">
        <v>0.39538389304865695</v>
      </c>
      <c r="D26" s="115">
        <v>160</v>
      </c>
      <c r="E26" s="114">
        <v>171</v>
      </c>
      <c r="F26" s="114">
        <v>174</v>
      </c>
      <c r="G26" s="114">
        <v>188</v>
      </c>
      <c r="H26" s="140">
        <v>191</v>
      </c>
      <c r="I26" s="115">
        <v>-31</v>
      </c>
      <c r="J26" s="116">
        <v>-16.230366492146597</v>
      </c>
    </row>
    <row r="27" spans="1:15" s="110" customFormat="1" ht="24.95" customHeight="1" x14ac:dyDescent="0.2">
      <c r="A27" s="193" t="s">
        <v>161</v>
      </c>
      <c r="B27" s="199" t="s">
        <v>162</v>
      </c>
      <c r="C27" s="113">
        <v>2.1103615291472062</v>
      </c>
      <c r="D27" s="115">
        <v>854</v>
      </c>
      <c r="E27" s="114">
        <v>891</v>
      </c>
      <c r="F27" s="114">
        <v>877</v>
      </c>
      <c r="G27" s="114">
        <v>882</v>
      </c>
      <c r="H27" s="140">
        <v>837</v>
      </c>
      <c r="I27" s="115">
        <v>17</v>
      </c>
      <c r="J27" s="116">
        <v>2.031063321385902</v>
      </c>
    </row>
    <row r="28" spans="1:15" s="110" customFormat="1" ht="24.95" customHeight="1" x14ac:dyDescent="0.2">
      <c r="A28" s="193" t="s">
        <v>163</v>
      </c>
      <c r="B28" s="199" t="s">
        <v>164</v>
      </c>
      <c r="C28" s="113">
        <v>1.6927372921145625</v>
      </c>
      <c r="D28" s="115">
        <v>685</v>
      </c>
      <c r="E28" s="114">
        <v>702</v>
      </c>
      <c r="F28" s="114">
        <v>692</v>
      </c>
      <c r="G28" s="114">
        <v>685</v>
      </c>
      <c r="H28" s="140">
        <v>695</v>
      </c>
      <c r="I28" s="115">
        <v>-10</v>
      </c>
      <c r="J28" s="116">
        <v>-1.4388489208633093</v>
      </c>
    </row>
    <row r="29" spans="1:15" s="110" customFormat="1" ht="24.95" customHeight="1" x14ac:dyDescent="0.2">
      <c r="A29" s="193">
        <v>86</v>
      </c>
      <c r="B29" s="199" t="s">
        <v>165</v>
      </c>
      <c r="C29" s="113">
        <v>6.4496997553562165</v>
      </c>
      <c r="D29" s="115">
        <v>2610</v>
      </c>
      <c r="E29" s="114">
        <v>2646</v>
      </c>
      <c r="F29" s="114">
        <v>2622</v>
      </c>
      <c r="G29" s="114">
        <v>2628</v>
      </c>
      <c r="H29" s="140">
        <v>2621</v>
      </c>
      <c r="I29" s="115">
        <v>-11</v>
      </c>
      <c r="J29" s="116">
        <v>-0.41968714231209464</v>
      </c>
    </row>
    <row r="30" spans="1:15" s="110" customFormat="1" ht="24.95" customHeight="1" x14ac:dyDescent="0.2">
      <c r="A30" s="193">
        <v>87.88</v>
      </c>
      <c r="B30" s="204" t="s">
        <v>166</v>
      </c>
      <c r="C30" s="113">
        <v>4.9620678577606441</v>
      </c>
      <c r="D30" s="115">
        <v>2008</v>
      </c>
      <c r="E30" s="114">
        <v>2023</v>
      </c>
      <c r="F30" s="114">
        <v>2059</v>
      </c>
      <c r="G30" s="114">
        <v>2057</v>
      </c>
      <c r="H30" s="140">
        <v>2049</v>
      </c>
      <c r="I30" s="115">
        <v>-41</v>
      </c>
      <c r="J30" s="116">
        <v>-2.0009760858955588</v>
      </c>
    </row>
    <row r="31" spans="1:15" s="110" customFormat="1" ht="24.95" customHeight="1" x14ac:dyDescent="0.2">
      <c r="A31" s="193" t="s">
        <v>167</v>
      </c>
      <c r="B31" s="199" t="s">
        <v>168</v>
      </c>
      <c r="C31" s="113">
        <v>12.50648676699533</v>
      </c>
      <c r="D31" s="115">
        <v>5061</v>
      </c>
      <c r="E31" s="114">
        <v>5275</v>
      </c>
      <c r="F31" s="114">
        <v>5258</v>
      </c>
      <c r="G31" s="114">
        <v>5235</v>
      </c>
      <c r="H31" s="140">
        <v>5139</v>
      </c>
      <c r="I31" s="115">
        <v>-78</v>
      </c>
      <c r="J31" s="116">
        <v>-1.5178050204319906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0.76111399411866454</v>
      </c>
      <c r="D34" s="115">
        <v>308</v>
      </c>
      <c r="E34" s="114">
        <v>296</v>
      </c>
      <c r="F34" s="114">
        <v>305</v>
      </c>
      <c r="G34" s="114">
        <v>297</v>
      </c>
      <c r="H34" s="140">
        <v>288</v>
      </c>
      <c r="I34" s="115">
        <v>20</v>
      </c>
      <c r="J34" s="116">
        <v>6.9444444444444446</v>
      </c>
    </row>
    <row r="35" spans="1:10" s="110" customFormat="1" ht="24.95" customHeight="1" x14ac:dyDescent="0.2">
      <c r="A35" s="292" t="s">
        <v>171</v>
      </c>
      <c r="B35" s="293" t="s">
        <v>172</v>
      </c>
      <c r="C35" s="113">
        <v>18.172832184248893</v>
      </c>
      <c r="D35" s="115">
        <v>7354</v>
      </c>
      <c r="E35" s="114">
        <v>7363</v>
      </c>
      <c r="F35" s="114">
        <v>7555</v>
      </c>
      <c r="G35" s="114">
        <v>7631</v>
      </c>
      <c r="H35" s="140">
        <v>7733</v>
      </c>
      <c r="I35" s="115">
        <v>-379</v>
      </c>
      <c r="J35" s="116">
        <v>-4.9010733221259537</v>
      </c>
    </row>
    <row r="36" spans="1:10" s="110" customFormat="1" ht="24.95" customHeight="1" x14ac:dyDescent="0.2">
      <c r="A36" s="294" t="s">
        <v>173</v>
      </c>
      <c r="B36" s="295" t="s">
        <v>174</v>
      </c>
      <c r="C36" s="125">
        <v>81.063582672300882</v>
      </c>
      <c r="D36" s="143">
        <v>32804</v>
      </c>
      <c r="E36" s="144">
        <v>33892</v>
      </c>
      <c r="F36" s="144">
        <v>33987</v>
      </c>
      <c r="G36" s="144">
        <v>34013</v>
      </c>
      <c r="H36" s="145">
        <v>33434</v>
      </c>
      <c r="I36" s="143">
        <v>-630</v>
      </c>
      <c r="J36" s="146">
        <v>-1.884309385655321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40467</v>
      </c>
      <c r="F11" s="264">
        <v>41552</v>
      </c>
      <c r="G11" s="264">
        <v>41848</v>
      </c>
      <c r="H11" s="264">
        <v>41942</v>
      </c>
      <c r="I11" s="265">
        <v>41456</v>
      </c>
      <c r="J11" s="263">
        <v>-989</v>
      </c>
      <c r="K11" s="266">
        <v>-2.3856619065997684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43.356315022116789</v>
      </c>
      <c r="E13" s="115">
        <v>17545</v>
      </c>
      <c r="F13" s="114">
        <v>17626</v>
      </c>
      <c r="G13" s="114">
        <v>17879</v>
      </c>
      <c r="H13" s="114">
        <v>17946</v>
      </c>
      <c r="I13" s="140">
        <v>17688</v>
      </c>
      <c r="J13" s="115">
        <v>-143</v>
      </c>
      <c r="K13" s="116">
        <v>-0.80845771144278611</v>
      </c>
    </row>
    <row r="14" spans="1:15" ht="15.95" customHeight="1" x14ac:dyDescent="0.2">
      <c r="A14" s="306" t="s">
        <v>230</v>
      </c>
      <c r="B14" s="307"/>
      <c r="C14" s="308"/>
      <c r="D14" s="113">
        <v>45.00951392492648</v>
      </c>
      <c r="E14" s="115">
        <v>18214</v>
      </c>
      <c r="F14" s="114">
        <v>19024</v>
      </c>
      <c r="G14" s="114">
        <v>19095</v>
      </c>
      <c r="H14" s="114">
        <v>19178</v>
      </c>
      <c r="I14" s="140">
        <v>19018</v>
      </c>
      <c r="J14" s="115">
        <v>-804</v>
      </c>
      <c r="K14" s="116">
        <v>-4.2275738773793252</v>
      </c>
    </row>
    <row r="15" spans="1:15" ht="15.95" customHeight="1" x14ac:dyDescent="0.2">
      <c r="A15" s="306" t="s">
        <v>231</v>
      </c>
      <c r="B15" s="307"/>
      <c r="C15" s="308"/>
      <c r="D15" s="113">
        <v>5.4686534707292358</v>
      </c>
      <c r="E15" s="115">
        <v>2213</v>
      </c>
      <c r="F15" s="114">
        <v>2335</v>
      </c>
      <c r="G15" s="114">
        <v>2334</v>
      </c>
      <c r="H15" s="114">
        <v>2279</v>
      </c>
      <c r="I15" s="140">
        <v>2246</v>
      </c>
      <c r="J15" s="115">
        <v>-33</v>
      </c>
      <c r="K15" s="116">
        <v>-1.4692787177203919</v>
      </c>
    </row>
    <row r="16" spans="1:15" ht="15.95" customHeight="1" x14ac:dyDescent="0.2">
      <c r="A16" s="306" t="s">
        <v>232</v>
      </c>
      <c r="B16" s="307"/>
      <c r="C16" s="308"/>
      <c r="D16" s="113">
        <v>2.6910816220624212</v>
      </c>
      <c r="E16" s="115">
        <v>1089</v>
      </c>
      <c r="F16" s="114">
        <v>1091</v>
      </c>
      <c r="G16" s="114">
        <v>1091</v>
      </c>
      <c r="H16" s="114">
        <v>1102</v>
      </c>
      <c r="I16" s="140">
        <v>1114</v>
      </c>
      <c r="J16" s="115">
        <v>-25</v>
      </c>
      <c r="K16" s="116">
        <v>-2.2441651705565531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0.64744112486717575</v>
      </c>
      <c r="E18" s="115">
        <v>262</v>
      </c>
      <c r="F18" s="114">
        <v>258</v>
      </c>
      <c r="G18" s="114">
        <v>262</v>
      </c>
      <c r="H18" s="114">
        <v>268</v>
      </c>
      <c r="I18" s="140">
        <v>259</v>
      </c>
      <c r="J18" s="115">
        <v>3</v>
      </c>
      <c r="K18" s="116">
        <v>1.1583011583011582</v>
      </c>
    </row>
    <row r="19" spans="1:11" ht="14.1" customHeight="1" x14ac:dyDescent="0.2">
      <c r="A19" s="306" t="s">
        <v>235</v>
      </c>
      <c r="B19" s="307" t="s">
        <v>236</v>
      </c>
      <c r="C19" s="308"/>
      <c r="D19" s="113">
        <v>0.36820125040156176</v>
      </c>
      <c r="E19" s="115">
        <v>149</v>
      </c>
      <c r="F19" s="114">
        <v>147</v>
      </c>
      <c r="G19" s="114">
        <v>153</v>
      </c>
      <c r="H19" s="114">
        <v>149</v>
      </c>
      <c r="I19" s="140">
        <v>147</v>
      </c>
      <c r="J19" s="115">
        <v>2</v>
      </c>
      <c r="K19" s="116">
        <v>1.3605442176870748</v>
      </c>
    </row>
    <row r="20" spans="1:11" ht="14.1" customHeight="1" x14ac:dyDescent="0.2">
      <c r="A20" s="306">
        <v>12</v>
      </c>
      <c r="B20" s="307" t="s">
        <v>237</v>
      </c>
      <c r="C20" s="308"/>
      <c r="D20" s="113">
        <v>1.0922480045469147</v>
      </c>
      <c r="E20" s="115">
        <v>442</v>
      </c>
      <c r="F20" s="114">
        <v>436</v>
      </c>
      <c r="G20" s="114">
        <v>434</v>
      </c>
      <c r="H20" s="114">
        <v>440</v>
      </c>
      <c r="I20" s="140">
        <v>420</v>
      </c>
      <c r="J20" s="115">
        <v>22</v>
      </c>
      <c r="K20" s="116">
        <v>5.2380952380952381</v>
      </c>
    </row>
    <row r="21" spans="1:11" ht="14.1" customHeight="1" x14ac:dyDescent="0.2">
      <c r="A21" s="306">
        <v>21</v>
      </c>
      <c r="B21" s="307" t="s">
        <v>238</v>
      </c>
      <c r="C21" s="308"/>
      <c r="D21" s="113">
        <v>0.23723033582919414</v>
      </c>
      <c r="E21" s="115">
        <v>96</v>
      </c>
      <c r="F21" s="114">
        <v>109</v>
      </c>
      <c r="G21" s="114">
        <v>118</v>
      </c>
      <c r="H21" s="114">
        <v>109</v>
      </c>
      <c r="I21" s="140">
        <v>103</v>
      </c>
      <c r="J21" s="115">
        <v>-7</v>
      </c>
      <c r="K21" s="116">
        <v>-6.7961165048543686</v>
      </c>
    </row>
    <row r="22" spans="1:11" ht="14.1" customHeight="1" x14ac:dyDescent="0.2">
      <c r="A22" s="306">
        <v>22</v>
      </c>
      <c r="B22" s="307" t="s">
        <v>239</v>
      </c>
      <c r="C22" s="308"/>
      <c r="D22" s="113">
        <v>1.0675365112313737</v>
      </c>
      <c r="E22" s="115">
        <v>432</v>
      </c>
      <c r="F22" s="114">
        <v>433</v>
      </c>
      <c r="G22" s="114">
        <v>470</v>
      </c>
      <c r="H22" s="114">
        <v>479</v>
      </c>
      <c r="I22" s="140">
        <v>484</v>
      </c>
      <c r="J22" s="115">
        <v>-52</v>
      </c>
      <c r="K22" s="116">
        <v>-10.743801652892563</v>
      </c>
    </row>
    <row r="23" spans="1:11" ht="14.1" customHeight="1" x14ac:dyDescent="0.2">
      <c r="A23" s="306">
        <v>23</v>
      </c>
      <c r="B23" s="307" t="s">
        <v>240</v>
      </c>
      <c r="C23" s="308"/>
      <c r="D23" s="113">
        <v>0.44233573034818496</v>
      </c>
      <c r="E23" s="115">
        <v>179</v>
      </c>
      <c r="F23" s="114">
        <v>190</v>
      </c>
      <c r="G23" s="114">
        <v>209</v>
      </c>
      <c r="H23" s="114">
        <v>208</v>
      </c>
      <c r="I23" s="140">
        <v>209</v>
      </c>
      <c r="J23" s="115">
        <v>-30</v>
      </c>
      <c r="K23" s="116">
        <v>-14.354066985645932</v>
      </c>
    </row>
    <row r="24" spans="1:11" ht="14.1" customHeight="1" x14ac:dyDescent="0.2">
      <c r="A24" s="306">
        <v>24</v>
      </c>
      <c r="B24" s="307" t="s">
        <v>241</v>
      </c>
      <c r="C24" s="308"/>
      <c r="D24" s="113">
        <v>2.3179380729977512</v>
      </c>
      <c r="E24" s="115">
        <v>938</v>
      </c>
      <c r="F24" s="114">
        <v>990</v>
      </c>
      <c r="G24" s="114">
        <v>1073</v>
      </c>
      <c r="H24" s="114">
        <v>1107</v>
      </c>
      <c r="I24" s="140">
        <v>1180</v>
      </c>
      <c r="J24" s="115">
        <v>-242</v>
      </c>
      <c r="K24" s="116">
        <v>-20.508474576271187</v>
      </c>
    </row>
    <row r="25" spans="1:11" ht="14.1" customHeight="1" x14ac:dyDescent="0.2">
      <c r="A25" s="306">
        <v>25</v>
      </c>
      <c r="B25" s="307" t="s">
        <v>242</v>
      </c>
      <c r="C25" s="308"/>
      <c r="D25" s="113">
        <v>2.263572787703561</v>
      </c>
      <c r="E25" s="115">
        <v>916</v>
      </c>
      <c r="F25" s="114">
        <v>919</v>
      </c>
      <c r="G25" s="114">
        <v>921</v>
      </c>
      <c r="H25" s="114">
        <v>901</v>
      </c>
      <c r="I25" s="140">
        <v>924</v>
      </c>
      <c r="J25" s="115">
        <v>-8</v>
      </c>
      <c r="K25" s="116">
        <v>-0.86580086580086579</v>
      </c>
    </row>
    <row r="26" spans="1:11" ht="14.1" customHeight="1" x14ac:dyDescent="0.2">
      <c r="A26" s="306">
        <v>26</v>
      </c>
      <c r="B26" s="307" t="s">
        <v>243</v>
      </c>
      <c r="C26" s="308"/>
      <c r="D26" s="113">
        <v>1.2034497244668496</v>
      </c>
      <c r="E26" s="115">
        <v>487</v>
      </c>
      <c r="F26" s="114">
        <v>490</v>
      </c>
      <c r="G26" s="114">
        <v>497</v>
      </c>
      <c r="H26" s="114">
        <v>489</v>
      </c>
      <c r="I26" s="140">
        <v>483</v>
      </c>
      <c r="J26" s="115">
        <v>4</v>
      </c>
      <c r="K26" s="116">
        <v>0.82815734989648038</v>
      </c>
    </row>
    <row r="27" spans="1:11" ht="14.1" customHeight="1" x14ac:dyDescent="0.2">
      <c r="A27" s="306">
        <v>27</v>
      </c>
      <c r="B27" s="307" t="s">
        <v>244</v>
      </c>
      <c r="C27" s="308"/>
      <c r="D27" s="113">
        <v>0.39044159438554871</v>
      </c>
      <c r="E27" s="115">
        <v>158</v>
      </c>
      <c r="F27" s="114">
        <v>169</v>
      </c>
      <c r="G27" s="114">
        <v>175</v>
      </c>
      <c r="H27" s="114">
        <v>176</v>
      </c>
      <c r="I27" s="140">
        <v>172</v>
      </c>
      <c r="J27" s="115">
        <v>-14</v>
      </c>
      <c r="K27" s="116">
        <v>-8.1395348837209305</v>
      </c>
    </row>
    <row r="28" spans="1:11" ht="14.1" customHeight="1" x14ac:dyDescent="0.2">
      <c r="A28" s="306">
        <v>28</v>
      </c>
      <c r="B28" s="307" t="s">
        <v>245</v>
      </c>
      <c r="C28" s="308"/>
      <c r="D28" s="113">
        <v>0.2149899918452072</v>
      </c>
      <c r="E28" s="115">
        <v>87</v>
      </c>
      <c r="F28" s="114">
        <v>94</v>
      </c>
      <c r="G28" s="114">
        <v>100</v>
      </c>
      <c r="H28" s="114">
        <v>93</v>
      </c>
      <c r="I28" s="140">
        <v>91</v>
      </c>
      <c r="J28" s="115">
        <v>-4</v>
      </c>
      <c r="K28" s="116">
        <v>-4.395604395604396</v>
      </c>
    </row>
    <row r="29" spans="1:11" ht="14.1" customHeight="1" x14ac:dyDescent="0.2">
      <c r="A29" s="306">
        <v>29</v>
      </c>
      <c r="B29" s="307" t="s">
        <v>246</v>
      </c>
      <c r="C29" s="308"/>
      <c r="D29" s="113">
        <v>2.9851483925173596</v>
      </c>
      <c r="E29" s="115">
        <v>1208</v>
      </c>
      <c r="F29" s="114">
        <v>1323</v>
      </c>
      <c r="G29" s="114">
        <v>1281</v>
      </c>
      <c r="H29" s="114">
        <v>1296</v>
      </c>
      <c r="I29" s="140">
        <v>1277</v>
      </c>
      <c r="J29" s="115">
        <v>-69</v>
      </c>
      <c r="K29" s="116">
        <v>-5.4032889584964758</v>
      </c>
    </row>
    <row r="30" spans="1:11" ht="14.1" customHeight="1" x14ac:dyDescent="0.2">
      <c r="A30" s="306" t="s">
        <v>247</v>
      </c>
      <c r="B30" s="307" t="s">
        <v>248</v>
      </c>
      <c r="C30" s="308"/>
      <c r="D30" s="113">
        <v>0.48187411965305066</v>
      </c>
      <c r="E30" s="115">
        <v>195</v>
      </c>
      <c r="F30" s="114">
        <v>204</v>
      </c>
      <c r="G30" s="114">
        <v>210</v>
      </c>
      <c r="H30" s="114">
        <v>227</v>
      </c>
      <c r="I30" s="140">
        <v>220</v>
      </c>
      <c r="J30" s="115">
        <v>-25</v>
      </c>
      <c r="K30" s="116">
        <v>-11.363636363636363</v>
      </c>
    </row>
    <row r="31" spans="1:11" ht="14.1" customHeight="1" x14ac:dyDescent="0.2">
      <c r="A31" s="306" t="s">
        <v>249</v>
      </c>
      <c r="B31" s="307" t="s">
        <v>250</v>
      </c>
      <c r="C31" s="308"/>
      <c r="D31" s="113">
        <v>2.4884473768749844</v>
      </c>
      <c r="E31" s="115">
        <v>1007</v>
      </c>
      <c r="F31" s="114">
        <v>1114</v>
      </c>
      <c r="G31" s="114">
        <v>1066</v>
      </c>
      <c r="H31" s="114">
        <v>1065</v>
      </c>
      <c r="I31" s="140">
        <v>1053</v>
      </c>
      <c r="J31" s="115">
        <v>-46</v>
      </c>
      <c r="K31" s="116">
        <v>-4.3684710351377021</v>
      </c>
    </row>
    <row r="32" spans="1:11" ht="14.1" customHeight="1" x14ac:dyDescent="0.2">
      <c r="A32" s="306">
        <v>31</v>
      </c>
      <c r="B32" s="307" t="s">
        <v>251</v>
      </c>
      <c r="C32" s="308"/>
      <c r="D32" s="113">
        <v>0.17050930387723331</v>
      </c>
      <c r="E32" s="115">
        <v>69</v>
      </c>
      <c r="F32" s="114">
        <v>67</v>
      </c>
      <c r="G32" s="114">
        <v>65</v>
      </c>
      <c r="H32" s="114">
        <v>62</v>
      </c>
      <c r="I32" s="140">
        <v>70</v>
      </c>
      <c r="J32" s="115">
        <v>-1</v>
      </c>
      <c r="K32" s="116">
        <v>-1.4285714285714286</v>
      </c>
    </row>
    <row r="33" spans="1:11" ht="14.1" customHeight="1" x14ac:dyDescent="0.2">
      <c r="A33" s="306">
        <v>32</v>
      </c>
      <c r="B33" s="307" t="s">
        <v>252</v>
      </c>
      <c r="C33" s="308"/>
      <c r="D33" s="113">
        <v>1.2429881137717151</v>
      </c>
      <c r="E33" s="115">
        <v>503</v>
      </c>
      <c r="F33" s="114">
        <v>480</v>
      </c>
      <c r="G33" s="114">
        <v>498</v>
      </c>
      <c r="H33" s="114">
        <v>499</v>
      </c>
      <c r="I33" s="140">
        <v>492</v>
      </c>
      <c r="J33" s="115">
        <v>11</v>
      </c>
      <c r="K33" s="116">
        <v>2.2357723577235773</v>
      </c>
    </row>
    <row r="34" spans="1:11" ht="14.1" customHeight="1" x14ac:dyDescent="0.2">
      <c r="A34" s="306">
        <v>33</v>
      </c>
      <c r="B34" s="307" t="s">
        <v>253</v>
      </c>
      <c r="C34" s="308"/>
      <c r="D34" s="113">
        <v>0.62272963155163463</v>
      </c>
      <c r="E34" s="115">
        <v>252</v>
      </c>
      <c r="F34" s="114">
        <v>238</v>
      </c>
      <c r="G34" s="114">
        <v>260</v>
      </c>
      <c r="H34" s="114">
        <v>263</v>
      </c>
      <c r="I34" s="140">
        <v>274</v>
      </c>
      <c r="J34" s="115">
        <v>-22</v>
      </c>
      <c r="K34" s="116">
        <v>-8.0291970802919703</v>
      </c>
    </row>
    <row r="35" spans="1:11" ht="14.1" customHeight="1" x14ac:dyDescent="0.2">
      <c r="A35" s="306">
        <v>34</v>
      </c>
      <c r="B35" s="307" t="s">
        <v>254</v>
      </c>
      <c r="C35" s="308"/>
      <c r="D35" s="113">
        <v>4.4900783354338101</v>
      </c>
      <c r="E35" s="115">
        <v>1817</v>
      </c>
      <c r="F35" s="114">
        <v>1865</v>
      </c>
      <c r="G35" s="114">
        <v>1839</v>
      </c>
      <c r="H35" s="114">
        <v>1817</v>
      </c>
      <c r="I35" s="140">
        <v>1821</v>
      </c>
      <c r="J35" s="115">
        <v>-4</v>
      </c>
      <c r="K35" s="116">
        <v>-0.21965952773201539</v>
      </c>
    </row>
    <row r="36" spans="1:11" ht="14.1" customHeight="1" x14ac:dyDescent="0.2">
      <c r="A36" s="306">
        <v>41</v>
      </c>
      <c r="B36" s="307" t="s">
        <v>255</v>
      </c>
      <c r="C36" s="308"/>
      <c r="D36" s="113">
        <v>0.15815355721946278</v>
      </c>
      <c r="E36" s="115">
        <v>64</v>
      </c>
      <c r="F36" s="114">
        <v>67</v>
      </c>
      <c r="G36" s="114">
        <v>73</v>
      </c>
      <c r="H36" s="114">
        <v>75</v>
      </c>
      <c r="I36" s="140">
        <v>76</v>
      </c>
      <c r="J36" s="115">
        <v>-12</v>
      </c>
      <c r="K36" s="116">
        <v>-15.789473684210526</v>
      </c>
    </row>
    <row r="37" spans="1:11" ht="14.1" customHeight="1" x14ac:dyDescent="0.2">
      <c r="A37" s="306">
        <v>42</v>
      </c>
      <c r="B37" s="307" t="s">
        <v>256</v>
      </c>
      <c r="C37" s="308"/>
      <c r="D37" s="113">
        <v>5.9307583957298536E-2</v>
      </c>
      <c r="E37" s="115">
        <v>24</v>
      </c>
      <c r="F37" s="114">
        <v>20</v>
      </c>
      <c r="G37" s="114">
        <v>21</v>
      </c>
      <c r="H37" s="114">
        <v>22</v>
      </c>
      <c r="I37" s="140">
        <v>18</v>
      </c>
      <c r="J37" s="115">
        <v>6</v>
      </c>
      <c r="K37" s="116">
        <v>33.333333333333336</v>
      </c>
    </row>
    <row r="38" spans="1:11" ht="14.1" customHeight="1" x14ac:dyDescent="0.2">
      <c r="A38" s="306">
        <v>43</v>
      </c>
      <c r="B38" s="307" t="s">
        <v>257</v>
      </c>
      <c r="C38" s="308"/>
      <c r="D38" s="113">
        <v>0.39785504238021102</v>
      </c>
      <c r="E38" s="115">
        <v>161</v>
      </c>
      <c r="F38" s="114">
        <v>155</v>
      </c>
      <c r="G38" s="114">
        <v>152</v>
      </c>
      <c r="H38" s="114">
        <v>149</v>
      </c>
      <c r="I38" s="140">
        <v>153</v>
      </c>
      <c r="J38" s="115">
        <v>8</v>
      </c>
      <c r="K38" s="116">
        <v>5.2287581699346406</v>
      </c>
    </row>
    <row r="39" spans="1:11" ht="14.1" customHeight="1" x14ac:dyDescent="0.2">
      <c r="A39" s="306">
        <v>51</v>
      </c>
      <c r="B39" s="307" t="s">
        <v>258</v>
      </c>
      <c r="C39" s="308"/>
      <c r="D39" s="113">
        <v>6.8599105443941975</v>
      </c>
      <c r="E39" s="115">
        <v>2776</v>
      </c>
      <c r="F39" s="114">
        <v>2819</v>
      </c>
      <c r="G39" s="114">
        <v>2856</v>
      </c>
      <c r="H39" s="114">
        <v>2898</v>
      </c>
      <c r="I39" s="140">
        <v>2899</v>
      </c>
      <c r="J39" s="115">
        <v>-123</v>
      </c>
      <c r="K39" s="116">
        <v>-4.2428423594342881</v>
      </c>
    </row>
    <row r="40" spans="1:11" ht="14.1" customHeight="1" x14ac:dyDescent="0.2">
      <c r="A40" s="306" t="s">
        <v>259</v>
      </c>
      <c r="B40" s="307" t="s">
        <v>260</v>
      </c>
      <c r="C40" s="308"/>
      <c r="D40" s="113">
        <v>6.6473917018805446</v>
      </c>
      <c r="E40" s="115">
        <v>2690</v>
      </c>
      <c r="F40" s="114">
        <v>2726</v>
      </c>
      <c r="G40" s="114">
        <v>2767</v>
      </c>
      <c r="H40" s="114">
        <v>2805</v>
      </c>
      <c r="I40" s="140">
        <v>2813</v>
      </c>
      <c r="J40" s="115">
        <v>-123</v>
      </c>
      <c r="K40" s="116">
        <v>-4.3725559900462141</v>
      </c>
    </row>
    <row r="41" spans="1:11" ht="14.1" customHeight="1" x14ac:dyDescent="0.2">
      <c r="A41" s="306"/>
      <c r="B41" s="307" t="s">
        <v>261</v>
      </c>
      <c r="C41" s="308"/>
      <c r="D41" s="113">
        <v>3.8920601971977167</v>
      </c>
      <c r="E41" s="115">
        <v>1575</v>
      </c>
      <c r="F41" s="114">
        <v>1606</v>
      </c>
      <c r="G41" s="114">
        <v>1622</v>
      </c>
      <c r="H41" s="114">
        <v>1631</v>
      </c>
      <c r="I41" s="140">
        <v>1651</v>
      </c>
      <c r="J41" s="115">
        <v>-76</v>
      </c>
      <c r="K41" s="116">
        <v>-4.6032707450030284</v>
      </c>
    </row>
    <row r="42" spans="1:11" ht="14.1" customHeight="1" x14ac:dyDescent="0.2">
      <c r="A42" s="306">
        <v>52</v>
      </c>
      <c r="B42" s="307" t="s">
        <v>262</v>
      </c>
      <c r="C42" s="308"/>
      <c r="D42" s="113">
        <v>4.843452689846047</v>
      </c>
      <c r="E42" s="115">
        <v>1960</v>
      </c>
      <c r="F42" s="114">
        <v>1941</v>
      </c>
      <c r="G42" s="114">
        <v>1963</v>
      </c>
      <c r="H42" s="114">
        <v>1963</v>
      </c>
      <c r="I42" s="140">
        <v>1980</v>
      </c>
      <c r="J42" s="115">
        <v>-20</v>
      </c>
      <c r="K42" s="116">
        <v>-1.0101010101010102</v>
      </c>
    </row>
    <row r="43" spans="1:11" ht="14.1" customHeight="1" x14ac:dyDescent="0.2">
      <c r="A43" s="306" t="s">
        <v>263</v>
      </c>
      <c r="B43" s="307" t="s">
        <v>264</v>
      </c>
      <c r="C43" s="308"/>
      <c r="D43" s="113">
        <v>4.7124817752736794</v>
      </c>
      <c r="E43" s="115">
        <v>1907</v>
      </c>
      <c r="F43" s="114">
        <v>1885</v>
      </c>
      <c r="G43" s="114">
        <v>1903</v>
      </c>
      <c r="H43" s="114">
        <v>1904</v>
      </c>
      <c r="I43" s="140">
        <v>1925</v>
      </c>
      <c r="J43" s="115">
        <v>-18</v>
      </c>
      <c r="K43" s="116">
        <v>-0.93506493506493504</v>
      </c>
    </row>
    <row r="44" spans="1:11" ht="14.1" customHeight="1" x14ac:dyDescent="0.2">
      <c r="A44" s="306">
        <v>53</v>
      </c>
      <c r="B44" s="307" t="s">
        <v>265</v>
      </c>
      <c r="C44" s="308"/>
      <c r="D44" s="113">
        <v>1.4752761509378012</v>
      </c>
      <c r="E44" s="115">
        <v>597</v>
      </c>
      <c r="F44" s="114">
        <v>608</v>
      </c>
      <c r="G44" s="114">
        <v>655</v>
      </c>
      <c r="H44" s="114">
        <v>643</v>
      </c>
      <c r="I44" s="140">
        <v>593</v>
      </c>
      <c r="J44" s="115">
        <v>4</v>
      </c>
      <c r="K44" s="116">
        <v>0.67453625632377745</v>
      </c>
    </row>
    <row r="45" spans="1:11" ht="14.1" customHeight="1" x14ac:dyDescent="0.2">
      <c r="A45" s="306" t="s">
        <v>266</v>
      </c>
      <c r="B45" s="307" t="s">
        <v>267</v>
      </c>
      <c r="C45" s="308"/>
      <c r="D45" s="113">
        <v>1.4431512096275978</v>
      </c>
      <c r="E45" s="115">
        <v>584</v>
      </c>
      <c r="F45" s="114">
        <v>593</v>
      </c>
      <c r="G45" s="114">
        <v>639</v>
      </c>
      <c r="H45" s="114">
        <v>627</v>
      </c>
      <c r="I45" s="140">
        <v>578</v>
      </c>
      <c r="J45" s="115">
        <v>6</v>
      </c>
      <c r="K45" s="116">
        <v>1.0380622837370241</v>
      </c>
    </row>
    <row r="46" spans="1:11" ht="14.1" customHeight="1" x14ac:dyDescent="0.2">
      <c r="A46" s="306">
        <v>54</v>
      </c>
      <c r="B46" s="307" t="s">
        <v>268</v>
      </c>
      <c r="C46" s="308"/>
      <c r="D46" s="113">
        <v>15.02211678651741</v>
      </c>
      <c r="E46" s="115">
        <v>6079</v>
      </c>
      <c r="F46" s="114">
        <v>6112</v>
      </c>
      <c r="G46" s="114">
        <v>6201</v>
      </c>
      <c r="H46" s="114">
        <v>6150</v>
      </c>
      <c r="I46" s="140">
        <v>6160</v>
      </c>
      <c r="J46" s="115">
        <v>-81</v>
      </c>
      <c r="K46" s="116">
        <v>-1.3149350649350648</v>
      </c>
    </row>
    <row r="47" spans="1:11" ht="14.1" customHeight="1" x14ac:dyDescent="0.2">
      <c r="A47" s="306">
        <v>61</v>
      </c>
      <c r="B47" s="307" t="s">
        <v>269</v>
      </c>
      <c r="C47" s="308"/>
      <c r="D47" s="113">
        <v>0.55353745026811974</v>
      </c>
      <c r="E47" s="115">
        <v>224</v>
      </c>
      <c r="F47" s="114">
        <v>241</v>
      </c>
      <c r="G47" s="114">
        <v>216</v>
      </c>
      <c r="H47" s="114">
        <v>229</v>
      </c>
      <c r="I47" s="140">
        <v>241</v>
      </c>
      <c r="J47" s="115">
        <v>-17</v>
      </c>
      <c r="K47" s="116">
        <v>-7.0539419087136928</v>
      </c>
    </row>
    <row r="48" spans="1:11" ht="14.1" customHeight="1" x14ac:dyDescent="0.2">
      <c r="A48" s="306">
        <v>62</v>
      </c>
      <c r="B48" s="307" t="s">
        <v>270</v>
      </c>
      <c r="C48" s="308"/>
      <c r="D48" s="113">
        <v>11.985074258037413</v>
      </c>
      <c r="E48" s="115">
        <v>4850</v>
      </c>
      <c r="F48" s="114">
        <v>4947</v>
      </c>
      <c r="G48" s="114">
        <v>4883</v>
      </c>
      <c r="H48" s="114">
        <v>4957</v>
      </c>
      <c r="I48" s="140">
        <v>4854</v>
      </c>
      <c r="J48" s="115">
        <v>-4</v>
      </c>
      <c r="K48" s="116">
        <v>-8.2406262875978575E-2</v>
      </c>
    </row>
    <row r="49" spans="1:11" ht="14.1" customHeight="1" x14ac:dyDescent="0.2">
      <c r="A49" s="306">
        <v>63</v>
      </c>
      <c r="B49" s="307" t="s">
        <v>271</v>
      </c>
      <c r="C49" s="308"/>
      <c r="D49" s="113">
        <v>7.1762176588331235</v>
      </c>
      <c r="E49" s="115">
        <v>2904</v>
      </c>
      <c r="F49" s="114">
        <v>3272</v>
      </c>
      <c r="G49" s="114">
        <v>3420</v>
      </c>
      <c r="H49" s="114">
        <v>3462</v>
      </c>
      <c r="I49" s="140">
        <v>3130</v>
      </c>
      <c r="J49" s="115">
        <v>-226</v>
      </c>
      <c r="K49" s="116">
        <v>-7.220447284345048</v>
      </c>
    </row>
    <row r="50" spans="1:11" ht="14.1" customHeight="1" x14ac:dyDescent="0.2">
      <c r="A50" s="306" t="s">
        <v>272</v>
      </c>
      <c r="B50" s="307" t="s">
        <v>273</v>
      </c>
      <c r="C50" s="308"/>
      <c r="D50" s="113">
        <v>0.36573010107000764</v>
      </c>
      <c r="E50" s="115">
        <v>148</v>
      </c>
      <c r="F50" s="114">
        <v>160</v>
      </c>
      <c r="G50" s="114">
        <v>161</v>
      </c>
      <c r="H50" s="114">
        <v>159</v>
      </c>
      <c r="I50" s="140">
        <v>150</v>
      </c>
      <c r="J50" s="115">
        <v>-2</v>
      </c>
      <c r="K50" s="116">
        <v>-1.3333333333333333</v>
      </c>
    </row>
    <row r="51" spans="1:11" ht="14.1" customHeight="1" x14ac:dyDescent="0.2">
      <c r="A51" s="306" t="s">
        <v>274</v>
      </c>
      <c r="B51" s="307" t="s">
        <v>275</v>
      </c>
      <c r="C51" s="308"/>
      <c r="D51" s="113">
        <v>6.1951713742061436</v>
      </c>
      <c r="E51" s="115">
        <v>2507</v>
      </c>
      <c r="F51" s="114">
        <v>2817</v>
      </c>
      <c r="G51" s="114">
        <v>2888</v>
      </c>
      <c r="H51" s="114">
        <v>2928</v>
      </c>
      <c r="I51" s="140">
        <v>2706</v>
      </c>
      <c r="J51" s="115">
        <v>-199</v>
      </c>
      <c r="K51" s="116">
        <v>-7.3540280857354032</v>
      </c>
    </row>
    <row r="52" spans="1:11" ht="14.1" customHeight="1" x14ac:dyDescent="0.2">
      <c r="A52" s="306">
        <v>71</v>
      </c>
      <c r="B52" s="307" t="s">
        <v>276</v>
      </c>
      <c r="C52" s="308"/>
      <c r="D52" s="113">
        <v>12.649813428225468</v>
      </c>
      <c r="E52" s="115">
        <v>5119</v>
      </c>
      <c r="F52" s="114">
        <v>5195</v>
      </c>
      <c r="G52" s="114">
        <v>5138</v>
      </c>
      <c r="H52" s="114">
        <v>5176</v>
      </c>
      <c r="I52" s="140">
        <v>5153</v>
      </c>
      <c r="J52" s="115">
        <v>-34</v>
      </c>
      <c r="K52" s="116">
        <v>-0.6598098195226082</v>
      </c>
    </row>
    <row r="53" spans="1:11" ht="14.1" customHeight="1" x14ac:dyDescent="0.2">
      <c r="A53" s="306" t="s">
        <v>277</v>
      </c>
      <c r="B53" s="307" t="s">
        <v>278</v>
      </c>
      <c r="C53" s="308"/>
      <c r="D53" s="113">
        <v>1.0551807645736031</v>
      </c>
      <c r="E53" s="115">
        <v>427</v>
      </c>
      <c r="F53" s="114">
        <v>439</v>
      </c>
      <c r="G53" s="114">
        <v>437</v>
      </c>
      <c r="H53" s="114">
        <v>435</v>
      </c>
      <c r="I53" s="140">
        <v>444</v>
      </c>
      <c r="J53" s="115">
        <v>-17</v>
      </c>
      <c r="K53" s="116">
        <v>-3.8288288288288288</v>
      </c>
    </row>
    <row r="54" spans="1:11" ht="14.1" customHeight="1" x14ac:dyDescent="0.2">
      <c r="A54" s="306" t="s">
        <v>279</v>
      </c>
      <c r="B54" s="307" t="s">
        <v>280</v>
      </c>
      <c r="C54" s="308"/>
      <c r="D54" s="113">
        <v>11.256085205228953</v>
      </c>
      <c r="E54" s="115">
        <v>4555</v>
      </c>
      <c r="F54" s="114">
        <v>4624</v>
      </c>
      <c r="G54" s="114">
        <v>4568</v>
      </c>
      <c r="H54" s="114">
        <v>4600</v>
      </c>
      <c r="I54" s="140">
        <v>4570</v>
      </c>
      <c r="J54" s="115">
        <v>-15</v>
      </c>
      <c r="K54" s="116">
        <v>-0.32822757111597373</v>
      </c>
    </row>
    <row r="55" spans="1:11" ht="14.1" customHeight="1" x14ac:dyDescent="0.2">
      <c r="A55" s="306">
        <v>72</v>
      </c>
      <c r="B55" s="307" t="s">
        <v>281</v>
      </c>
      <c r="C55" s="308"/>
      <c r="D55" s="113">
        <v>1.2998245483974598</v>
      </c>
      <c r="E55" s="115">
        <v>526</v>
      </c>
      <c r="F55" s="114">
        <v>519</v>
      </c>
      <c r="G55" s="114">
        <v>519</v>
      </c>
      <c r="H55" s="114">
        <v>530</v>
      </c>
      <c r="I55" s="140">
        <v>518</v>
      </c>
      <c r="J55" s="115">
        <v>8</v>
      </c>
      <c r="K55" s="116">
        <v>1.5444015444015444</v>
      </c>
    </row>
    <row r="56" spans="1:11" ht="14.1" customHeight="1" x14ac:dyDescent="0.2">
      <c r="A56" s="306" t="s">
        <v>282</v>
      </c>
      <c r="B56" s="307" t="s">
        <v>283</v>
      </c>
      <c r="C56" s="308"/>
      <c r="D56" s="113">
        <v>0.19027849852966613</v>
      </c>
      <c r="E56" s="115">
        <v>77</v>
      </c>
      <c r="F56" s="114">
        <v>75</v>
      </c>
      <c r="G56" s="114">
        <v>78</v>
      </c>
      <c r="H56" s="114">
        <v>80</v>
      </c>
      <c r="I56" s="140">
        <v>78</v>
      </c>
      <c r="J56" s="115">
        <v>-1</v>
      </c>
      <c r="K56" s="116">
        <v>-1.2820512820512822</v>
      </c>
    </row>
    <row r="57" spans="1:11" ht="14.1" customHeight="1" x14ac:dyDescent="0.2">
      <c r="A57" s="306" t="s">
        <v>284</v>
      </c>
      <c r="B57" s="307" t="s">
        <v>285</v>
      </c>
      <c r="C57" s="308"/>
      <c r="D57" s="113">
        <v>0.77099859144488103</v>
      </c>
      <c r="E57" s="115">
        <v>312</v>
      </c>
      <c r="F57" s="114">
        <v>306</v>
      </c>
      <c r="G57" s="114">
        <v>305</v>
      </c>
      <c r="H57" s="114">
        <v>312</v>
      </c>
      <c r="I57" s="140">
        <v>304</v>
      </c>
      <c r="J57" s="115">
        <v>8</v>
      </c>
      <c r="K57" s="116">
        <v>2.6315789473684212</v>
      </c>
    </row>
    <row r="58" spans="1:11" ht="14.1" customHeight="1" x14ac:dyDescent="0.2">
      <c r="A58" s="306">
        <v>73</v>
      </c>
      <c r="B58" s="307" t="s">
        <v>286</v>
      </c>
      <c r="C58" s="308"/>
      <c r="D58" s="113">
        <v>1.0848345565522524</v>
      </c>
      <c r="E58" s="115">
        <v>439</v>
      </c>
      <c r="F58" s="114">
        <v>434</v>
      </c>
      <c r="G58" s="114">
        <v>443</v>
      </c>
      <c r="H58" s="114">
        <v>448</v>
      </c>
      <c r="I58" s="140">
        <v>442</v>
      </c>
      <c r="J58" s="115">
        <v>-3</v>
      </c>
      <c r="K58" s="116">
        <v>-0.67873303167420818</v>
      </c>
    </row>
    <row r="59" spans="1:11" ht="14.1" customHeight="1" x14ac:dyDescent="0.2">
      <c r="A59" s="306" t="s">
        <v>287</v>
      </c>
      <c r="B59" s="307" t="s">
        <v>288</v>
      </c>
      <c r="C59" s="308"/>
      <c r="D59" s="113">
        <v>0.7561716954555564</v>
      </c>
      <c r="E59" s="115">
        <v>306</v>
      </c>
      <c r="F59" s="114">
        <v>302</v>
      </c>
      <c r="G59" s="114">
        <v>310</v>
      </c>
      <c r="H59" s="114">
        <v>302</v>
      </c>
      <c r="I59" s="140">
        <v>295</v>
      </c>
      <c r="J59" s="115">
        <v>11</v>
      </c>
      <c r="K59" s="116">
        <v>3.7288135593220337</v>
      </c>
    </row>
    <row r="60" spans="1:11" ht="14.1" customHeight="1" x14ac:dyDescent="0.2">
      <c r="A60" s="306">
        <v>81</v>
      </c>
      <c r="B60" s="307" t="s">
        <v>289</v>
      </c>
      <c r="C60" s="308"/>
      <c r="D60" s="113">
        <v>4.3516939728667801</v>
      </c>
      <c r="E60" s="115">
        <v>1761</v>
      </c>
      <c r="F60" s="114">
        <v>1800</v>
      </c>
      <c r="G60" s="114">
        <v>1805</v>
      </c>
      <c r="H60" s="114">
        <v>1804</v>
      </c>
      <c r="I60" s="140">
        <v>1773</v>
      </c>
      <c r="J60" s="115">
        <v>-12</v>
      </c>
      <c r="K60" s="116">
        <v>-0.67681895093062605</v>
      </c>
    </row>
    <row r="61" spans="1:11" ht="14.1" customHeight="1" x14ac:dyDescent="0.2">
      <c r="A61" s="306" t="s">
        <v>290</v>
      </c>
      <c r="B61" s="307" t="s">
        <v>291</v>
      </c>
      <c r="C61" s="308"/>
      <c r="D61" s="113">
        <v>1.4555069562853684</v>
      </c>
      <c r="E61" s="115">
        <v>589</v>
      </c>
      <c r="F61" s="114">
        <v>603</v>
      </c>
      <c r="G61" s="114">
        <v>600</v>
      </c>
      <c r="H61" s="114">
        <v>605</v>
      </c>
      <c r="I61" s="140">
        <v>606</v>
      </c>
      <c r="J61" s="115">
        <v>-17</v>
      </c>
      <c r="K61" s="116">
        <v>-2.8052805280528053</v>
      </c>
    </row>
    <row r="62" spans="1:11" ht="14.1" customHeight="1" x14ac:dyDescent="0.2">
      <c r="A62" s="306" t="s">
        <v>292</v>
      </c>
      <c r="B62" s="307" t="s">
        <v>293</v>
      </c>
      <c r="C62" s="308"/>
      <c r="D62" s="113">
        <v>1.8162947586922678</v>
      </c>
      <c r="E62" s="115">
        <v>735</v>
      </c>
      <c r="F62" s="114">
        <v>740</v>
      </c>
      <c r="G62" s="114">
        <v>740</v>
      </c>
      <c r="H62" s="114">
        <v>717</v>
      </c>
      <c r="I62" s="140">
        <v>694</v>
      </c>
      <c r="J62" s="115">
        <v>41</v>
      </c>
      <c r="K62" s="116">
        <v>5.9077809798270895</v>
      </c>
    </row>
    <row r="63" spans="1:11" ht="14.1" customHeight="1" x14ac:dyDescent="0.2">
      <c r="A63" s="306"/>
      <c r="B63" s="307" t="s">
        <v>294</v>
      </c>
      <c r="C63" s="308"/>
      <c r="D63" s="113">
        <v>1.5790644228630737</v>
      </c>
      <c r="E63" s="115">
        <v>639</v>
      </c>
      <c r="F63" s="114">
        <v>646</v>
      </c>
      <c r="G63" s="114">
        <v>653</v>
      </c>
      <c r="H63" s="114">
        <v>633</v>
      </c>
      <c r="I63" s="140">
        <v>613</v>
      </c>
      <c r="J63" s="115">
        <v>26</v>
      </c>
      <c r="K63" s="116">
        <v>4.2414355628058731</v>
      </c>
    </row>
    <row r="64" spans="1:11" ht="14.1" customHeight="1" x14ac:dyDescent="0.2">
      <c r="A64" s="306" t="s">
        <v>295</v>
      </c>
      <c r="B64" s="307" t="s">
        <v>296</v>
      </c>
      <c r="C64" s="308"/>
      <c r="D64" s="113">
        <v>0.14826895989324634</v>
      </c>
      <c r="E64" s="115">
        <v>60</v>
      </c>
      <c r="F64" s="114">
        <v>60</v>
      </c>
      <c r="G64" s="114">
        <v>58</v>
      </c>
      <c r="H64" s="114">
        <v>55</v>
      </c>
      <c r="I64" s="140">
        <v>51</v>
      </c>
      <c r="J64" s="115">
        <v>9</v>
      </c>
      <c r="K64" s="116">
        <v>17.647058823529413</v>
      </c>
    </row>
    <row r="65" spans="1:11" ht="14.1" customHeight="1" x14ac:dyDescent="0.2">
      <c r="A65" s="306" t="s">
        <v>297</v>
      </c>
      <c r="B65" s="307" t="s">
        <v>298</v>
      </c>
      <c r="C65" s="308"/>
      <c r="D65" s="113">
        <v>0.58566239157832312</v>
      </c>
      <c r="E65" s="115">
        <v>237</v>
      </c>
      <c r="F65" s="114">
        <v>257</v>
      </c>
      <c r="G65" s="114">
        <v>263</v>
      </c>
      <c r="H65" s="114">
        <v>279</v>
      </c>
      <c r="I65" s="140">
        <v>276</v>
      </c>
      <c r="J65" s="115">
        <v>-39</v>
      </c>
      <c r="K65" s="116">
        <v>-14.130434782608695</v>
      </c>
    </row>
    <row r="66" spans="1:11" ht="14.1" customHeight="1" x14ac:dyDescent="0.2">
      <c r="A66" s="306">
        <v>82</v>
      </c>
      <c r="B66" s="307" t="s">
        <v>299</v>
      </c>
      <c r="C66" s="308"/>
      <c r="D66" s="113">
        <v>2.2759285343613316</v>
      </c>
      <c r="E66" s="115">
        <v>921</v>
      </c>
      <c r="F66" s="114">
        <v>954</v>
      </c>
      <c r="G66" s="114">
        <v>953</v>
      </c>
      <c r="H66" s="114">
        <v>935</v>
      </c>
      <c r="I66" s="140">
        <v>934</v>
      </c>
      <c r="J66" s="115">
        <v>-13</v>
      </c>
      <c r="K66" s="116">
        <v>-1.39186295503212</v>
      </c>
    </row>
    <row r="67" spans="1:11" ht="14.1" customHeight="1" x14ac:dyDescent="0.2">
      <c r="A67" s="306" t="s">
        <v>300</v>
      </c>
      <c r="B67" s="307" t="s">
        <v>301</v>
      </c>
      <c r="C67" s="308"/>
      <c r="D67" s="113">
        <v>1.1268440951886722</v>
      </c>
      <c r="E67" s="115">
        <v>456</v>
      </c>
      <c r="F67" s="114">
        <v>462</v>
      </c>
      <c r="G67" s="114">
        <v>471</v>
      </c>
      <c r="H67" s="114">
        <v>461</v>
      </c>
      <c r="I67" s="140">
        <v>458</v>
      </c>
      <c r="J67" s="115">
        <v>-2</v>
      </c>
      <c r="K67" s="116">
        <v>-0.4366812227074236</v>
      </c>
    </row>
    <row r="68" spans="1:11" ht="14.1" customHeight="1" x14ac:dyDescent="0.2">
      <c r="A68" s="306" t="s">
        <v>302</v>
      </c>
      <c r="B68" s="307" t="s">
        <v>303</v>
      </c>
      <c r="C68" s="308"/>
      <c r="D68" s="113">
        <v>0.84266192205995005</v>
      </c>
      <c r="E68" s="115">
        <v>341</v>
      </c>
      <c r="F68" s="114">
        <v>368</v>
      </c>
      <c r="G68" s="114">
        <v>359</v>
      </c>
      <c r="H68" s="114">
        <v>345</v>
      </c>
      <c r="I68" s="140">
        <v>345</v>
      </c>
      <c r="J68" s="115">
        <v>-4</v>
      </c>
      <c r="K68" s="116">
        <v>-1.1594202898550725</v>
      </c>
    </row>
    <row r="69" spans="1:11" ht="14.1" customHeight="1" x14ac:dyDescent="0.2">
      <c r="A69" s="306">
        <v>83</v>
      </c>
      <c r="B69" s="307" t="s">
        <v>304</v>
      </c>
      <c r="C69" s="308"/>
      <c r="D69" s="113">
        <v>3.780858477277782</v>
      </c>
      <c r="E69" s="115">
        <v>1530</v>
      </c>
      <c r="F69" s="114">
        <v>1545</v>
      </c>
      <c r="G69" s="114">
        <v>1526</v>
      </c>
      <c r="H69" s="114">
        <v>1545</v>
      </c>
      <c r="I69" s="140">
        <v>1560</v>
      </c>
      <c r="J69" s="115">
        <v>-30</v>
      </c>
      <c r="K69" s="116">
        <v>-1.9230769230769231</v>
      </c>
    </row>
    <row r="70" spans="1:11" ht="14.1" customHeight="1" x14ac:dyDescent="0.2">
      <c r="A70" s="306" t="s">
        <v>305</v>
      </c>
      <c r="B70" s="307" t="s">
        <v>306</v>
      </c>
      <c r="C70" s="308"/>
      <c r="D70" s="113">
        <v>2.028813601205921</v>
      </c>
      <c r="E70" s="115">
        <v>821</v>
      </c>
      <c r="F70" s="114">
        <v>815</v>
      </c>
      <c r="G70" s="114">
        <v>813</v>
      </c>
      <c r="H70" s="114">
        <v>827</v>
      </c>
      <c r="I70" s="140">
        <v>830</v>
      </c>
      <c r="J70" s="115">
        <v>-9</v>
      </c>
      <c r="K70" s="116">
        <v>-1.0843373493975903</v>
      </c>
    </row>
    <row r="71" spans="1:11" ht="14.1" customHeight="1" x14ac:dyDescent="0.2">
      <c r="A71" s="306"/>
      <c r="B71" s="307" t="s">
        <v>307</v>
      </c>
      <c r="C71" s="308"/>
      <c r="D71" s="113">
        <v>1.0947191538784689</v>
      </c>
      <c r="E71" s="115">
        <v>443</v>
      </c>
      <c r="F71" s="114">
        <v>456</v>
      </c>
      <c r="G71" s="114">
        <v>437</v>
      </c>
      <c r="H71" s="114">
        <v>441</v>
      </c>
      <c r="I71" s="140">
        <v>453</v>
      </c>
      <c r="J71" s="115">
        <v>-10</v>
      </c>
      <c r="K71" s="116">
        <v>-2.2075055187637971</v>
      </c>
    </row>
    <row r="72" spans="1:11" ht="14.1" customHeight="1" x14ac:dyDescent="0.2">
      <c r="A72" s="306">
        <v>84</v>
      </c>
      <c r="B72" s="307" t="s">
        <v>308</v>
      </c>
      <c r="C72" s="308"/>
      <c r="D72" s="113">
        <v>1.7495737267403069</v>
      </c>
      <c r="E72" s="115">
        <v>708</v>
      </c>
      <c r="F72" s="114">
        <v>778</v>
      </c>
      <c r="G72" s="114">
        <v>765</v>
      </c>
      <c r="H72" s="114">
        <v>715</v>
      </c>
      <c r="I72" s="140">
        <v>735</v>
      </c>
      <c r="J72" s="115">
        <v>-27</v>
      </c>
      <c r="K72" s="116">
        <v>-3.6734693877551021</v>
      </c>
    </row>
    <row r="73" spans="1:11" ht="14.1" customHeight="1" x14ac:dyDescent="0.2">
      <c r="A73" s="306" t="s">
        <v>309</v>
      </c>
      <c r="B73" s="307" t="s">
        <v>310</v>
      </c>
      <c r="C73" s="308"/>
      <c r="D73" s="113">
        <v>0.4299799836904144</v>
      </c>
      <c r="E73" s="115">
        <v>174</v>
      </c>
      <c r="F73" s="114">
        <v>212</v>
      </c>
      <c r="G73" s="114">
        <v>196</v>
      </c>
      <c r="H73" s="114">
        <v>181</v>
      </c>
      <c r="I73" s="140">
        <v>178</v>
      </c>
      <c r="J73" s="115">
        <v>-4</v>
      </c>
      <c r="K73" s="116">
        <v>-2.2471910112359552</v>
      </c>
    </row>
    <row r="74" spans="1:11" ht="14.1" customHeight="1" x14ac:dyDescent="0.2">
      <c r="A74" s="306" t="s">
        <v>311</v>
      </c>
      <c r="B74" s="307" t="s">
        <v>312</v>
      </c>
      <c r="C74" s="308"/>
      <c r="D74" s="113">
        <v>7.6605629278177281E-2</v>
      </c>
      <c r="E74" s="115">
        <v>31</v>
      </c>
      <c r="F74" s="114">
        <v>36</v>
      </c>
      <c r="G74" s="114">
        <v>37</v>
      </c>
      <c r="H74" s="114">
        <v>34</v>
      </c>
      <c r="I74" s="140">
        <v>35</v>
      </c>
      <c r="J74" s="115">
        <v>-4</v>
      </c>
      <c r="K74" s="116">
        <v>-11.428571428571429</v>
      </c>
    </row>
    <row r="75" spans="1:11" ht="14.1" customHeight="1" x14ac:dyDescent="0.2">
      <c r="A75" s="306" t="s">
        <v>313</v>
      </c>
      <c r="B75" s="307" t="s">
        <v>314</v>
      </c>
      <c r="C75" s="308"/>
      <c r="D75" s="113">
        <v>1.235574665777053E-2</v>
      </c>
      <c r="E75" s="115">
        <v>5</v>
      </c>
      <c r="F75" s="114">
        <v>6</v>
      </c>
      <c r="G75" s="114">
        <v>6</v>
      </c>
      <c r="H75" s="114">
        <v>5</v>
      </c>
      <c r="I75" s="140">
        <v>6</v>
      </c>
      <c r="J75" s="115">
        <v>-1</v>
      </c>
      <c r="K75" s="116">
        <v>-16.666666666666668</v>
      </c>
    </row>
    <row r="76" spans="1:11" ht="14.1" customHeight="1" x14ac:dyDescent="0.2">
      <c r="A76" s="306">
        <v>91</v>
      </c>
      <c r="B76" s="307" t="s">
        <v>315</v>
      </c>
      <c r="C76" s="308"/>
      <c r="D76" s="113">
        <v>6.1778733288852646E-2</v>
      </c>
      <c r="E76" s="115">
        <v>25</v>
      </c>
      <c r="F76" s="114">
        <v>26</v>
      </c>
      <c r="G76" s="114">
        <v>26</v>
      </c>
      <c r="H76" s="114">
        <v>28</v>
      </c>
      <c r="I76" s="140">
        <v>27</v>
      </c>
      <c r="J76" s="115">
        <v>-2</v>
      </c>
      <c r="K76" s="116">
        <v>-7.4074074074074074</v>
      </c>
    </row>
    <row r="77" spans="1:11" ht="14.1" customHeight="1" x14ac:dyDescent="0.2">
      <c r="A77" s="306">
        <v>92</v>
      </c>
      <c r="B77" s="307" t="s">
        <v>316</v>
      </c>
      <c r="C77" s="308"/>
      <c r="D77" s="113">
        <v>0.44233573034818496</v>
      </c>
      <c r="E77" s="115">
        <v>179</v>
      </c>
      <c r="F77" s="114">
        <v>190</v>
      </c>
      <c r="G77" s="114">
        <v>196</v>
      </c>
      <c r="H77" s="114">
        <v>203</v>
      </c>
      <c r="I77" s="140">
        <v>189</v>
      </c>
      <c r="J77" s="115">
        <v>-10</v>
      </c>
      <c r="K77" s="116">
        <v>-5.2910052910052912</v>
      </c>
    </row>
    <row r="78" spans="1:11" ht="14.1" customHeight="1" x14ac:dyDescent="0.2">
      <c r="A78" s="306">
        <v>93</v>
      </c>
      <c r="B78" s="307" t="s">
        <v>317</v>
      </c>
      <c r="C78" s="308"/>
      <c r="D78" s="113">
        <v>8.4019077272839596E-2</v>
      </c>
      <c r="E78" s="115">
        <v>34</v>
      </c>
      <c r="F78" s="114">
        <v>33</v>
      </c>
      <c r="G78" s="114">
        <v>32</v>
      </c>
      <c r="H78" s="114">
        <v>30</v>
      </c>
      <c r="I78" s="140">
        <v>27</v>
      </c>
      <c r="J78" s="115">
        <v>7</v>
      </c>
      <c r="K78" s="116">
        <v>25.925925925925927</v>
      </c>
    </row>
    <row r="79" spans="1:11" ht="14.1" customHeight="1" x14ac:dyDescent="0.2">
      <c r="A79" s="306">
        <v>94</v>
      </c>
      <c r="B79" s="307" t="s">
        <v>318</v>
      </c>
      <c r="C79" s="308"/>
      <c r="D79" s="113">
        <v>0.81300813008130079</v>
      </c>
      <c r="E79" s="115">
        <v>329</v>
      </c>
      <c r="F79" s="114">
        <v>355</v>
      </c>
      <c r="G79" s="114">
        <v>350</v>
      </c>
      <c r="H79" s="114">
        <v>332</v>
      </c>
      <c r="I79" s="140">
        <v>341</v>
      </c>
      <c r="J79" s="115">
        <v>-12</v>
      </c>
      <c r="K79" s="116">
        <v>-3.5190615835777126</v>
      </c>
    </row>
    <row r="80" spans="1:11" ht="14.1" customHeight="1" x14ac:dyDescent="0.2">
      <c r="A80" s="306" t="s">
        <v>319</v>
      </c>
      <c r="B80" s="307" t="s">
        <v>320</v>
      </c>
      <c r="C80" s="308"/>
      <c r="D80" s="113">
        <v>1.235574665777053E-2</v>
      </c>
      <c r="E80" s="115">
        <v>5</v>
      </c>
      <c r="F80" s="114">
        <v>4</v>
      </c>
      <c r="G80" s="114">
        <v>4</v>
      </c>
      <c r="H80" s="114">
        <v>4</v>
      </c>
      <c r="I80" s="140">
        <v>4</v>
      </c>
      <c r="J80" s="115">
        <v>1</v>
      </c>
      <c r="K80" s="116">
        <v>25</v>
      </c>
    </row>
    <row r="81" spans="1:11" ht="14.1" customHeight="1" x14ac:dyDescent="0.2">
      <c r="A81" s="310" t="s">
        <v>321</v>
      </c>
      <c r="B81" s="311" t="s">
        <v>334</v>
      </c>
      <c r="C81" s="312"/>
      <c r="D81" s="125">
        <v>3.4744359601650729</v>
      </c>
      <c r="E81" s="143">
        <v>1406</v>
      </c>
      <c r="F81" s="144">
        <v>1476</v>
      </c>
      <c r="G81" s="144">
        <v>1449</v>
      </c>
      <c r="H81" s="144">
        <v>1437</v>
      </c>
      <c r="I81" s="145">
        <v>1390</v>
      </c>
      <c r="J81" s="143">
        <v>16</v>
      </c>
      <c r="K81" s="146">
        <v>1.1510791366906474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12080</v>
      </c>
      <c r="G12" s="536">
        <v>8783</v>
      </c>
      <c r="H12" s="536">
        <v>14022</v>
      </c>
      <c r="I12" s="536">
        <v>10684</v>
      </c>
      <c r="J12" s="537">
        <v>11635</v>
      </c>
      <c r="K12" s="538">
        <v>445</v>
      </c>
      <c r="L12" s="349">
        <v>3.8246669531585731</v>
      </c>
    </row>
    <row r="13" spans="1:17" s="110" customFormat="1" ht="15" customHeight="1" x14ac:dyDescent="0.2">
      <c r="A13" s="350" t="s">
        <v>345</v>
      </c>
      <c r="B13" s="351" t="s">
        <v>346</v>
      </c>
      <c r="C13" s="347"/>
      <c r="D13" s="347"/>
      <c r="E13" s="348"/>
      <c r="F13" s="536">
        <v>7242</v>
      </c>
      <c r="G13" s="536">
        <v>4696</v>
      </c>
      <c r="H13" s="536">
        <v>8149</v>
      </c>
      <c r="I13" s="536">
        <v>6621</v>
      </c>
      <c r="J13" s="537">
        <v>7062</v>
      </c>
      <c r="K13" s="538">
        <v>180</v>
      </c>
      <c r="L13" s="349">
        <v>2.5488530161427359</v>
      </c>
    </row>
    <row r="14" spans="1:17" s="110" customFormat="1" ht="22.5" customHeight="1" x14ac:dyDescent="0.2">
      <c r="A14" s="350"/>
      <c r="B14" s="351" t="s">
        <v>347</v>
      </c>
      <c r="C14" s="347"/>
      <c r="D14" s="347"/>
      <c r="E14" s="348"/>
      <c r="F14" s="536">
        <v>4838</v>
      </c>
      <c r="G14" s="536">
        <v>4087</v>
      </c>
      <c r="H14" s="536">
        <v>5873</v>
      </c>
      <c r="I14" s="536">
        <v>4063</v>
      </c>
      <c r="J14" s="537">
        <v>4573</v>
      </c>
      <c r="K14" s="538">
        <v>265</v>
      </c>
      <c r="L14" s="349">
        <v>5.7948830089656678</v>
      </c>
    </row>
    <row r="15" spans="1:17" s="110" customFormat="1" ht="15" customHeight="1" x14ac:dyDescent="0.2">
      <c r="A15" s="350" t="s">
        <v>348</v>
      </c>
      <c r="B15" s="351" t="s">
        <v>108</v>
      </c>
      <c r="C15" s="347"/>
      <c r="D15" s="347"/>
      <c r="E15" s="348"/>
      <c r="F15" s="536">
        <v>2676</v>
      </c>
      <c r="G15" s="536">
        <v>2300</v>
      </c>
      <c r="H15" s="536">
        <v>5901</v>
      </c>
      <c r="I15" s="536">
        <v>2567</v>
      </c>
      <c r="J15" s="537">
        <v>2658</v>
      </c>
      <c r="K15" s="538">
        <v>18</v>
      </c>
      <c r="L15" s="349">
        <v>0.67720090293453727</v>
      </c>
    </row>
    <row r="16" spans="1:17" s="110" customFormat="1" ht="15" customHeight="1" x14ac:dyDescent="0.2">
      <c r="A16" s="350"/>
      <c r="B16" s="351" t="s">
        <v>109</v>
      </c>
      <c r="C16" s="347"/>
      <c r="D16" s="347"/>
      <c r="E16" s="348"/>
      <c r="F16" s="536">
        <v>8157</v>
      </c>
      <c r="G16" s="536">
        <v>5761</v>
      </c>
      <c r="H16" s="536">
        <v>7247</v>
      </c>
      <c r="I16" s="536">
        <v>7103</v>
      </c>
      <c r="J16" s="537">
        <v>7896</v>
      </c>
      <c r="K16" s="538">
        <v>261</v>
      </c>
      <c r="L16" s="349">
        <v>3.3054711246200608</v>
      </c>
    </row>
    <row r="17" spans="1:12" s="110" customFormat="1" ht="15" customHeight="1" x14ac:dyDescent="0.2">
      <c r="A17" s="350"/>
      <c r="B17" s="351" t="s">
        <v>110</v>
      </c>
      <c r="C17" s="347"/>
      <c r="D17" s="347"/>
      <c r="E17" s="348"/>
      <c r="F17" s="536">
        <v>1132</v>
      </c>
      <c r="G17" s="536">
        <v>636</v>
      </c>
      <c r="H17" s="536">
        <v>780</v>
      </c>
      <c r="I17" s="536">
        <v>919</v>
      </c>
      <c r="J17" s="537">
        <v>941</v>
      </c>
      <c r="K17" s="538">
        <v>191</v>
      </c>
      <c r="L17" s="349">
        <v>20.297555791710945</v>
      </c>
    </row>
    <row r="18" spans="1:12" s="110" customFormat="1" ht="15" customHeight="1" x14ac:dyDescent="0.2">
      <c r="A18" s="350"/>
      <c r="B18" s="351" t="s">
        <v>111</v>
      </c>
      <c r="C18" s="347"/>
      <c r="D18" s="347"/>
      <c r="E18" s="348"/>
      <c r="F18" s="536">
        <v>115</v>
      </c>
      <c r="G18" s="536">
        <v>86</v>
      </c>
      <c r="H18" s="536">
        <v>94</v>
      </c>
      <c r="I18" s="536">
        <v>95</v>
      </c>
      <c r="J18" s="537">
        <v>140</v>
      </c>
      <c r="K18" s="538">
        <v>-25</v>
      </c>
      <c r="L18" s="349">
        <v>-17.857142857142858</v>
      </c>
    </row>
    <row r="19" spans="1:12" s="110" customFormat="1" ht="15" customHeight="1" x14ac:dyDescent="0.2">
      <c r="A19" s="118" t="s">
        <v>113</v>
      </c>
      <c r="B19" s="119" t="s">
        <v>181</v>
      </c>
      <c r="C19" s="347"/>
      <c r="D19" s="347"/>
      <c r="E19" s="348"/>
      <c r="F19" s="536">
        <v>7902</v>
      </c>
      <c r="G19" s="536">
        <v>5383</v>
      </c>
      <c r="H19" s="536">
        <v>9864</v>
      </c>
      <c r="I19" s="536">
        <v>7258</v>
      </c>
      <c r="J19" s="537">
        <v>7611</v>
      </c>
      <c r="K19" s="538">
        <v>291</v>
      </c>
      <c r="L19" s="349">
        <v>3.8234134804887661</v>
      </c>
    </row>
    <row r="20" spans="1:12" s="110" customFormat="1" ht="15" customHeight="1" x14ac:dyDescent="0.2">
      <c r="A20" s="118"/>
      <c r="B20" s="119" t="s">
        <v>182</v>
      </c>
      <c r="C20" s="347"/>
      <c r="D20" s="347"/>
      <c r="E20" s="348"/>
      <c r="F20" s="536">
        <v>4178</v>
      </c>
      <c r="G20" s="536">
        <v>3400</v>
      </c>
      <c r="H20" s="536">
        <v>4158</v>
      </c>
      <c r="I20" s="536">
        <v>3426</v>
      </c>
      <c r="J20" s="537">
        <v>4024</v>
      </c>
      <c r="K20" s="538">
        <v>154</v>
      </c>
      <c r="L20" s="349">
        <v>3.8270377733598409</v>
      </c>
    </row>
    <row r="21" spans="1:12" s="110" customFormat="1" ht="15" customHeight="1" x14ac:dyDescent="0.2">
      <c r="A21" s="118" t="s">
        <v>113</v>
      </c>
      <c r="B21" s="119" t="s">
        <v>116</v>
      </c>
      <c r="C21" s="347"/>
      <c r="D21" s="347"/>
      <c r="E21" s="348"/>
      <c r="F21" s="536">
        <v>8879</v>
      </c>
      <c r="G21" s="536">
        <v>6424</v>
      </c>
      <c r="H21" s="536">
        <v>10724</v>
      </c>
      <c r="I21" s="536">
        <v>7665</v>
      </c>
      <c r="J21" s="537">
        <v>8505</v>
      </c>
      <c r="K21" s="538">
        <v>374</v>
      </c>
      <c r="L21" s="349">
        <v>4.3974132863021751</v>
      </c>
    </row>
    <row r="22" spans="1:12" s="110" customFormat="1" ht="15" customHeight="1" x14ac:dyDescent="0.2">
      <c r="A22" s="118"/>
      <c r="B22" s="119" t="s">
        <v>117</v>
      </c>
      <c r="C22" s="347"/>
      <c r="D22" s="347"/>
      <c r="E22" s="348"/>
      <c r="F22" s="536">
        <v>3195</v>
      </c>
      <c r="G22" s="536">
        <v>2356</v>
      </c>
      <c r="H22" s="536">
        <v>3286</v>
      </c>
      <c r="I22" s="536">
        <v>3011</v>
      </c>
      <c r="J22" s="537">
        <v>3118</v>
      </c>
      <c r="K22" s="538">
        <v>77</v>
      </c>
      <c r="L22" s="349">
        <v>2.4695317511225143</v>
      </c>
    </row>
    <row r="23" spans="1:12" s="110" customFormat="1" ht="15" customHeight="1" x14ac:dyDescent="0.2">
      <c r="A23" s="352" t="s">
        <v>348</v>
      </c>
      <c r="B23" s="353" t="s">
        <v>193</v>
      </c>
      <c r="C23" s="354"/>
      <c r="D23" s="354"/>
      <c r="E23" s="355"/>
      <c r="F23" s="539">
        <v>256</v>
      </c>
      <c r="G23" s="539">
        <v>507</v>
      </c>
      <c r="H23" s="539">
        <v>2909</v>
      </c>
      <c r="I23" s="539">
        <v>225</v>
      </c>
      <c r="J23" s="540">
        <v>228</v>
      </c>
      <c r="K23" s="541">
        <v>28</v>
      </c>
      <c r="L23" s="356">
        <v>12.280701754385966</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31.1</v>
      </c>
      <c r="G25" s="542">
        <v>38.6</v>
      </c>
      <c r="H25" s="542">
        <v>38.700000000000003</v>
      </c>
      <c r="I25" s="542">
        <v>37.4</v>
      </c>
      <c r="J25" s="542">
        <v>31.7</v>
      </c>
      <c r="K25" s="543" t="s">
        <v>350</v>
      </c>
      <c r="L25" s="364">
        <v>-0.59999999999999787</v>
      </c>
    </row>
    <row r="26" spans="1:12" s="110" customFormat="1" ht="15" customHeight="1" x14ac:dyDescent="0.2">
      <c r="A26" s="365" t="s">
        <v>105</v>
      </c>
      <c r="B26" s="366" t="s">
        <v>346</v>
      </c>
      <c r="C26" s="362"/>
      <c r="D26" s="362"/>
      <c r="E26" s="363"/>
      <c r="F26" s="542">
        <v>27.8</v>
      </c>
      <c r="G26" s="542">
        <v>33.200000000000003</v>
      </c>
      <c r="H26" s="542">
        <v>33.1</v>
      </c>
      <c r="I26" s="542">
        <v>34.1</v>
      </c>
      <c r="J26" s="544">
        <v>28</v>
      </c>
      <c r="K26" s="543" t="s">
        <v>350</v>
      </c>
      <c r="L26" s="364">
        <v>-0.19999999999999929</v>
      </c>
    </row>
    <row r="27" spans="1:12" s="110" customFormat="1" ht="15" customHeight="1" x14ac:dyDescent="0.2">
      <c r="A27" s="365"/>
      <c r="B27" s="366" t="s">
        <v>347</v>
      </c>
      <c r="C27" s="362"/>
      <c r="D27" s="362"/>
      <c r="E27" s="363"/>
      <c r="F27" s="542">
        <v>36</v>
      </c>
      <c r="G27" s="542">
        <v>45</v>
      </c>
      <c r="H27" s="542">
        <v>46.6</v>
      </c>
      <c r="I27" s="542">
        <v>42.8</v>
      </c>
      <c r="J27" s="542">
        <v>37.4</v>
      </c>
      <c r="K27" s="543" t="s">
        <v>350</v>
      </c>
      <c r="L27" s="364">
        <v>-1.3999999999999986</v>
      </c>
    </row>
    <row r="28" spans="1:12" s="110" customFormat="1" ht="15" customHeight="1" x14ac:dyDescent="0.2">
      <c r="A28" s="365" t="s">
        <v>113</v>
      </c>
      <c r="B28" s="366" t="s">
        <v>108</v>
      </c>
      <c r="C28" s="362"/>
      <c r="D28" s="362"/>
      <c r="E28" s="363"/>
      <c r="F28" s="542">
        <v>44.5</v>
      </c>
      <c r="G28" s="542">
        <v>46.7</v>
      </c>
      <c r="H28" s="542">
        <v>47.8</v>
      </c>
      <c r="I28" s="542">
        <v>45.8</v>
      </c>
      <c r="J28" s="542">
        <v>41.4</v>
      </c>
      <c r="K28" s="543" t="s">
        <v>350</v>
      </c>
      <c r="L28" s="364">
        <v>3.1000000000000014</v>
      </c>
    </row>
    <row r="29" spans="1:12" s="110" customFormat="1" ht="11.25" x14ac:dyDescent="0.2">
      <c r="A29" s="365"/>
      <c r="B29" s="366" t="s">
        <v>109</v>
      </c>
      <c r="C29" s="362"/>
      <c r="D29" s="362"/>
      <c r="E29" s="363"/>
      <c r="F29" s="542">
        <v>28.5</v>
      </c>
      <c r="G29" s="542">
        <v>36</v>
      </c>
      <c r="H29" s="542">
        <v>35.299999999999997</v>
      </c>
      <c r="I29" s="542">
        <v>33.799999999999997</v>
      </c>
      <c r="J29" s="544">
        <v>29.6</v>
      </c>
      <c r="K29" s="543" t="s">
        <v>350</v>
      </c>
      <c r="L29" s="364">
        <v>-1.1000000000000014</v>
      </c>
    </row>
    <row r="30" spans="1:12" s="110" customFormat="1" ht="15" customHeight="1" x14ac:dyDescent="0.2">
      <c r="A30" s="365"/>
      <c r="B30" s="366" t="s">
        <v>110</v>
      </c>
      <c r="C30" s="362"/>
      <c r="D30" s="362"/>
      <c r="E30" s="363"/>
      <c r="F30" s="542">
        <v>20.9</v>
      </c>
      <c r="G30" s="542">
        <v>38.9</v>
      </c>
      <c r="H30" s="542">
        <v>37.700000000000003</v>
      </c>
      <c r="I30" s="542">
        <v>42.4</v>
      </c>
      <c r="J30" s="542">
        <v>25</v>
      </c>
      <c r="K30" s="543" t="s">
        <v>350</v>
      </c>
      <c r="L30" s="364">
        <v>-4.1000000000000014</v>
      </c>
    </row>
    <row r="31" spans="1:12" s="110" customFormat="1" ht="15" customHeight="1" x14ac:dyDescent="0.2">
      <c r="A31" s="365"/>
      <c r="B31" s="366" t="s">
        <v>111</v>
      </c>
      <c r="C31" s="362"/>
      <c r="D31" s="362"/>
      <c r="E31" s="363"/>
      <c r="F31" s="542">
        <v>35.700000000000003</v>
      </c>
      <c r="G31" s="542">
        <v>33.700000000000003</v>
      </c>
      <c r="H31" s="542">
        <v>36.200000000000003</v>
      </c>
      <c r="I31" s="542">
        <v>41.1</v>
      </c>
      <c r="J31" s="542">
        <v>25.7</v>
      </c>
      <c r="K31" s="543" t="s">
        <v>350</v>
      </c>
      <c r="L31" s="364">
        <v>10.000000000000004</v>
      </c>
    </row>
    <row r="32" spans="1:12" s="110" customFormat="1" ht="15" customHeight="1" x14ac:dyDescent="0.2">
      <c r="A32" s="367" t="s">
        <v>113</v>
      </c>
      <c r="B32" s="368" t="s">
        <v>181</v>
      </c>
      <c r="C32" s="362"/>
      <c r="D32" s="362"/>
      <c r="E32" s="363"/>
      <c r="F32" s="542">
        <v>27.4</v>
      </c>
      <c r="G32" s="542">
        <v>33</v>
      </c>
      <c r="H32" s="542">
        <v>33.799999999999997</v>
      </c>
      <c r="I32" s="542">
        <v>35.700000000000003</v>
      </c>
      <c r="J32" s="544">
        <v>28.9</v>
      </c>
      <c r="K32" s="543" t="s">
        <v>350</v>
      </c>
      <c r="L32" s="364">
        <v>-1.5</v>
      </c>
    </row>
    <row r="33" spans="1:12" s="110" customFormat="1" ht="15" customHeight="1" x14ac:dyDescent="0.2">
      <c r="A33" s="367"/>
      <c r="B33" s="368" t="s">
        <v>182</v>
      </c>
      <c r="C33" s="362"/>
      <c r="D33" s="362"/>
      <c r="E33" s="363"/>
      <c r="F33" s="542">
        <v>37.799999999999997</v>
      </c>
      <c r="G33" s="542">
        <v>46.5</v>
      </c>
      <c r="H33" s="542">
        <v>46.6</v>
      </c>
      <c r="I33" s="542">
        <v>40.9</v>
      </c>
      <c r="J33" s="542">
        <v>36.700000000000003</v>
      </c>
      <c r="K33" s="543" t="s">
        <v>350</v>
      </c>
      <c r="L33" s="364">
        <v>1.0999999999999943</v>
      </c>
    </row>
    <row r="34" spans="1:12" s="369" customFormat="1" ht="15" customHeight="1" x14ac:dyDescent="0.2">
      <c r="A34" s="367" t="s">
        <v>113</v>
      </c>
      <c r="B34" s="368" t="s">
        <v>116</v>
      </c>
      <c r="C34" s="362"/>
      <c r="D34" s="362"/>
      <c r="E34" s="363"/>
      <c r="F34" s="542">
        <v>30.8</v>
      </c>
      <c r="G34" s="542">
        <v>38.200000000000003</v>
      </c>
      <c r="H34" s="542">
        <v>40.6</v>
      </c>
      <c r="I34" s="542">
        <v>38.799999999999997</v>
      </c>
      <c r="J34" s="542">
        <v>32.9</v>
      </c>
      <c r="K34" s="543" t="s">
        <v>350</v>
      </c>
      <c r="L34" s="364">
        <v>-2.0999999999999979</v>
      </c>
    </row>
    <row r="35" spans="1:12" s="369" customFormat="1" ht="11.25" x14ac:dyDescent="0.2">
      <c r="A35" s="370"/>
      <c r="B35" s="371" t="s">
        <v>117</v>
      </c>
      <c r="C35" s="372"/>
      <c r="D35" s="372"/>
      <c r="E35" s="373"/>
      <c r="F35" s="545">
        <v>32.1</v>
      </c>
      <c r="G35" s="545">
        <v>39.5</v>
      </c>
      <c r="H35" s="545">
        <v>33.700000000000003</v>
      </c>
      <c r="I35" s="545">
        <v>33.799999999999997</v>
      </c>
      <c r="J35" s="546">
        <v>28.2</v>
      </c>
      <c r="K35" s="547" t="s">
        <v>350</v>
      </c>
      <c r="L35" s="374">
        <v>3.9000000000000021</v>
      </c>
    </row>
    <row r="36" spans="1:12" s="369" customFormat="1" ht="15.95" customHeight="1" x14ac:dyDescent="0.2">
      <c r="A36" s="375" t="s">
        <v>351</v>
      </c>
      <c r="B36" s="376"/>
      <c r="C36" s="377"/>
      <c r="D36" s="376"/>
      <c r="E36" s="378"/>
      <c r="F36" s="548">
        <v>11749</v>
      </c>
      <c r="G36" s="548">
        <v>8204</v>
      </c>
      <c r="H36" s="548">
        <v>10581</v>
      </c>
      <c r="I36" s="548">
        <v>10418</v>
      </c>
      <c r="J36" s="548">
        <v>11334</v>
      </c>
      <c r="K36" s="549">
        <v>415</v>
      </c>
      <c r="L36" s="380">
        <v>3.6615493206281982</v>
      </c>
    </row>
    <row r="37" spans="1:12" s="369" customFormat="1" ht="15.95" customHeight="1" x14ac:dyDescent="0.2">
      <c r="A37" s="381"/>
      <c r="B37" s="382" t="s">
        <v>113</v>
      </c>
      <c r="C37" s="382" t="s">
        <v>352</v>
      </c>
      <c r="D37" s="382"/>
      <c r="E37" s="383"/>
      <c r="F37" s="548">
        <v>3655</v>
      </c>
      <c r="G37" s="548">
        <v>3163</v>
      </c>
      <c r="H37" s="548">
        <v>4098</v>
      </c>
      <c r="I37" s="548">
        <v>3892</v>
      </c>
      <c r="J37" s="548">
        <v>3589</v>
      </c>
      <c r="K37" s="549">
        <v>66</v>
      </c>
      <c r="L37" s="380">
        <v>1.838952354416272</v>
      </c>
    </row>
    <row r="38" spans="1:12" s="369" customFormat="1" ht="15.95" customHeight="1" x14ac:dyDescent="0.2">
      <c r="A38" s="381"/>
      <c r="B38" s="384" t="s">
        <v>105</v>
      </c>
      <c r="C38" s="384" t="s">
        <v>106</v>
      </c>
      <c r="D38" s="385"/>
      <c r="E38" s="383"/>
      <c r="F38" s="548">
        <v>7067</v>
      </c>
      <c r="G38" s="548">
        <v>4473</v>
      </c>
      <c r="H38" s="548">
        <v>6177</v>
      </c>
      <c r="I38" s="548">
        <v>6507</v>
      </c>
      <c r="J38" s="550">
        <v>6909</v>
      </c>
      <c r="K38" s="549">
        <v>158</v>
      </c>
      <c r="L38" s="380">
        <v>2.2868721956867852</v>
      </c>
    </row>
    <row r="39" spans="1:12" s="369" customFormat="1" ht="15.95" customHeight="1" x14ac:dyDescent="0.2">
      <c r="A39" s="381"/>
      <c r="B39" s="385"/>
      <c r="C39" s="382" t="s">
        <v>353</v>
      </c>
      <c r="D39" s="385"/>
      <c r="E39" s="383"/>
      <c r="F39" s="548">
        <v>1968</v>
      </c>
      <c r="G39" s="548">
        <v>1485</v>
      </c>
      <c r="H39" s="548">
        <v>2046</v>
      </c>
      <c r="I39" s="548">
        <v>2220</v>
      </c>
      <c r="J39" s="548">
        <v>1933</v>
      </c>
      <c r="K39" s="549">
        <v>35</v>
      </c>
      <c r="L39" s="380">
        <v>1.8106570098292809</v>
      </c>
    </row>
    <row r="40" spans="1:12" s="369" customFormat="1" ht="15.95" customHeight="1" x14ac:dyDescent="0.2">
      <c r="A40" s="381"/>
      <c r="B40" s="384"/>
      <c r="C40" s="384" t="s">
        <v>107</v>
      </c>
      <c r="D40" s="385"/>
      <c r="E40" s="383"/>
      <c r="F40" s="548">
        <v>4682</v>
      </c>
      <c r="G40" s="548">
        <v>3731</v>
      </c>
      <c r="H40" s="548">
        <v>4404</v>
      </c>
      <c r="I40" s="548">
        <v>3911</v>
      </c>
      <c r="J40" s="548">
        <v>4425</v>
      </c>
      <c r="K40" s="549">
        <v>257</v>
      </c>
      <c r="L40" s="380">
        <v>5.8079096045197742</v>
      </c>
    </row>
    <row r="41" spans="1:12" s="369" customFormat="1" ht="24" customHeight="1" x14ac:dyDescent="0.2">
      <c r="A41" s="381"/>
      <c r="B41" s="385"/>
      <c r="C41" s="382" t="s">
        <v>353</v>
      </c>
      <c r="D41" s="385"/>
      <c r="E41" s="383"/>
      <c r="F41" s="548">
        <v>1687</v>
      </c>
      <c r="G41" s="548">
        <v>1678</v>
      </c>
      <c r="H41" s="548">
        <v>2052</v>
      </c>
      <c r="I41" s="548">
        <v>1672</v>
      </c>
      <c r="J41" s="550">
        <v>1656</v>
      </c>
      <c r="K41" s="549">
        <v>31</v>
      </c>
      <c r="L41" s="380">
        <v>1.8719806763285025</v>
      </c>
    </row>
    <row r="42" spans="1:12" s="110" customFormat="1" ht="15" customHeight="1" x14ac:dyDescent="0.2">
      <c r="A42" s="381"/>
      <c r="B42" s="384" t="s">
        <v>113</v>
      </c>
      <c r="C42" s="384" t="s">
        <v>354</v>
      </c>
      <c r="D42" s="385"/>
      <c r="E42" s="383"/>
      <c r="F42" s="548">
        <v>2405</v>
      </c>
      <c r="G42" s="548">
        <v>1822</v>
      </c>
      <c r="H42" s="548">
        <v>2766</v>
      </c>
      <c r="I42" s="548">
        <v>2372</v>
      </c>
      <c r="J42" s="548">
        <v>2424</v>
      </c>
      <c r="K42" s="549">
        <v>-19</v>
      </c>
      <c r="L42" s="380">
        <v>-0.78382838283828382</v>
      </c>
    </row>
    <row r="43" spans="1:12" s="110" customFormat="1" ht="15" customHeight="1" x14ac:dyDescent="0.2">
      <c r="A43" s="381"/>
      <c r="B43" s="385"/>
      <c r="C43" s="382" t="s">
        <v>353</v>
      </c>
      <c r="D43" s="385"/>
      <c r="E43" s="383"/>
      <c r="F43" s="548">
        <v>1070</v>
      </c>
      <c r="G43" s="548">
        <v>850</v>
      </c>
      <c r="H43" s="548">
        <v>1321</v>
      </c>
      <c r="I43" s="548">
        <v>1087</v>
      </c>
      <c r="J43" s="548">
        <v>1003</v>
      </c>
      <c r="K43" s="549">
        <v>67</v>
      </c>
      <c r="L43" s="380">
        <v>6.6799601196410769</v>
      </c>
    </row>
    <row r="44" spans="1:12" s="110" customFormat="1" ht="15" customHeight="1" x14ac:dyDescent="0.2">
      <c r="A44" s="381"/>
      <c r="B44" s="384"/>
      <c r="C44" s="366" t="s">
        <v>109</v>
      </c>
      <c r="D44" s="385"/>
      <c r="E44" s="383"/>
      <c r="F44" s="548">
        <v>8100</v>
      </c>
      <c r="G44" s="548">
        <v>5661</v>
      </c>
      <c r="H44" s="548">
        <v>6941</v>
      </c>
      <c r="I44" s="548">
        <v>7032</v>
      </c>
      <c r="J44" s="550">
        <v>7829</v>
      </c>
      <c r="K44" s="549">
        <v>271</v>
      </c>
      <c r="L44" s="380">
        <v>3.4614893345254822</v>
      </c>
    </row>
    <row r="45" spans="1:12" s="110" customFormat="1" ht="15" customHeight="1" x14ac:dyDescent="0.2">
      <c r="A45" s="381"/>
      <c r="B45" s="385"/>
      <c r="C45" s="382" t="s">
        <v>353</v>
      </c>
      <c r="D45" s="385"/>
      <c r="E45" s="383"/>
      <c r="F45" s="548">
        <v>2308</v>
      </c>
      <c r="G45" s="548">
        <v>2037</v>
      </c>
      <c r="H45" s="548">
        <v>2449</v>
      </c>
      <c r="I45" s="548">
        <v>2376</v>
      </c>
      <c r="J45" s="548">
        <v>2315</v>
      </c>
      <c r="K45" s="549">
        <v>-7</v>
      </c>
      <c r="L45" s="380">
        <v>-0.30237580993520519</v>
      </c>
    </row>
    <row r="46" spans="1:12" s="110" customFormat="1" ht="15" customHeight="1" x14ac:dyDescent="0.2">
      <c r="A46" s="381"/>
      <c r="B46" s="384"/>
      <c r="C46" s="366" t="s">
        <v>110</v>
      </c>
      <c r="D46" s="385"/>
      <c r="E46" s="383"/>
      <c r="F46" s="548">
        <v>1129</v>
      </c>
      <c r="G46" s="548">
        <v>635</v>
      </c>
      <c r="H46" s="548">
        <v>780</v>
      </c>
      <c r="I46" s="548">
        <v>919</v>
      </c>
      <c r="J46" s="548">
        <v>941</v>
      </c>
      <c r="K46" s="549">
        <v>188</v>
      </c>
      <c r="L46" s="380">
        <v>19.978746014877789</v>
      </c>
    </row>
    <row r="47" spans="1:12" s="110" customFormat="1" ht="15" customHeight="1" x14ac:dyDescent="0.2">
      <c r="A47" s="381"/>
      <c r="B47" s="385"/>
      <c r="C47" s="382" t="s">
        <v>353</v>
      </c>
      <c r="D47" s="385"/>
      <c r="E47" s="383"/>
      <c r="F47" s="548">
        <v>236</v>
      </c>
      <c r="G47" s="548">
        <v>247</v>
      </c>
      <c r="H47" s="548">
        <v>294</v>
      </c>
      <c r="I47" s="548">
        <v>390</v>
      </c>
      <c r="J47" s="550">
        <v>235</v>
      </c>
      <c r="K47" s="549">
        <v>1</v>
      </c>
      <c r="L47" s="380">
        <v>0.42553191489361702</v>
      </c>
    </row>
    <row r="48" spans="1:12" s="110" customFormat="1" ht="15" customHeight="1" x14ac:dyDescent="0.2">
      <c r="A48" s="381"/>
      <c r="B48" s="385"/>
      <c r="C48" s="366" t="s">
        <v>111</v>
      </c>
      <c r="D48" s="386"/>
      <c r="E48" s="387"/>
      <c r="F48" s="548">
        <v>115</v>
      </c>
      <c r="G48" s="548">
        <v>86</v>
      </c>
      <c r="H48" s="548">
        <v>94</v>
      </c>
      <c r="I48" s="548">
        <v>95</v>
      </c>
      <c r="J48" s="548">
        <v>140</v>
      </c>
      <c r="K48" s="549">
        <v>-25</v>
      </c>
      <c r="L48" s="380">
        <v>-17.857142857142858</v>
      </c>
    </row>
    <row r="49" spans="1:12" s="110" customFormat="1" ht="15" customHeight="1" x14ac:dyDescent="0.2">
      <c r="A49" s="381"/>
      <c r="B49" s="385"/>
      <c r="C49" s="382" t="s">
        <v>353</v>
      </c>
      <c r="D49" s="385"/>
      <c r="E49" s="383"/>
      <c r="F49" s="548">
        <v>41</v>
      </c>
      <c r="G49" s="548">
        <v>29</v>
      </c>
      <c r="H49" s="548">
        <v>34</v>
      </c>
      <c r="I49" s="548">
        <v>39</v>
      </c>
      <c r="J49" s="548">
        <v>36</v>
      </c>
      <c r="K49" s="549">
        <v>5</v>
      </c>
      <c r="L49" s="380">
        <v>13.888888888888889</v>
      </c>
    </row>
    <row r="50" spans="1:12" s="110" customFormat="1" ht="15" customHeight="1" x14ac:dyDescent="0.2">
      <c r="A50" s="381"/>
      <c r="B50" s="384" t="s">
        <v>113</v>
      </c>
      <c r="C50" s="382" t="s">
        <v>181</v>
      </c>
      <c r="D50" s="385"/>
      <c r="E50" s="383"/>
      <c r="F50" s="548">
        <v>7597</v>
      </c>
      <c r="G50" s="548">
        <v>4827</v>
      </c>
      <c r="H50" s="548">
        <v>6527</v>
      </c>
      <c r="I50" s="548">
        <v>7008</v>
      </c>
      <c r="J50" s="550">
        <v>7329</v>
      </c>
      <c r="K50" s="549">
        <v>268</v>
      </c>
      <c r="L50" s="380">
        <v>3.6567062355027971</v>
      </c>
    </row>
    <row r="51" spans="1:12" s="110" customFormat="1" ht="15" customHeight="1" x14ac:dyDescent="0.2">
      <c r="A51" s="381"/>
      <c r="B51" s="385"/>
      <c r="C51" s="382" t="s">
        <v>353</v>
      </c>
      <c r="D51" s="385"/>
      <c r="E51" s="383"/>
      <c r="F51" s="548">
        <v>2085</v>
      </c>
      <c r="G51" s="548">
        <v>1593</v>
      </c>
      <c r="H51" s="548">
        <v>2207</v>
      </c>
      <c r="I51" s="548">
        <v>2499</v>
      </c>
      <c r="J51" s="548">
        <v>2120</v>
      </c>
      <c r="K51" s="549">
        <v>-35</v>
      </c>
      <c r="L51" s="380">
        <v>-1.6509433962264151</v>
      </c>
    </row>
    <row r="52" spans="1:12" s="110" customFormat="1" ht="15" customHeight="1" x14ac:dyDescent="0.2">
      <c r="A52" s="381"/>
      <c r="B52" s="384"/>
      <c r="C52" s="382" t="s">
        <v>182</v>
      </c>
      <c r="D52" s="385"/>
      <c r="E52" s="383"/>
      <c r="F52" s="548">
        <v>4152</v>
      </c>
      <c r="G52" s="548">
        <v>3377</v>
      </c>
      <c r="H52" s="548">
        <v>4054</v>
      </c>
      <c r="I52" s="548">
        <v>3410</v>
      </c>
      <c r="J52" s="548">
        <v>4005</v>
      </c>
      <c r="K52" s="549">
        <v>147</v>
      </c>
      <c r="L52" s="380">
        <v>3.6704119850187267</v>
      </c>
    </row>
    <row r="53" spans="1:12" s="269" customFormat="1" ht="11.25" customHeight="1" x14ac:dyDescent="0.2">
      <c r="A53" s="381"/>
      <c r="B53" s="385"/>
      <c r="C53" s="382" t="s">
        <v>353</v>
      </c>
      <c r="D53" s="385"/>
      <c r="E53" s="383"/>
      <c r="F53" s="548">
        <v>1570</v>
      </c>
      <c r="G53" s="548">
        <v>1570</v>
      </c>
      <c r="H53" s="548">
        <v>1891</v>
      </c>
      <c r="I53" s="548">
        <v>1393</v>
      </c>
      <c r="J53" s="550">
        <v>1469</v>
      </c>
      <c r="K53" s="549">
        <v>101</v>
      </c>
      <c r="L53" s="380">
        <v>6.8754254594962561</v>
      </c>
    </row>
    <row r="54" spans="1:12" s="151" customFormat="1" ht="12.75" customHeight="1" x14ac:dyDescent="0.2">
      <c r="A54" s="381"/>
      <c r="B54" s="384" t="s">
        <v>113</v>
      </c>
      <c r="C54" s="384" t="s">
        <v>116</v>
      </c>
      <c r="D54" s="385"/>
      <c r="E54" s="383"/>
      <c r="F54" s="548">
        <v>8586</v>
      </c>
      <c r="G54" s="548">
        <v>5927</v>
      </c>
      <c r="H54" s="548">
        <v>7676</v>
      </c>
      <c r="I54" s="548">
        <v>7437</v>
      </c>
      <c r="J54" s="548">
        <v>8250</v>
      </c>
      <c r="K54" s="549">
        <v>336</v>
      </c>
      <c r="L54" s="380">
        <v>4.0727272727272723</v>
      </c>
    </row>
    <row r="55" spans="1:12" ht="11.25" x14ac:dyDescent="0.2">
      <c r="A55" s="381"/>
      <c r="B55" s="385"/>
      <c r="C55" s="382" t="s">
        <v>353</v>
      </c>
      <c r="D55" s="385"/>
      <c r="E55" s="383"/>
      <c r="F55" s="548">
        <v>2641</v>
      </c>
      <c r="G55" s="548">
        <v>2264</v>
      </c>
      <c r="H55" s="548">
        <v>3119</v>
      </c>
      <c r="I55" s="548">
        <v>2887</v>
      </c>
      <c r="J55" s="548">
        <v>2718</v>
      </c>
      <c r="K55" s="549">
        <v>-77</v>
      </c>
      <c r="L55" s="380">
        <v>-2.8329654157468727</v>
      </c>
    </row>
    <row r="56" spans="1:12" ht="14.25" customHeight="1" x14ac:dyDescent="0.2">
      <c r="A56" s="381"/>
      <c r="B56" s="385"/>
      <c r="C56" s="384" t="s">
        <v>117</v>
      </c>
      <c r="D56" s="385"/>
      <c r="E56" s="383"/>
      <c r="F56" s="548">
        <v>3157</v>
      </c>
      <c r="G56" s="548">
        <v>2274</v>
      </c>
      <c r="H56" s="548">
        <v>2894</v>
      </c>
      <c r="I56" s="548">
        <v>2973</v>
      </c>
      <c r="J56" s="548">
        <v>3073</v>
      </c>
      <c r="K56" s="549">
        <v>84</v>
      </c>
      <c r="L56" s="380">
        <v>2.7334851936218678</v>
      </c>
    </row>
    <row r="57" spans="1:12" ht="18.75" customHeight="1" x14ac:dyDescent="0.2">
      <c r="A57" s="388"/>
      <c r="B57" s="389"/>
      <c r="C57" s="390" t="s">
        <v>353</v>
      </c>
      <c r="D57" s="389"/>
      <c r="E57" s="391"/>
      <c r="F57" s="551">
        <v>1013</v>
      </c>
      <c r="G57" s="552">
        <v>898</v>
      </c>
      <c r="H57" s="552">
        <v>974</v>
      </c>
      <c r="I57" s="552">
        <v>1005</v>
      </c>
      <c r="J57" s="552">
        <v>868</v>
      </c>
      <c r="K57" s="553">
        <f t="shared" ref="K57" si="0">IF(OR(F57=".",J57=".")=TRUE,".",IF(OR(F57="*",J57="*")=TRUE,"*",IF(AND(F57="-",J57="-")=TRUE,"-",IF(AND(ISNUMBER(J57),ISNUMBER(F57))=TRUE,IF(F57-J57=0,0,F57-J57),IF(ISNUMBER(F57)=TRUE,F57,-J57)))))</f>
        <v>145</v>
      </c>
      <c r="L57" s="392">
        <f t="shared" ref="L57" si="1">IF(K57 =".",".",IF(K57 ="*","*",IF(K57="-","-",IF(K57=0,0,IF(OR(J57="-",J57=".",F57="-",F57=".")=TRUE,"X",IF(J57=0,"0,0",IF(ABS(K57*100/J57)&gt;250,".X",(K57*100/J57))))))))</f>
        <v>16.705069124423964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12080</v>
      </c>
      <c r="E11" s="114">
        <v>8783</v>
      </c>
      <c r="F11" s="114">
        <v>14022</v>
      </c>
      <c r="G11" s="114">
        <v>10684</v>
      </c>
      <c r="H11" s="140">
        <v>11635</v>
      </c>
      <c r="I11" s="115">
        <v>445</v>
      </c>
      <c r="J11" s="116">
        <v>3.8246669531585731</v>
      </c>
    </row>
    <row r="12" spans="1:15" s="110" customFormat="1" ht="24.95" customHeight="1" x14ac:dyDescent="0.2">
      <c r="A12" s="193" t="s">
        <v>132</v>
      </c>
      <c r="B12" s="194" t="s">
        <v>133</v>
      </c>
      <c r="C12" s="113">
        <v>0.55463576158940397</v>
      </c>
      <c r="D12" s="115">
        <v>67</v>
      </c>
      <c r="E12" s="114">
        <v>42</v>
      </c>
      <c r="F12" s="114">
        <v>88</v>
      </c>
      <c r="G12" s="114">
        <v>49</v>
      </c>
      <c r="H12" s="140">
        <v>51</v>
      </c>
      <c r="I12" s="115">
        <v>16</v>
      </c>
      <c r="J12" s="116">
        <v>31.372549019607842</v>
      </c>
    </row>
    <row r="13" spans="1:15" s="110" customFormat="1" ht="24.95" customHeight="1" x14ac:dyDescent="0.2">
      <c r="A13" s="193" t="s">
        <v>134</v>
      </c>
      <c r="B13" s="199" t="s">
        <v>214</v>
      </c>
      <c r="C13" s="113">
        <v>0.94370860927152322</v>
      </c>
      <c r="D13" s="115">
        <v>114</v>
      </c>
      <c r="E13" s="114">
        <v>54</v>
      </c>
      <c r="F13" s="114">
        <v>101</v>
      </c>
      <c r="G13" s="114">
        <v>118</v>
      </c>
      <c r="H13" s="140">
        <v>72</v>
      </c>
      <c r="I13" s="115">
        <v>42</v>
      </c>
      <c r="J13" s="116">
        <v>58.333333333333336</v>
      </c>
    </row>
    <row r="14" spans="1:15" s="287" customFormat="1" ht="24.95" customHeight="1" x14ac:dyDescent="0.2">
      <c r="A14" s="193" t="s">
        <v>215</v>
      </c>
      <c r="B14" s="199" t="s">
        <v>137</v>
      </c>
      <c r="C14" s="113">
        <v>17.566225165562916</v>
      </c>
      <c r="D14" s="115">
        <v>2122</v>
      </c>
      <c r="E14" s="114">
        <v>1295</v>
      </c>
      <c r="F14" s="114">
        <v>2417</v>
      </c>
      <c r="G14" s="114">
        <v>1844</v>
      </c>
      <c r="H14" s="140">
        <v>2090</v>
      </c>
      <c r="I14" s="115">
        <v>32</v>
      </c>
      <c r="J14" s="116">
        <v>1.5311004784688995</v>
      </c>
      <c r="K14" s="110"/>
      <c r="L14" s="110"/>
      <c r="M14" s="110"/>
      <c r="N14" s="110"/>
      <c r="O14" s="110"/>
    </row>
    <row r="15" spans="1:15" s="110" customFormat="1" ht="24.95" customHeight="1" x14ac:dyDescent="0.2">
      <c r="A15" s="193" t="s">
        <v>216</v>
      </c>
      <c r="B15" s="199" t="s">
        <v>217</v>
      </c>
      <c r="C15" s="113">
        <v>3.3278145695364238</v>
      </c>
      <c r="D15" s="115">
        <v>402</v>
      </c>
      <c r="E15" s="114">
        <v>400</v>
      </c>
      <c r="F15" s="114">
        <v>489</v>
      </c>
      <c r="G15" s="114">
        <v>295</v>
      </c>
      <c r="H15" s="140">
        <v>311</v>
      </c>
      <c r="I15" s="115">
        <v>91</v>
      </c>
      <c r="J15" s="116">
        <v>29.260450160771704</v>
      </c>
    </row>
    <row r="16" spans="1:15" s="287" customFormat="1" ht="24.95" customHeight="1" x14ac:dyDescent="0.2">
      <c r="A16" s="193" t="s">
        <v>218</v>
      </c>
      <c r="B16" s="199" t="s">
        <v>141</v>
      </c>
      <c r="C16" s="113">
        <v>11.382450331125828</v>
      </c>
      <c r="D16" s="115">
        <v>1375</v>
      </c>
      <c r="E16" s="114">
        <v>727</v>
      </c>
      <c r="F16" s="114">
        <v>1527</v>
      </c>
      <c r="G16" s="114">
        <v>1269</v>
      </c>
      <c r="H16" s="140">
        <v>1483</v>
      </c>
      <c r="I16" s="115">
        <v>-108</v>
      </c>
      <c r="J16" s="116">
        <v>-7.2825354012137558</v>
      </c>
      <c r="K16" s="110"/>
      <c r="L16" s="110"/>
      <c r="M16" s="110"/>
      <c r="N16" s="110"/>
      <c r="O16" s="110"/>
    </row>
    <row r="17" spans="1:15" s="110" customFormat="1" ht="24.95" customHeight="1" x14ac:dyDescent="0.2">
      <c r="A17" s="193" t="s">
        <v>142</v>
      </c>
      <c r="B17" s="199" t="s">
        <v>220</v>
      </c>
      <c r="C17" s="113">
        <v>2.8559602649006623</v>
      </c>
      <c r="D17" s="115">
        <v>345</v>
      </c>
      <c r="E17" s="114">
        <v>168</v>
      </c>
      <c r="F17" s="114">
        <v>401</v>
      </c>
      <c r="G17" s="114">
        <v>280</v>
      </c>
      <c r="H17" s="140">
        <v>296</v>
      </c>
      <c r="I17" s="115">
        <v>49</v>
      </c>
      <c r="J17" s="116">
        <v>16.554054054054053</v>
      </c>
    </row>
    <row r="18" spans="1:15" s="287" customFormat="1" ht="24.95" customHeight="1" x14ac:dyDescent="0.2">
      <c r="A18" s="201" t="s">
        <v>144</v>
      </c>
      <c r="B18" s="202" t="s">
        <v>145</v>
      </c>
      <c r="C18" s="113">
        <v>12.326158940397351</v>
      </c>
      <c r="D18" s="115">
        <v>1489</v>
      </c>
      <c r="E18" s="114">
        <v>690</v>
      </c>
      <c r="F18" s="114">
        <v>1465</v>
      </c>
      <c r="G18" s="114">
        <v>1288</v>
      </c>
      <c r="H18" s="140">
        <v>1265</v>
      </c>
      <c r="I18" s="115">
        <v>224</v>
      </c>
      <c r="J18" s="116">
        <v>17.707509881422926</v>
      </c>
      <c r="K18" s="110"/>
      <c r="L18" s="110"/>
      <c r="M18" s="110"/>
      <c r="N18" s="110"/>
      <c r="O18" s="110"/>
    </row>
    <row r="19" spans="1:15" s="110" customFormat="1" ht="24.95" customHeight="1" x14ac:dyDescent="0.2">
      <c r="A19" s="193" t="s">
        <v>146</v>
      </c>
      <c r="B19" s="199" t="s">
        <v>147</v>
      </c>
      <c r="C19" s="113">
        <v>13.319536423841059</v>
      </c>
      <c r="D19" s="115">
        <v>1609</v>
      </c>
      <c r="E19" s="114">
        <v>1333</v>
      </c>
      <c r="F19" s="114">
        <v>2040</v>
      </c>
      <c r="G19" s="114">
        <v>1429</v>
      </c>
      <c r="H19" s="140">
        <v>1617</v>
      </c>
      <c r="I19" s="115">
        <v>-8</v>
      </c>
      <c r="J19" s="116">
        <v>-0.49474335188620905</v>
      </c>
    </row>
    <row r="20" spans="1:15" s="287" customFormat="1" ht="24.95" customHeight="1" x14ac:dyDescent="0.2">
      <c r="A20" s="193" t="s">
        <v>148</v>
      </c>
      <c r="B20" s="199" t="s">
        <v>149</v>
      </c>
      <c r="C20" s="113">
        <v>5.6043046357615891</v>
      </c>
      <c r="D20" s="115">
        <v>677</v>
      </c>
      <c r="E20" s="114">
        <v>695</v>
      </c>
      <c r="F20" s="114">
        <v>816</v>
      </c>
      <c r="G20" s="114">
        <v>601</v>
      </c>
      <c r="H20" s="140">
        <v>807</v>
      </c>
      <c r="I20" s="115">
        <v>-130</v>
      </c>
      <c r="J20" s="116">
        <v>-16.109045848822799</v>
      </c>
      <c r="K20" s="110"/>
      <c r="L20" s="110"/>
      <c r="M20" s="110"/>
      <c r="N20" s="110"/>
      <c r="O20" s="110"/>
    </row>
    <row r="21" spans="1:15" s="110" customFormat="1" ht="24.95" customHeight="1" x14ac:dyDescent="0.2">
      <c r="A21" s="201" t="s">
        <v>150</v>
      </c>
      <c r="B21" s="202" t="s">
        <v>151</v>
      </c>
      <c r="C21" s="113">
        <v>4.685430463576159</v>
      </c>
      <c r="D21" s="115">
        <v>566</v>
      </c>
      <c r="E21" s="114">
        <v>479</v>
      </c>
      <c r="F21" s="114">
        <v>632</v>
      </c>
      <c r="G21" s="114">
        <v>533</v>
      </c>
      <c r="H21" s="140">
        <v>556</v>
      </c>
      <c r="I21" s="115">
        <v>10</v>
      </c>
      <c r="J21" s="116">
        <v>1.7985611510791366</v>
      </c>
    </row>
    <row r="22" spans="1:15" s="110" customFormat="1" ht="24.95" customHeight="1" x14ac:dyDescent="0.2">
      <c r="A22" s="201" t="s">
        <v>152</v>
      </c>
      <c r="B22" s="199" t="s">
        <v>153</v>
      </c>
      <c r="C22" s="113">
        <v>1.2665562913907285</v>
      </c>
      <c r="D22" s="115">
        <v>153</v>
      </c>
      <c r="E22" s="114">
        <v>119</v>
      </c>
      <c r="F22" s="114">
        <v>185</v>
      </c>
      <c r="G22" s="114">
        <v>145</v>
      </c>
      <c r="H22" s="140">
        <v>140</v>
      </c>
      <c r="I22" s="115">
        <v>13</v>
      </c>
      <c r="J22" s="116">
        <v>9.2857142857142865</v>
      </c>
    </row>
    <row r="23" spans="1:15" s="110" customFormat="1" ht="24.95" customHeight="1" x14ac:dyDescent="0.2">
      <c r="A23" s="193" t="s">
        <v>154</v>
      </c>
      <c r="B23" s="199" t="s">
        <v>155</v>
      </c>
      <c r="C23" s="113">
        <v>0.82781456953642385</v>
      </c>
      <c r="D23" s="115">
        <v>100</v>
      </c>
      <c r="E23" s="114">
        <v>58</v>
      </c>
      <c r="F23" s="114">
        <v>148</v>
      </c>
      <c r="G23" s="114">
        <v>83</v>
      </c>
      <c r="H23" s="140">
        <v>144</v>
      </c>
      <c r="I23" s="115">
        <v>-44</v>
      </c>
      <c r="J23" s="116">
        <v>-30.555555555555557</v>
      </c>
    </row>
    <row r="24" spans="1:15" s="110" customFormat="1" ht="24.95" customHeight="1" x14ac:dyDescent="0.2">
      <c r="A24" s="193" t="s">
        <v>156</v>
      </c>
      <c r="B24" s="199" t="s">
        <v>221</v>
      </c>
      <c r="C24" s="113">
        <v>4.6192052980132452</v>
      </c>
      <c r="D24" s="115">
        <v>558</v>
      </c>
      <c r="E24" s="114">
        <v>359</v>
      </c>
      <c r="F24" s="114">
        <v>612</v>
      </c>
      <c r="G24" s="114">
        <v>448</v>
      </c>
      <c r="H24" s="140">
        <v>502</v>
      </c>
      <c r="I24" s="115">
        <v>56</v>
      </c>
      <c r="J24" s="116">
        <v>11.155378486055778</v>
      </c>
    </row>
    <row r="25" spans="1:15" s="110" customFormat="1" ht="24.95" customHeight="1" x14ac:dyDescent="0.2">
      <c r="A25" s="193" t="s">
        <v>222</v>
      </c>
      <c r="B25" s="204" t="s">
        <v>159</v>
      </c>
      <c r="C25" s="113">
        <v>6.5894039735099339</v>
      </c>
      <c r="D25" s="115">
        <v>796</v>
      </c>
      <c r="E25" s="114">
        <v>558</v>
      </c>
      <c r="F25" s="114">
        <v>845</v>
      </c>
      <c r="G25" s="114">
        <v>666</v>
      </c>
      <c r="H25" s="140">
        <v>952</v>
      </c>
      <c r="I25" s="115">
        <v>-156</v>
      </c>
      <c r="J25" s="116">
        <v>-16.386554621848738</v>
      </c>
    </row>
    <row r="26" spans="1:15" s="110" customFormat="1" ht="24.95" customHeight="1" x14ac:dyDescent="0.2">
      <c r="A26" s="201">
        <v>782.78300000000002</v>
      </c>
      <c r="B26" s="203" t="s">
        <v>160</v>
      </c>
      <c r="C26" s="113">
        <v>9.9254966887417222</v>
      </c>
      <c r="D26" s="115">
        <v>1199</v>
      </c>
      <c r="E26" s="114">
        <v>726</v>
      </c>
      <c r="F26" s="114">
        <v>1093</v>
      </c>
      <c r="G26" s="114">
        <v>1408</v>
      </c>
      <c r="H26" s="140">
        <v>1176</v>
      </c>
      <c r="I26" s="115">
        <v>23</v>
      </c>
      <c r="J26" s="116">
        <v>1.9557823129251701</v>
      </c>
    </row>
    <row r="27" spans="1:15" s="110" customFormat="1" ht="24.95" customHeight="1" x14ac:dyDescent="0.2">
      <c r="A27" s="193" t="s">
        <v>161</v>
      </c>
      <c r="B27" s="199" t="s">
        <v>162</v>
      </c>
      <c r="C27" s="113">
        <v>1.8791390728476822</v>
      </c>
      <c r="D27" s="115">
        <v>227</v>
      </c>
      <c r="E27" s="114">
        <v>219</v>
      </c>
      <c r="F27" s="114">
        <v>427</v>
      </c>
      <c r="G27" s="114">
        <v>262</v>
      </c>
      <c r="H27" s="140">
        <v>247</v>
      </c>
      <c r="I27" s="115">
        <v>-20</v>
      </c>
      <c r="J27" s="116">
        <v>-8.097165991902834</v>
      </c>
    </row>
    <row r="28" spans="1:15" s="110" customFormat="1" ht="24.95" customHeight="1" x14ac:dyDescent="0.2">
      <c r="A28" s="193" t="s">
        <v>163</v>
      </c>
      <c r="B28" s="199" t="s">
        <v>164</v>
      </c>
      <c r="C28" s="113">
        <v>3.6009933774834435</v>
      </c>
      <c r="D28" s="115">
        <v>435</v>
      </c>
      <c r="E28" s="114">
        <v>212</v>
      </c>
      <c r="F28" s="114">
        <v>615</v>
      </c>
      <c r="G28" s="114">
        <v>178</v>
      </c>
      <c r="H28" s="140">
        <v>286</v>
      </c>
      <c r="I28" s="115">
        <v>149</v>
      </c>
      <c r="J28" s="116">
        <v>52.0979020979021</v>
      </c>
    </row>
    <row r="29" spans="1:15" s="110" customFormat="1" ht="24.95" customHeight="1" x14ac:dyDescent="0.2">
      <c r="A29" s="193">
        <v>86</v>
      </c>
      <c r="B29" s="199" t="s">
        <v>165</v>
      </c>
      <c r="C29" s="113">
        <v>6.9288079470198678</v>
      </c>
      <c r="D29" s="115">
        <v>837</v>
      </c>
      <c r="E29" s="114">
        <v>848</v>
      </c>
      <c r="F29" s="114">
        <v>833</v>
      </c>
      <c r="G29" s="114">
        <v>560</v>
      </c>
      <c r="H29" s="140">
        <v>566</v>
      </c>
      <c r="I29" s="115">
        <v>271</v>
      </c>
      <c r="J29" s="116">
        <v>47.879858657243815</v>
      </c>
    </row>
    <row r="30" spans="1:15" s="110" customFormat="1" ht="24.95" customHeight="1" x14ac:dyDescent="0.2">
      <c r="A30" s="193">
        <v>87.88</v>
      </c>
      <c r="B30" s="204" t="s">
        <v>166</v>
      </c>
      <c r="C30" s="113">
        <v>5.7119205298013247</v>
      </c>
      <c r="D30" s="115">
        <v>690</v>
      </c>
      <c r="E30" s="114">
        <v>783</v>
      </c>
      <c r="F30" s="114">
        <v>1091</v>
      </c>
      <c r="G30" s="114">
        <v>667</v>
      </c>
      <c r="H30" s="140">
        <v>776</v>
      </c>
      <c r="I30" s="115">
        <v>-86</v>
      </c>
      <c r="J30" s="116">
        <v>-11.082474226804123</v>
      </c>
    </row>
    <row r="31" spans="1:15" s="110" customFormat="1" ht="24.95" customHeight="1" x14ac:dyDescent="0.2">
      <c r="A31" s="193" t="s">
        <v>167</v>
      </c>
      <c r="B31" s="199" t="s">
        <v>168</v>
      </c>
      <c r="C31" s="113">
        <v>3.6506622516556293</v>
      </c>
      <c r="D31" s="115">
        <v>441</v>
      </c>
      <c r="E31" s="114">
        <v>313</v>
      </c>
      <c r="F31" s="114">
        <v>614</v>
      </c>
      <c r="G31" s="114">
        <v>404</v>
      </c>
      <c r="H31" s="140">
        <v>388</v>
      </c>
      <c r="I31" s="115">
        <v>53</v>
      </c>
      <c r="J31" s="116">
        <v>13.659793814432989</v>
      </c>
    </row>
    <row r="32" spans="1:15" s="110" customFormat="1" ht="24.95" customHeight="1" x14ac:dyDescent="0.2">
      <c r="A32" s="193"/>
      <c r="B32" s="204" t="s">
        <v>169</v>
      </c>
      <c r="C32" s="113">
        <v>0</v>
      </c>
      <c r="D32" s="115">
        <v>0</v>
      </c>
      <c r="E32" s="114">
        <v>0</v>
      </c>
      <c r="F32" s="114">
        <v>0</v>
      </c>
      <c r="G32" s="114" t="s">
        <v>514</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0.55463576158940397</v>
      </c>
      <c r="D34" s="115">
        <v>67</v>
      </c>
      <c r="E34" s="114">
        <v>42</v>
      </c>
      <c r="F34" s="114">
        <v>88</v>
      </c>
      <c r="G34" s="114">
        <v>49</v>
      </c>
      <c r="H34" s="140">
        <v>51</v>
      </c>
      <c r="I34" s="115">
        <v>16</v>
      </c>
      <c r="J34" s="116">
        <v>31.372549019607842</v>
      </c>
    </row>
    <row r="35" spans="1:10" s="110" customFormat="1" ht="24.95" customHeight="1" x14ac:dyDescent="0.2">
      <c r="A35" s="292" t="s">
        <v>171</v>
      </c>
      <c r="B35" s="293" t="s">
        <v>172</v>
      </c>
      <c r="C35" s="113">
        <v>30.836092715231789</v>
      </c>
      <c r="D35" s="115">
        <v>3725</v>
      </c>
      <c r="E35" s="114">
        <v>2039</v>
      </c>
      <c r="F35" s="114">
        <v>3983</v>
      </c>
      <c r="G35" s="114">
        <v>3250</v>
      </c>
      <c r="H35" s="140">
        <v>3427</v>
      </c>
      <c r="I35" s="115">
        <v>298</v>
      </c>
      <c r="J35" s="116">
        <v>8.695652173913043</v>
      </c>
    </row>
    <row r="36" spans="1:10" s="110" customFormat="1" ht="24.95" customHeight="1" x14ac:dyDescent="0.2">
      <c r="A36" s="294" t="s">
        <v>173</v>
      </c>
      <c r="B36" s="295" t="s">
        <v>174</v>
      </c>
      <c r="C36" s="125">
        <v>68.609271523178805</v>
      </c>
      <c r="D36" s="143">
        <v>8288</v>
      </c>
      <c r="E36" s="144">
        <v>6702</v>
      </c>
      <c r="F36" s="144">
        <v>9951</v>
      </c>
      <c r="G36" s="144">
        <v>7384</v>
      </c>
      <c r="H36" s="145">
        <v>8157</v>
      </c>
      <c r="I36" s="143">
        <v>131</v>
      </c>
      <c r="J36" s="146">
        <v>1.6059825916390831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12080</v>
      </c>
      <c r="F11" s="264">
        <v>8783</v>
      </c>
      <c r="G11" s="264">
        <v>14022</v>
      </c>
      <c r="H11" s="264">
        <v>10684</v>
      </c>
      <c r="I11" s="265">
        <v>11635</v>
      </c>
      <c r="J11" s="263">
        <v>445</v>
      </c>
      <c r="K11" s="266">
        <v>3.8246669531585731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30.827814569536425</v>
      </c>
      <c r="E13" s="115">
        <v>3724</v>
      </c>
      <c r="F13" s="114">
        <v>2604</v>
      </c>
      <c r="G13" s="114">
        <v>3681</v>
      </c>
      <c r="H13" s="114">
        <v>3749</v>
      </c>
      <c r="I13" s="140">
        <v>3540</v>
      </c>
      <c r="J13" s="115">
        <v>184</v>
      </c>
      <c r="K13" s="116">
        <v>5.1977401129943503</v>
      </c>
    </row>
    <row r="14" spans="1:15" ht="15.95" customHeight="1" x14ac:dyDescent="0.2">
      <c r="A14" s="306" t="s">
        <v>230</v>
      </c>
      <c r="B14" s="307"/>
      <c r="C14" s="308"/>
      <c r="D14" s="113">
        <v>53.17880794701987</v>
      </c>
      <c r="E14" s="115">
        <v>6424</v>
      </c>
      <c r="F14" s="114">
        <v>4931</v>
      </c>
      <c r="G14" s="114">
        <v>8467</v>
      </c>
      <c r="H14" s="114">
        <v>5441</v>
      </c>
      <c r="I14" s="140">
        <v>6239</v>
      </c>
      <c r="J14" s="115">
        <v>185</v>
      </c>
      <c r="K14" s="116">
        <v>2.9652187850617087</v>
      </c>
    </row>
    <row r="15" spans="1:15" ht="15.95" customHeight="1" x14ac:dyDescent="0.2">
      <c r="A15" s="306" t="s">
        <v>231</v>
      </c>
      <c r="B15" s="307"/>
      <c r="C15" s="308"/>
      <c r="D15" s="113">
        <v>8.3278145695364234</v>
      </c>
      <c r="E15" s="115">
        <v>1006</v>
      </c>
      <c r="F15" s="114">
        <v>659</v>
      </c>
      <c r="G15" s="114">
        <v>926</v>
      </c>
      <c r="H15" s="114">
        <v>745</v>
      </c>
      <c r="I15" s="140">
        <v>885</v>
      </c>
      <c r="J15" s="115">
        <v>121</v>
      </c>
      <c r="K15" s="116">
        <v>13.672316384180791</v>
      </c>
    </row>
    <row r="16" spans="1:15" ht="15.95" customHeight="1" x14ac:dyDescent="0.2">
      <c r="A16" s="306" t="s">
        <v>232</v>
      </c>
      <c r="B16" s="307"/>
      <c r="C16" s="308"/>
      <c r="D16" s="113">
        <v>7.5331125827814569</v>
      </c>
      <c r="E16" s="115">
        <v>910</v>
      </c>
      <c r="F16" s="114">
        <v>564</v>
      </c>
      <c r="G16" s="114">
        <v>898</v>
      </c>
      <c r="H16" s="114">
        <v>724</v>
      </c>
      <c r="I16" s="140">
        <v>941</v>
      </c>
      <c r="J16" s="115">
        <v>-31</v>
      </c>
      <c r="K16" s="116">
        <v>-3.2943676939426143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0.91887417218543044</v>
      </c>
      <c r="E18" s="115">
        <v>111</v>
      </c>
      <c r="F18" s="114">
        <v>73</v>
      </c>
      <c r="G18" s="114">
        <v>130</v>
      </c>
      <c r="H18" s="114">
        <v>57</v>
      </c>
      <c r="I18" s="140">
        <v>78</v>
      </c>
      <c r="J18" s="115">
        <v>33</v>
      </c>
      <c r="K18" s="116">
        <v>42.307692307692307</v>
      </c>
    </row>
    <row r="19" spans="1:11" ht="14.1" customHeight="1" x14ac:dyDescent="0.2">
      <c r="A19" s="306" t="s">
        <v>235</v>
      </c>
      <c r="B19" s="307" t="s">
        <v>236</v>
      </c>
      <c r="C19" s="308"/>
      <c r="D19" s="113">
        <v>0.33940397350993379</v>
      </c>
      <c r="E19" s="115">
        <v>41</v>
      </c>
      <c r="F19" s="114">
        <v>28</v>
      </c>
      <c r="G19" s="114">
        <v>64</v>
      </c>
      <c r="H19" s="114">
        <v>33</v>
      </c>
      <c r="I19" s="140">
        <v>30</v>
      </c>
      <c r="J19" s="115">
        <v>11</v>
      </c>
      <c r="K19" s="116">
        <v>36.666666666666664</v>
      </c>
    </row>
    <row r="20" spans="1:11" ht="14.1" customHeight="1" x14ac:dyDescent="0.2">
      <c r="A20" s="306">
        <v>12</v>
      </c>
      <c r="B20" s="307" t="s">
        <v>237</v>
      </c>
      <c r="C20" s="308"/>
      <c r="D20" s="113">
        <v>1.8460264900662251</v>
      </c>
      <c r="E20" s="115">
        <v>223</v>
      </c>
      <c r="F20" s="114">
        <v>86</v>
      </c>
      <c r="G20" s="114">
        <v>204</v>
      </c>
      <c r="H20" s="114">
        <v>206</v>
      </c>
      <c r="I20" s="140">
        <v>219</v>
      </c>
      <c r="J20" s="115">
        <v>4</v>
      </c>
      <c r="K20" s="116">
        <v>1.8264840182648401</v>
      </c>
    </row>
    <row r="21" spans="1:11" ht="14.1" customHeight="1" x14ac:dyDescent="0.2">
      <c r="A21" s="306">
        <v>21</v>
      </c>
      <c r="B21" s="307" t="s">
        <v>238</v>
      </c>
      <c r="C21" s="308"/>
      <c r="D21" s="113">
        <v>0.47185430463576161</v>
      </c>
      <c r="E21" s="115">
        <v>57</v>
      </c>
      <c r="F21" s="114">
        <v>29</v>
      </c>
      <c r="G21" s="114">
        <v>52</v>
      </c>
      <c r="H21" s="114">
        <v>50</v>
      </c>
      <c r="I21" s="140">
        <v>85</v>
      </c>
      <c r="J21" s="115">
        <v>-28</v>
      </c>
      <c r="K21" s="116">
        <v>-32.941176470588232</v>
      </c>
    </row>
    <row r="22" spans="1:11" ht="14.1" customHeight="1" x14ac:dyDescent="0.2">
      <c r="A22" s="306">
        <v>22</v>
      </c>
      <c r="B22" s="307" t="s">
        <v>239</v>
      </c>
      <c r="C22" s="308"/>
      <c r="D22" s="113">
        <v>2.9552980132450331</v>
      </c>
      <c r="E22" s="115">
        <v>357</v>
      </c>
      <c r="F22" s="114">
        <v>168</v>
      </c>
      <c r="G22" s="114">
        <v>366</v>
      </c>
      <c r="H22" s="114">
        <v>260</v>
      </c>
      <c r="I22" s="140">
        <v>274</v>
      </c>
      <c r="J22" s="115">
        <v>83</v>
      </c>
      <c r="K22" s="116">
        <v>30.291970802919707</v>
      </c>
    </row>
    <row r="23" spans="1:11" ht="14.1" customHeight="1" x14ac:dyDescent="0.2">
      <c r="A23" s="306">
        <v>23</v>
      </c>
      <c r="B23" s="307" t="s">
        <v>240</v>
      </c>
      <c r="C23" s="308"/>
      <c r="D23" s="113">
        <v>0.23178807947019867</v>
      </c>
      <c r="E23" s="115">
        <v>28</v>
      </c>
      <c r="F23" s="114">
        <v>33</v>
      </c>
      <c r="G23" s="114">
        <v>55</v>
      </c>
      <c r="H23" s="114">
        <v>29</v>
      </c>
      <c r="I23" s="140">
        <v>42</v>
      </c>
      <c r="J23" s="115">
        <v>-14</v>
      </c>
      <c r="K23" s="116">
        <v>-33.333333333333336</v>
      </c>
    </row>
    <row r="24" spans="1:11" ht="14.1" customHeight="1" x14ac:dyDescent="0.2">
      <c r="A24" s="306">
        <v>24</v>
      </c>
      <c r="B24" s="307" t="s">
        <v>241</v>
      </c>
      <c r="C24" s="308"/>
      <c r="D24" s="113">
        <v>5.2483443708609272</v>
      </c>
      <c r="E24" s="115">
        <v>634</v>
      </c>
      <c r="F24" s="114">
        <v>393</v>
      </c>
      <c r="G24" s="114">
        <v>776</v>
      </c>
      <c r="H24" s="114">
        <v>787</v>
      </c>
      <c r="I24" s="140">
        <v>819</v>
      </c>
      <c r="J24" s="115">
        <v>-185</v>
      </c>
      <c r="K24" s="116">
        <v>-22.58852258852259</v>
      </c>
    </row>
    <row r="25" spans="1:11" ht="14.1" customHeight="1" x14ac:dyDescent="0.2">
      <c r="A25" s="306">
        <v>25</v>
      </c>
      <c r="B25" s="307" t="s">
        <v>242</v>
      </c>
      <c r="C25" s="308"/>
      <c r="D25" s="113">
        <v>4.6274834437086092</v>
      </c>
      <c r="E25" s="115">
        <v>559</v>
      </c>
      <c r="F25" s="114">
        <v>317</v>
      </c>
      <c r="G25" s="114">
        <v>735</v>
      </c>
      <c r="H25" s="114">
        <v>478</v>
      </c>
      <c r="I25" s="140">
        <v>599</v>
      </c>
      <c r="J25" s="115">
        <v>-40</v>
      </c>
      <c r="K25" s="116">
        <v>-6.67779632721202</v>
      </c>
    </row>
    <row r="26" spans="1:11" ht="14.1" customHeight="1" x14ac:dyDescent="0.2">
      <c r="A26" s="306">
        <v>26</v>
      </c>
      <c r="B26" s="307" t="s">
        <v>243</v>
      </c>
      <c r="C26" s="308"/>
      <c r="D26" s="113">
        <v>2.5910596026490067</v>
      </c>
      <c r="E26" s="115">
        <v>313</v>
      </c>
      <c r="F26" s="114">
        <v>134</v>
      </c>
      <c r="G26" s="114">
        <v>357</v>
      </c>
      <c r="H26" s="114">
        <v>209</v>
      </c>
      <c r="I26" s="140">
        <v>301</v>
      </c>
      <c r="J26" s="115">
        <v>12</v>
      </c>
      <c r="K26" s="116">
        <v>3.9867109634551494</v>
      </c>
    </row>
    <row r="27" spans="1:11" ht="14.1" customHeight="1" x14ac:dyDescent="0.2">
      <c r="A27" s="306">
        <v>27</v>
      </c>
      <c r="B27" s="307" t="s">
        <v>244</v>
      </c>
      <c r="C27" s="308"/>
      <c r="D27" s="113">
        <v>2.2350993377483444</v>
      </c>
      <c r="E27" s="115">
        <v>270</v>
      </c>
      <c r="F27" s="114">
        <v>157</v>
      </c>
      <c r="G27" s="114">
        <v>239</v>
      </c>
      <c r="H27" s="114">
        <v>206</v>
      </c>
      <c r="I27" s="140">
        <v>249</v>
      </c>
      <c r="J27" s="115">
        <v>21</v>
      </c>
      <c r="K27" s="116">
        <v>8.4337349397590362</v>
      </c>
    </row>
    <row r="28" spans="1:11" ht="14.1" customHeight="1" x14ac:dyDescent="0.2">
      <c r="A28" s="306">
        <v>28</v>
      </c>
      <c r="B28" s="307" t="s">
        <v>245</v>
      </c>
      <c r="C28" s="308"/>
      <c r="D28" s="113">
        <v>0.23178807947019867</v>
      </c>
      <c r="E28" s="115">
        <v>28</v>
      </c>
      <c r="F28" s="114">
        <v>10</v>
      </c>
      <c r="G28" s="114">
        <v>20</v>
      </c>
      <c r="H28" s="114">
        <v>24</v>
      </c>
      <c r="I28" s="140">
        <v>19</v>
      </c>
      <c r="J28" s="115">
        <v>9</v>
      </c>
      <c r="K28" s="116">
        <v>47.368421052631582</v>
      </c>
    </row>
    <row r="29" spans="1:11" ht="14.1" customHeight="1" x14ac:dyDescent="0.2">
      <c r="A29" s="306">
        <v>29</v>
      </c>
      <c r="B29" s="307" t="s">
        <v>246</v>
      </c>
      <c r="C29" s="308"/>
      <c r="D29" s="113">
        <v>2.9304635761589406</v>
      </c>
      <c r="E29" s="115">
        <v>354</v>
      </c>
      <c r="F29" s="114">
        <v>326</v>
      </c>
      <c r="G29" s="114">
        <v>473</v>
      </c>
      <c r="H29" s="114">
        <v>338</v>
      </c>
      <c r="I29" s="140">
        <v>364</v>
      </c>
      <c r="J29" s="115">
        <v>-10</v>
      </c>
      <c r="K29" s="116">
        <v>-2.7472527472527473</v>
      </c>
    </row>
    <row r="30" spans="1:11" ht="14.1" customHeight="1" x14ac:dyDescent="0.2">
      <c r="A30" s="306" t="s">
        <v>247</v>
      </c>
      <c r="B30" s="307" t="s">
        <v>248</v>
      </c>
      <c r="C30" s="308"/>
      <c r="D30" s="113" t="s">
        <v>514</v>
      </c>
      <c r="E30" s="115" t="s">
        <v>514</v>
      </c>
      <c r="F30" s="114">
        <v>66</v>
      </c>
      <c r="G30" s="114" t="s">
        <v>514</v>
      </c>
      <c r="H30" s="114" t="s">
        <v>514</v>
      </c>
      <c r="I30" s="140" t="s">
        <v>514</v>
      </c>
      <c r="J30" s="115" t="s">
        <v>514</v>
      </c>
      <c r="K30" s="116" t="s">
        <v>514</v>
      </c>
    </row>
    <row r="31" spans="1:11" ht="14.1" customHeight="1" x14ac:dyDescent="0.2">
      <c r="A31" s="306" t="s">
        <v>249</v>
      </c>
      <c r="B31" s="307" t="s">
        <v>250</v>
      </c>
      <c r="C31" s="308"/>
      <c r="D31" s="113">
        <v>2.2268211920529803</v>
      </c>
      <c r="E31" s="115">
        <v>269</v>
      </c>
      <c r="F31" s="114">
        <v>256</v>
      </c>
      <c r="G31" s="114">
        <v>330</v>
      </c>
      <c r="H31" s="114">
        <v>243</v>
      </c>
      <c r="I31" s="140">
        <v>269</v>
      </c>
      <c r="J31" s="115">
        <v>0</v>
      </c>
      <c r="K31" s="116">
        <v>0</v>
      </c>
    </row>
    <row r="32" spans="1:11" ht="14.1" customHeight="1" x14ac:dyDescent="0.2">
      <c r="A32" s="306">
        <v>31</v>
      </c>
      <c r="B32" s="307" t="s">
        <v>251</v>
      </c>
      <c r="C32" s="308"/>
      <c r="D32" s="113">
        <v>0.65397350993377479</v>
      </c>
      <c r="E32" s="115">
        <v>79</v>
      </c>
      <c r="F32" s="114">
        <v>55</v>
      </c>
      <c r="G32" s="114">
        <v>71</v>
      </c>
      <c r="H32" s="114">
        <v>50</v>
      </c>
      <c r="I32" s="140">
        <v>77</v>
      </c>
      <c r="J32" s="115">
        <v>2</v>
      </c>
      <c r="K32" s="116">
        <v>2.5974025974025974</v>
      </c>
    </row>
    <row r="33" spans="1:11" ht="14.1" customHeight="1" x14ac:dyDescent="0.2">
      <c r="A33" s="306">
        <v>32</v>
      </c>
      <c r="B33" s="307" t="s">
        <v>252</v>
      </c>
      <c r="C33" s="308"/>
      <c r="D33" s="113">
        <v>7.0033112582781456</v>
      </c>
      <c r="E33" s="115">
        <v>846</v>
      </c>
      <c r="F33" s="114">
        <v>365</v>
      </c>
      <c r="G33" s="114">
        <v>830</v>
      </c>
      <c r="H33" s="114">
        <v>855</v>
      </c>
      <c r="I33" s="140">
        <v>768</v>
      </c>
      <c r="J33" s="115">
        <v>78</v>
      </c>
      <c r="K33" s="116">
        <v>10.15625</v>
      </c>
    </row>
    <row r="34" spans="1:11" ht="14.1" customHeight="1" x14ac:dyDescent="0.2">
      <c r="A34" s="306">
        <v>33</v>
      </c>
      <c r="B34" s="307" t="s">
        <v>253</v>
      </c>
      <c r="C34" s="308"/>
      <c r="D34" s="113">
        <v>2.8228476821192054</v>
      </c>
      <c r="E34" s="115">
        <v>341</v>
      </c>
      <c r="F34" s="114">
        <v>152</v>
      </c>
      <c r="G34" s="114">
        <v>309</v>
      </c>
      <c r="H34" s="114">
        <v>275</v>
      </c>
      <c r="I34" s="140">
        <v>259</v>
      </c>
      <c r="J34" s="115">
        <v>82</v>
      </c>
      <c r="K34" s="116">
        <v>31.660231660231659</v>
      </c>
    </row>
    <row r="35" spans="1:11" ht="14.1" customHeight="1" x14ac:dyDescent="0.2">
      <c r="A35" s="306">
        <v>34</v>
      </c>
      <c r="B35" s="307" t="s">
        <v>254</v>
      </c>
      <c r="C35" s="308"/>
      <c r="D35" s="113">
        <v>1.7135761589403973</v>
      </c>
      <c r="E35" s="115">
        <v>207</v>
      </c>
      <c r="F35" s="114">
        <v>132</v>
      </c>
      <c r="G35" s="114">
        <v>266</v>
      </c>
      <c r="H35" s="114">
        <v>178</v>
      </c>
      <c r="I35" s="140">
        <v>191</v>
      </c>
      <c r="J35" s="115">
        <v>16</v>
      </c>
      <c r="K35" s="116">
        <v>8.3769633507853403</v>
      </c>
    </row>
    <row r="36" spans="1:11" ht="14.1" customHeight="1" x14ac:dyDescent="0.2">
      <c r="A36" s="306">
        <v>41</v>
      </c>
      <c r="B36" s="307" t="s">
        <v>255</v>
      </c>
      <c r="C36" s="308"/>
      <c r="D36" s="113">
        <v>0.27317880794701987</v>
      </c>
      <c r="E36" s="115">
        <v>33</v>
      </c>
      <c r="F36" s="114">
        <v>22</v>
      </c>
      <c r="G36" s="114">
        <v>48</v>
      </c>
      <c r="H36" s="114">
        <v>80</v>
      </c>
      <c r="I36" s="140">
        <v>51</v>
      </c>
      <c r="J36" s="115">
        <v>-18</v>
      </c>
      <c r="K36" s="116">
        <v>-35.294117647058826</v>
      </c>
    </row>
    <row r="37" spans="1:11" ht="14.1" customHeight="1" x14ac:dyDescent="0.2">
      <c r="A37" s="306">
        <v>42</v>
      </c>
      <c r="B37" s="307" t="s">
        <v>256</v>
      </c>
      <c r="C37" s="308"/>
      <c r="D37" s="113">
        <v>0.16556291390728478</v>
      </c>
      <c r="E37" s="115">
        <v>20</v>
      </c>
      <c r="F37" s="114">
        <v>10</v>
      </c>
      <c r="G37" s="114">
        <v>16</v>
      </c>
      <c r="H37" s="114">
        <v>14</v>
      </c>
      <c r="I37" s="140">
        <v>18</v>
      </c>
      <c r="J37" s="115">
        <v>2</v>
      </c>
      <c r="K37" s="116">
        <v>11.111111111111111</v>
      </c>
    </row>
    <row r="38" spans="1:11" ht="14.1" customHeight="1" x14ac:dyDescent="0.2">
      <c r="A38" s="306">
        <v>43</v>
      </c>
      <c r="B38" s="307" t="s">
        <v>257</v>
      </c>
      <c r="C38" s="308"/>
      <c r="D38" s="113">
        <v>1.1092715231788079</v>
      </c>
      <c r="E38" s="115">
        <v>134</v>
      </c>
      <c r="F38" s="114">
        <v>87</v>
      </c>
      <c r="G38" s="114">
        <v>203</v>
      </c>
      <c r="H38" s="114">
        <v>135</v>
      </c>
      <c r="I38" s="140">
        <v>150</v>
      </c>
      <c r="J38" s="115">
        <v>-16</v>
      </c>
      <c r="K38" s="116">
        <v>-10.666666666666666</v>
      </c>
    </row>
    <row r="39" spans="1:11" ht="14.1" customHeight="1" x14ac:dyDescent="0.2">
      <c r="A39" s="306">
        <v>51</v>
      </c>
      <c r="B39" s="307" t="s">
        <v>258</v>
      </c>
      <c r="C39" s="308"/>
      <c r="D39" s="113">
        <v>9.2301324503311264</v>
      </c>
      <c r="E39" s="115">
        <v>1115</v>
      </c>
      <c r="F39" s="114">
        <v>833</v>
      </c>
      <c r="G39" s="114">
        <v>1074</v>
      </c>
      <c r="H39" s="114">
        <v>1108</v>
      </c>
      <c r="I39" s="140">
        <v>946</v>
      </c>
      <c r="J39" s="115">
        <v>169</v>
      </c>
      <c r="K39" s="116">
        <v>17.864693446088793</v>
      </c>
    </row>
    <row r="40" spans="1:11" ht="14.1" customHeight="1" x14ac:dyDescent="0.2">
      <c r="A40" s="306" t="s">
        <v>259</v>
      </c>
      <c r="B40" s="307" t="s">
        <v>260</v>
      </c>
      <c r="C40" s="308"/>
      <c r="D40" s="113">
        <v>8.6589403973509942</v>
      </c>
      <c r="E40" s="115">
        <v>1046</v>
      </c>
      <c r="F40" s="114">
        <v>799</v>
      </c>
      <c r="G40" s="114">
        <v>989</v>
      </c>
      <c r="H40" s="114">
        <v>1039</v>
      </c>
      <c r="I40" s="140">
        <v>862</v>
      </c>
      <c r="J40" s="115">
        <v>184</v>
      </c>
      <c r="K40" s="116">
        <v>21.345707656612529</v>
      </c>
    </row>
    <row r="41" spans="1:11" ht="14.1" customHeight="1" x14ac:dyDescent="0.2">
      <c r="A41" s="306"/>
      <c r="B41" s="307" t="s">
        <v>261</v>
      </c>
      <c r="C41" s="308"/>
      <c r="D41" s="113">
        <v>7.7897350993377481</v>
      </c>
      <c r="E41" s="115">
        <v>941</v>
      </c>
      <c r="F41" s="114">
        <v>662</v>
      </c>
      <c r="G41" s="114">
        <v>840</v>
      </c>
      <c r="H41" s="114">
        <v>930</v>
      </c>
      <c r="I41" s="140">
        <v>751</v>
      </c>
      <c r="J41" s="115">
        <v>190</v>
      </c>
      <c r="K41" s="116">
        <v>25.29960053262317</v>
      </c>
    </row>
    <row r="42" spans="1:11" ht="14.1" customHeight="1" x14ac:dyDescent="0.2">
      <c r="A42" s="306">
        <v>52</v>
      </c>
      <c r="B42" s="307" t="s">
        <v>262</v>
      </c>
      <c r="C42" s="308"/>
      <c r="D42" s="113">
        <v>5.3642384105960268</v>
      </c>
      <c r="E42" s="115">
        <v>648</v>
      </c>
      <c r="F42" s="114">
        <v>542</v>
      </c>
      <c r="G42" s="114">
        <v>648</v>
      </c>
      <c r="H42" s="114">
        <v>611</v>
      </c>
      <c r="I42" s="140">
        <v>705</v>
      </c>
      <c r="J42" s="115">
        <v>-57</v>
      </c>
      <c r="K42" s="116">
        <v>-8.085106382978724</v>
      </c>
    </row>
    <row r="43" spans="1:11" ht="14.1" customHeight="1" x14ac:dyDescent="0.2">
      <c r="A43" s="306" t="s">
        <v>263</v>
      </c>
      <c r="B43" s="307" t="s">
        <v>264</v>
      </c>
      <c r="C43" s="308"/>
      <c r="D43" s="113">
        <v>4.379139072847682</v>
      </c>
      <c r="E43" s="115">
        <v>529</v>
      </c>
      <c r="F43" s="114">
        <v>486</v>
      </c>
      <c r="G43" s="114">
        <v>574</v>
      </c>
      <c r="H43" s="114">
        <v>505</v>
      </c>
      <c r="I43" s="140">
        <v>616</v>
      </c>
      <c r="J43" s="115">
        <v>-87</v>
      </c>
      <c r="K43" s="116">
        <v>-14.123376623376624</v>
      </c>
    </row>
    <row r="44" spans="1:11" ht="14.1" customHeight="1" x14ac:dyDescent="0.2">
      <c r="A44" s="306">
        <v>53</v>
      </c>
      <c r="B44" s="307" t="s">
        <v>265</v>
      </c>
      <c r="C44" s="308"/>
      <c r="D44" s="113">
        <v>1.0264900662251655</v>
      </c>
      <c r="E44" s="115">
        <v>124</v>
      </c>
      <c r="F44" s="114">
        <v>124</v>
      </c>
      <c r="G44" s="114">
        <v>105</v>
      </c>
      <c r="H44" s="114">
        <v>86</v>
      </c>
      <c r="I44" s="140">
        <v>98</v>
      </c>
      <c r="J44" s="115">
        <v>26</v>
      </c>
      <c r="K44" s="116">
        <v>26.530612244897959</v>
      </c>
    </row>
    <row r="45" spans="1:11" ht="14.1" customHeight="1" x14ac:dyDescent="0.2">
      <c r="A45" s="306" t="s">
        <v>266</v>
      </c>
      <c r="B45" s="307" t="s">
        <v>267</v>
      </c>
      <c r="C45" s="308"/>
      <c r="D45" s="113">
        <v>0.99337748344370858</v>
      </c>
      <c r="E45" s="115">
        <v>120</v>
      </c>
      <c r="F45" s="114">
        <v>119</v>
      </c>
      <c r="G45" s="114">
        <v>105</v>
      </c>
      <c r="H45" s="114">
        <v>86</v>
      </c>
      <c r="I45" s="140">
        <v>97</v>
      </c>
      <c r="J45" s="115">
        <v>23</v>
      </c>
      <c r="K45" s="116">
        <v>23.711340206185568</v>
      </c>
    </row>
    <row r="46" spans="1:11" ht="14.1" customHeight="1" x14ac:dyDescent="0.2">
      <c r="A46" s="306">
        <v>54</v>
      </c>
      <c r="B46" s="307" t="s">
        <v>268</v>
      </c>
      <c r="C46" s="308"/>
      <c r="D46" s="113">
        <v>3.3112582781456954</v>
      </c>
      <c r="E46" s="115">
        <v>400</v>
      </c>
      <c r="F46" s="114">
        <v>308</v>
      </c>
      <c r="G46" s="114">
        <v>476</v>
      </c>
      <c r="H46" s="114">
        <v>353</v>
      </c>
      <c r="I46" s="140">
        <v>468</v>
      </c>
      <c r="J46" s="115">
        <v>-68</v>
      </c>
      <c r="K46" s="116">
        <v>-14.52991452991453</v>
      </c>
    </row>
    <row r="47" spans="1:11" ht="14.1" customHeight="1" x14ac:dyDescent="0.2">
      <c r="A47" s="306">
        <v>61</v>
      </c>
      <c r="B47" s="307" t="s">
        <v>269</v>
      </c>
      <c r="C47" s="308"/>
      <c r="D47" s="113">
        <v>2.4834437086092715</v>
      </c>
      <c r="E47" s="115">
        <v>300</v>
      </c>
      <c r="F47" s="114">
        <v>158</v>
      </c>
      <c r="G47" s="114">
        <v>293</v>
      </c>
      <c r="H47" s="114">
        <v>228</v>
      </c>
      <c r="I47" s="140">
        <v>261</v>
      </c>
      <c r="J47" s="115">
        <v>39</v>
      </c>
      <c r="K47" s="116">
        <v>14.942528735632184</v>
      </c>
    </row>
    <row r="48" spans="1:11" ht="14.1" customHeight="1" x14ac:dyDescent="0.2">
      <c r="A48" s="306">
        <v>62</v>
      </c>
      <c r="B48" s="307" t="s">
        <v>270</v>
      </c>
      <c r="C48" s="308"/>
      <c r="D48" s="113">
        <v>8.4850993377483448</v>
      </c>
      <c r="E48" s="115">
        <v>1025</v>
      </c>
      <c r="F48" s="114">
        <v>1070</v>
      </c>
      <c r="G48" s="114">
        <v>1335</v>
      </c>
      <c r="H48" s="114">
        <v>896</v>
      </c>
      <c r="I48" s="140">
        <v>989</v>
      </c>
      <c r="J48" s="115">
        <v>36</v>
      </c>
      <c r="K48" s="116">
        <v>3.6400404448938319</v>
      </c>
    </row>
    <row r="49" spans="1:11" ht="14.1" customHeight="1" x14ac:dyDescent="0.2">
      <c r="A49" s="306">
        <v>63</v>
      </c>
      <c r="B49" s="307" t="s">
        <v>271</v>
      </c>
      <c r="C49" s="308"/>
      <c r="D49" s="113">
        <v>2.7814569536423841</v>
      </c>
      <c r="E49" s="115">
        <v>336</v>
      </c>
      <c r="F49" s="114">
        <v>266</v>
      </c>
      <c r="G49" s="114">
        <v>369</v>
      </c>
      <c r="H49" s="114">
        <v>336</v>
      </c>
      <c r="I49" s="140">
        <v>334</v>
      </c>
      <c r="J49" s="115">
        <v>2</v>
      </c>
      <c r="K49" s="116">
        <v>0.59880239520958078</v>
      </c>
    </row>
    <row r="50" spans="1:11" ht="14.1" customHeight="1" x14ac:dyDescent="0.2">
      <c r="A50" s="306" t="s">
        <v>272</v>
      </c>
      <c r="B50" s="307" t="s">
        <v>273</v>
      </c>
      <c r="C50" s="308"/>
      <c r="D50" s="113">
        <v>0.57947019867549665</v>
      </c>
      <c r="E50" s="115">
        <v>70</v>
      </c>
      <c r="F50" s="114">
        <v>32</v>
      </c>
      <c r="G50" s="114">
        <v>71</v>
      </c>
      <c r="H50" s="114">
        <v>55</v>
      </c>
      <c r="I50" s="140">
        <v>43</v>
      </c>
      <c r="J50" s="115">
        <v>27</v>
      </c>
      <c r="K50" s="116">
        <v>62.790697674418603</v>
      </c>
    </row>
    <row r="51" spans="1:11" ht="14.1" customHeight="1" x14ac:dyDescent="0.2">
      <c r="A51" s="306" t="s">
        <v>274</v>
      </c>
      <c r="B51" s="307" t="s">
        <v>275</v>
      </c>
      <c r="C51" s="308"/>
      <c r="D51" s="113">
        <v>1.9701986754966887</v>
      </c>
      <c r="E51" s="115">
        <v>238</v>
      </c>
      <c r="F51" s="114">
        <v>208</v>
      </c>
      <c r="G51" s="114">
        <v>255</v>
      </c>
      <c r="H51" s="114">
        <v>256</v>
      </c>
      <c r="I51" s="140">
        <v>248</v>
      </c>
      <c r="J51" s="115">
        <v>-10</v>
      </c>
      <c r="K51" s="116">
        <v>-4.032258064516129</v>
      </c>
    </row>
    <row r="52" spans="1:11" ht="14.1" customHeight="1" x14ac:dyDescent="0.2">
      <c r="A52" s="306">
        <v>71</v>
      </c>
      <c r="B52" s="307" t="s">
        <v>276</v>
      </c>
      <c r="C52" s="308"/>
      <c r="D52" s="113">
        <v>7.8394039735099339</v>
      </c>
      <c r="E52" s="115">
        <v>947</v>
      </c>
      <c r="F52" s="114">
        <v>618</v>
      </c>
      <c r="G52" s="114">
        <v>1056</v>
      </c>
      <c r="H52" s="114">
        <v>789</v>
      </c>
      <c r="I52" s="140">
        <v>937</v>
      </c>
      <c r="J52" s="115">
        <v>10</v>
      </c>
      <c r="K52" s="116">
        <v>1.0672358591248665</v>
      </c>
    </row>
    <row r="53" spans="1:11" ht="14.1" customHeight="1" x14ac:dyDescent="0.2">
      <c r="A53" s="306" t="s">
        <v>277</v>
      </c>
      <c r="B53" s="307" t="s">
        <v>278</v>
      </c>
      <c r="C53" s="308"/>
      <c r="D53" s="113">
        <v>2.6407284768211921</v>
      </c>
      <c r="E53" s="115">
        <v>319</v>
      </c>
      <c r="F53" s="114">
        <v>197</v>
      </c>
      <c r="G53" s="114">
        <v>385</v>
      </c>
      <c r="H53" s="114">
        <v>266</v>
      </c>
      <c r="I53" s="140">
        <v>307</v>
      </c>
      <c r="J53" s="115">
        <v>12</v>
      </c>
      <c r="K53" s="116">
        <v>3.9087947882736156</v>
      </c>
    </row>
    <row r="54" spans="1:11" ht="14.1" customHeight="1" x14ac:dyDescent="0.2">
      <c r="A54" s="306" t="s">
        <v>279</v>
      </c>
      <c r="B54" s="307" t="s">
        <v>280</v>
      </c>
      <c r="C54" s="308"/>
      <c r="D54" s="113">
        <v>4.2384105960264904</v>
      </c>
      <c r="E54" s="115">
        <v>512</v>
      </c>
      <c r="F54" s="114">
        <v>356</v>
      </c>
      <c r="G54" s="114">
        <v>591</v>
      </c>
      <c r="H54" s="114">
        <v>443</v>
      </c>
      <c r="I54" s="140">
        <v>513</v>
      </c>
      <c r="J54" s="115">
        <v>-1</v>
      </c>
      <c r="K54" s="116">
        <v>-0.19493177387914229</v>
      </c>
    </row>
    <row r="55" spans="1:11" ht="14.1" customHeight="1" x14ac:dyDescent="0.2">
      <c r="A55" s="306">
        <v>72</v>
      </c>
      <c r="B55" s="307" t="s">
        <v>281</v>
      </c>
      <c r="C55" s="308"/>
      <c r="D55" s="113">
        <v>1.7466887417218544</v>
      </c>
      <c r="E55" s="115">
        <v>211</v>
      </c>
      <c r="F55" s="114">
        <v>114</v>
      </c>
      <c r="G55" s="114">
        <v>258</v>
      </c>
      <c r="H55" s="114">
        <v>156</v>
      </c>
      <c r="I55" s="140">
        <v>229</v>
      </c>
      <c r="J55" s="115">
        <v>-18</v>
      </c>
      <c r="K55" s="116">
        <v>-7.8602620087336241</v>
      </c>
    </row>
    <row r="56" spans="1:11" ht="14.1" customHeight="1" x14ac:dyDescent="0.2">
      <c r="A56" s="306" t="s">
        <v>282</v>
      </c>
      <c r="B56" s="307" t="s">
        <v>283</v>
      </c>
      <c r="C56" s="308"/>
      <c r="D56" s="113">
        <v>0.50496688741721851</v>
      </c>
      <c r="E56" s="115">
        <v>61</v>
      </c>
      <c r="F56" s="114">
        <v>34</v>
      </c>
      <c r="G56" s="114">
        <v>106</v>
      </c>
      <c r="H56" s="114">
        <v>43</v>
      </c>
      <c r="I56" s="140">
        <v>86</v>
      </c>
      <c r="J56" s="115">
        <v>-25</v>
      </c>
      <c r="K56" s="116">
        <v>-29.069767441860463</v>
      </c>
    </row>
    <row r="57" spans="1:11" ht="14.1" customHeight="1" x14ac:dyDescent="0.2">
      <c r="A57" s="306" t="s">
        <v>284</v>
      </c>
      <c r="B57" s="307" t="s">
        <v>285</v>
      </c>
      <c r="C57" s="308"/>
      <c r="D57" s="113">
        <v>0.82781456953642385</v>
      </c>
      <c r="E57" s="115">
        <v>100</v>
      </c>
      <c r="F57" s="114">
        <v>53</v>
      </c>
      <c r="G57" s="114">
        <v>84</v>
      </c>
      <c r="H57" s="114">
        <v>75</v>
      </c>
      <c r="I57" s="140">
        <v>97</v>
      </c>
      <c r="J57" s="115">
        <v>3</v>
      </c>
      <c r="K57" s="116">
        <v>3.0927835051546393</v>
      </c>
    </row>
    <row r="58" spans="1:11" ht="14.1" customHeight="1" x14ac:dyDescent="0.2">
      <c r="A58" s="306">
        <v>73</v>
      </c>
      <c r="B58" s="307" t="s">
        <v>286</v>
      </c>
      <c r="C58" s="308"/>
      <c r="D58" s="113">
        <v>1.4072847682119205</v>
      </c>
      <c r="E58" s="115">
        <v>170</v>
      </c>
      <c r="F58" s="114">
        <v>116</v>
      </c>
      <c r="G58" s="114">
        <v>258</v>
      </c>
      <c r="H58" s="114">
        <v>167</v>
      </c>
      <c r="I58" s="140">
        <v>173</v>
      </c>
      <c r="J58" s="115">
        <v>-3</v>
      </c>
      <c r="K58" s="116">
        <v>-1.7341040462427746</v>
      </c>
    </row>
    <row r="59" spans="1:11" ht="14.1" customHeight="1" x14ac:dyDescent="0.2">
      <c r="A59" s="306" t="s">
        <v>287</v>
      </c>
      <c r="B59" s="307" t="s">
        <v>288</v>
      </c>
      <c r="C59" s="308"/>
      <c r="D59" s="113">
        <v>1.0596026490066226</v>
      </c>
      <c r="E59" s="115">
        <v>128</v>
      </c>
      <c r="F59" s="114">
        <v>90</v>
      </c>
      <c r="G59" s="114">
        <v>181</v>
      </c>
      <c r="H59" s="114">
        <v>106</v>
      </c>
      <c r="I59" s="140">
        <v>116</v>
      </c>
      <c r="J59" s="115">
        <v>12</v>
      </c>
      <c r="K59" s="116">
        <v>10.344827586206897</v>
      </c>
    </row>
    <row r="60" spans="1:11" ht="14.1" customHeight="1" x14ac:dyDescent="0.2">
      <c r="A60" s="306">
        <v>81</v>
      </c>
      <c r="B60" s="307" t="s">
        <v>289</v>
      </c>
      <c r="C60" s="308"/>
      <c r="D60" s="113">
        <v>6.9288079470198678</v>
      </c>
      <c r="E60" s="115">
        <v>837</v>
      </c>
      <c r="F60" s="114">
        <v>903</v>
      </c>
      <c r="G60" s="114">
        <v>917</v>
      </c>
      <c r="H60" s="114">
        <v>697</v>
      </c>
      <c r="I60" s="140">
        <v>699</v>
      </c>
      <c r="J60" s="115">
        <v>138</v>
      </c>
      <c r="K60" s="116">
        <v>19.742489270386265</v>
      </c>
    </row>
    <row r="61" spans="1:11" ht="14.1" customHeight="1" x14ac:dyDescent="0.2">
      <c r="A61" s="306" t="s">
        <v>290</v>
      </c>
      <c r="B61" s="307" t="s">
        <v>291</v>
      </c>
      <c r="C61" s="308"/>
      <c r="D61" s="113">
        <v>1.9619205298013245</v>
      </c>
      <c r="E61" s="115">
        <v>237</v>
      </c>
      <c r="F61" s="114">
        <v>177</v>
      </c>
      <c r="G61" s="114">
        <v>336</v>
      </c>
      <c r="H61" s="114">
        <v>178</v>
      </c>
      <c r="I61" s="140">
        <v>215</v>
      </c>
      <c r="J61" s="115">
        <v>22</v>
      </c>
      <c r="K61" s="116">
        <v>10.232558139534884</v>
      </c>
    </row>
    <row r="62" spans="1:11" ht="14.1" customHeight="1" x14ac:dyDescent="0.2">
      <c r="A62" s="306" t="s">
        <v>292</v>
      </c>
      <c r="B62" s="307" t="s">
        <v>293</v>
      </c>
      <c r="C62" s="308"/>
      <c r="D62" s="113">
        <v>2.4668874172185431</v>
      </c>
      <c r="E62" s="115">
        <v>298</v>
      </c>
      <c r="F62" s="114">
        <v>521</v>
      </c>
      <c r="G62" s="114">
        <v>381</v>
      </c>
      <c r="H62" s="114">
        <v>332</v>
      </c>
      <c r="I62" s="140">
        <v>270</v>
      </c>
      <c r="J62" s="115">
        <v>28</v>
      </c>
      <c r="K62" s="116">
        <v>10.37037037037037</v>
      </c>
    </row>
    <row r="63" spans="1:11" ht="14.1" customHeight="1" x14ac:dyDescent="0.2">
      <c r="A63" s="306"/>
      <c r="B63" s="307" t="s">
        <v>294</v>
      </c>
      <c r="C63" s="308"/>
      <c r="D63" s="113">
        <v>2.0943708609271523</v>
      </c>
      <c r="E63" s="115">
        <v>253</v>
      </c>
      <c r="F63" s="114">
        <v>482</v>
      </c>
      <c r="G63" s="114">
        <v>289</v>
      </c>
      <c r="H63" s="114">
        <v>288</v>
      </c>
      <c r="I63" s="140">
        <v>230</v>
      </c>
      <c r="J63" s="115">
        <v>23</v>
      </c>
      <c r="K63" s="116">
        <v>10</v>
      </c>
    </row>
    <row r="64" spans="1:11" ht="14.1" customHeight="1" x14ac:dyDescent="0.2">
      <c r="A64" s="306" t="s">
        <v>295</v>
      </c>
      <c r="B64" s="307" t="s">
        <v>296</v>
      </c>
      <c r="C64" s="308"/>
      <c r="D64" s="113">
        <v>1.1092715231788079</v>
      </c>
      <c r="E64" s="115">
        <v>134</v>
      </c>
      <c r="F64" s="114">
        <v>83</v>
      </c>
      <c r="G64" s="114">
        <v>106</v>
      </c>
      <c r="H64" s="114">
        <v>74</v>
      </c>
      <c r="I64" s="140">
        <v>106</v>
      </c>
      <c r="J64" s="115">
        <v>28</v>
      </c>
      <c r="K64" s="116">
        <v>26.415094339622641</v>
      </c>
    </row>
    <row r="65" spans="1:11" ht="14.1" customHeight="1" x14ac:dyDescent="0.2">
      <c r="A65" s="306" t="s">
        <v>297</v>
      </c>
      <c r="B65" s="307" t="s">
        <v>298</v>
      </c>
      <c r="C65" s="308"/>
      <c r="D65" s="113">
        <v>0.75331125827814571</v>
      </c>
      <c r="E65" s="115">
        <v>91</v>
      </c>
      <c r="F65" s="114">
        <v>68</v>
      </c>
      <c r="G65" s="114">
        <v>44</v>
      </c>
      <c r="H65" s="114">
        <v>44</v>
      </c>
      <c r="I65" s="140">
        <v>54</v>
      </c>
      <c r="J65" s="115">
        <v>37</v>
      </c>
      <c r="K65" s="116">
        <v>68.518518518518519</v>
      </c>
    </row>
    <row r="66" spans="1:11" ht="14.1" customHeight="1" x14ac:dyDescent="0.2">
      <c r="A66" s="306">
        <v>82</v>
      </c>
      <c r="B66" s="307" t="s">
        <v>299</v>
      </c>
      <c r="C66" s="308"/>
      <c r="D66" s="113">
        <v>3.3940397350993377</v>
      </c>
      <c r="E66" s="115">
        <v>410</v>
      </c>
      <c r="F66" s="114">
        <v>471</v>
      </c>
      <c r="G66" s="114">
        <v>626</v>
      </c>
      <c r="H66" s="114">
        <v>366</v>
      </c>
      <c r="I66" s="140">
        <v>408</v>
      </c>
      <c r="J66" s="115">
        <v>2</v>
      </c>
      <c r="K66" s="116">
        <v>0.49019607843137253</v>
      </c>
    </row>
    <row r="67" spans="1:11" ht="14.1" customHeight="1" x14ac:dyDescent="0.2">
      <c r="A67" s="306" t="s">
        <v>300</v>
      </c>
      <c r="B67" s="307" t="s">
        <v>301</v>
      </c>
      <c r="C67" s="308"/>
      <c r="D67" s="113">
        <v>2.3344370860927151</v>
      </c>
      <c r="E67" s="115">
        <v>282</v>
      </c>
      <c r="F67" s="114">
        <v>361</v>
      </c>
      <c r="G67" s="114">
        <v>418</v>
      </c>
      <c r="H67" s="114">
        <v>255</v>
      </c>
      <c r="I67" s="140">
        <v>303</v>
      </c>
      <c r="J67" s="115">
        <v>-21</v>
      </c>
      <c r="K67" s="116">
        <v>-6.9306930693069306</v>
      </c>
    </row>
    <row r="68" spans="1:11" ht="14.1" customHeight="1" x14ac:dyDescent="0.2">
      <c r="A68" s="306" t="s">
        <v>302</v>
      </c>
      <c r="B68" s="307" t="s">
        <v>303</v>
      </c>
      <c r="C68" s="308"/>
      <c r="D68" s="113">
        <v>0.72847682119205293</v>
      </c>
      <c r="E68" s="115">
        <v>88</v>
      </c>
      <c r="F68" s="114">
        <v>68</v>
      </c>
      <c r="G68" s="114">
        <v>127</v>
      </c>
      <c r="H68" s="114">
        <v>67</v>
      </c>
      <c r="I68" s="140">
        <v>71</v>
      </c>
      <c r="J68" s="115">
        <v>17</v>
      </c>
      <c r="K68" s="116">
        <v>23.943661971830984</v>
      </c>
    </row>
    <row r="69" spans="1:11" ht="14.1" customHeight="1" x14ac:dyDescent="0.2">
      <c r="A69" s="306">
        <v>83</v>
      </c>
      <c r="B69" s="307" t="s">
        <v>304</v>
      </c>
      <c r="C69" s="308"/>
      <c r="D69" s="113">
        <v>5.1407284768211925</v>
      </c>
      <c r="E69" s="115">
        <v>621</v>
      </c>
      <c r="F69" s="114">
        <v>433</v>
      </c>
      <c r="G69" s="114">
        <v>947</v>
      </c>
      <c r="H69" s="114">
        <v>359</v>
      </c>
      <c r="I69" s="140">
        <v>398</v>
      </c>
      <c r="J69" s="115">
        <v>223</v>
      </c>
      <c r="K69" s="116">
        <v>56.030150753768844</v>
      </c>
    </row>
    <row r="70" spans="1:11" ht="14.1" customHeight="1" x14ac:dyDescent="0.2">
      <c r="A70" s="306" t="s">
        <v>305</v>
      </c>
      <c r="B70" s="307" t="s">
        <v>306</v>
      </c>
      <c r="C70" s="308"/>
      <c r="D70" s="113">
        <v>4.0149006622516552</v>
      </c>
      <c r="E70" s="115">
        <v>485</v>
      </c>
      <c r="F70" s="114">
        <v>320</v>
      </c>
      <c r="G70" s="114">
        <v>792</v>
      </c>
      <c r="H70" s="114">
        <v>253</v>
      </c>
      <c r="I70" s="140">
        <v>307</v>
      </c>
      <c r="J70" s="115">
        <v>178</v>
      </c>
      <c r="K70" s="116">
        <v>57.980456026058633</v>
      </c>
    </row>
    <row r="71" spans="1:11" ht="14.1" customHeight="1" x14ac:dyDescent="0.2">
      <c r="A71" s="306"/>
      <c r="B71" s="307" t="s">
        <v>307</v>
      </c>
      <c r="C71" s="308"/>
      <c r="D71" s="113">
        <v>2.6158940397350992</v>
      </c>
      <c r="E71" s="115">
        <v>316</v>
      </c>
      <c r="F71" s="114">
        <v>164</v>
      </c>
      <c r="G71" s="114">
        <v>533</v>
      </c>
      <c r="H71" s="114">
        <v>128</v>
      </c>
      <c r="I71" s="140">
        <v>164</v>
      </c>
      <c r="J71" s="115">
        <v>152</v>
      </c>
      <c r="K71" s="116">
        <v>92.682926829268297</v>
      </c>
    </row>
    <row r="72" spans="1:11" ht="14.1" customHeight="1" x14ac:dyDescent="0.2">
      <c r="A72" s="306">
        <v>84</v>
      </c>
      <c r="B72" s="307" t="s">
        <v>308</v>
      </c>
      <c r="C72" s="308"/>
      <c r="D72" s="113">
        <v>1.3327814569536425</v>
      </c>
      <c r="E72" s="115">
        <v>161</v>
      </c>
      <c r="F72" s="114">
        <v>129</v>
      </c>
      <c r="G72" s="114">
        <v>243</v>
      </c>
      <c r="H72" s="114">
        <v>105</v>
      </c>
      <c r="I72" s="140">
        <v>198</v>
      </c>
      <c r="J72" s="115">
        <v>-37</v>
      </c>
      <c r="K72" s="116">
        <v>-18.686868686868689</v>
      </c>
    </row>
    <row r="73" spans="1:11" ht="14.1" customHeight="1" x14ac:dyDescent="0.2">
      <c r="A73" s="306" t="s">
        <v>309</v>
      </c>
      <c r="B73" s="307" t="s">
        <v>310</v>
      </c>
      <c r="C73" s="308"/>
      <c r="D73" s="113">
        <v>0.78642384105960261</v>
      </c>
      <c r="E73" s="115">
        <v>95</v>
      </c>
      <c r="F73" s="114">
        <v>70</v>
      </c>
      <c r="G73" s="114">
        <v>150</v>
      </c>
      <c r="H73" s="114">
        <v>53</v>
      </c>
      <c r="I73" s="140">
        <v>137</v>
      </c>
      <c r="J73" s="115">
        <v>-42</v>
      </c>
      <c r="K73" s="116">
        <v>-30.656934306569344</v>
      </c>
    </row>
    <row r="74" spans="1:11" ht="14.1" customHeight="1" x14ac:dyDescent="0.2">
      <c r="A74" s="306" t="s">
        <v>311</v>
      </c>
      <c r="B74" s="307" t="s">
        <v>312</v>
      </c>
      <c r="C74" s="308"/>
      <c r="D74" s="113">
        <v>0.14072847682119205</v>
      </c>
      <c r="E74" s="115">
        <v>17</v>
      </c>
      <c r="F74" s="114">
        <v>11</v>
      </c>
      <c r="G74" s="114">
        <v>38</v>
      </c>
      <c r="H74" s="114">
        <v>9</v>
      </c>
      <c r="I74" s="140">
        <v>17</v>
      </c>
      <c r="J74" s="115">
        <v>0</v>
      </c>
      <c r="K74" s="116">
        <v>0</v>
      </c>
    </row>
    <row r="75" spans="1:11" ht="14.1" customHeight="1" x14ac:dyDescent="0.2">
      <c r="A75" s="306" t="s">
        <v>313</v>
      </c>
      <c r="B75" s="307" t="s">
        <v>314</v>
      </c>
      <c r="C75" s="308"/>
      <c r="D75" s="113">
        <v>8.2781456953642391E-2</v>
      </c>
      <c r="E75" s="115">
        <v>10</v>
      </c>
      <c r="F75" s="114">
        <v>0</v>
      </c>
      <c r="G75" s="114" t="s">
        <v>514</v>
      </c>
      <c r="H75" s="114">
        <v>0</v>
      </c>
      <c r="I75" s="140">
        <v>4</v>
      </c>
      <c r="J75" s="115">
        <v>6</v>
      </c>
      <c r="K75" s="116">
        <v>150</v>
      </c>
    </row>
    <row r="76" spans="1:11" ht="14.1" customHeight="1" x14ac:dyDescent="0.2">
      <c r="A76" s="306">
        <v>91</v>
      </c>
      <c r="B76" s="307" t="s">
        <v>315</v>
      </c>
      <c r="C76" s="308"/>
      <c r="D76" s="113">
        <v>0.17384105960264901</v>
      </c>
      <c r="E76" s="115">
        <v>21</v>
      </c>
      <c r="F76" s="114">
        <v>13</v>
      </c>
      <c r="G76" s="114">
        <v>33</v>
      </c>
      <c r="H76" s="114">
        <v>26</v>
      </c>
      <c r="I76" s="140">
        <v>30</v>
      </c>
      <c r="J76" s="115">
        <v>-9</v>
      </c>
      <c r="K76" s="116">
        <v>-30</v>
      </c>
    </row>
    <row r="77" spans="1:11" ht="14.1" customHeight="1" x14ac:dyDescent="0.2">
      <c r="A77" s="306">
        <v>92</v>
      </c>
      <c r="B77" s="307" t="s">
        <v>316</v>
      </c>
      <c r="C77" s="308"/>
      <c r="D77" s="113">
        <v>0.91887417218543044</v>
      </c>
      <c r="E77" s="115">
        <v>111</v>
      </c>
      <c r="F77" s="114">
        <v>93</v>
      </c>
      <c r="G77" s="114">
        <v>102</v>
      </c>
      <c r="H77" s="114">
        <v>84</v>
      </c>
      <c r="I77" s="140">
        <v>105</v>
      </c>
      <c r="J77" s="115">
        <v>6</v>
      </c>
      <c r="K77" s="116">
        <v>5.7142857142857144</v>
      </c>
    </row>
    <row r="78" spans="1:11" ht="14.1" customHeight="1" x14ac:dyDescent="0.2">
      <c r="A78" s="306">
        <v>93</v>
      </c>
      <c r="B78" s="307" t="s">
        <v>317</v>
      </c>
      <c r="C78" s="308"/>
      <c r="D78" s="113">
        <v>0.14072847682119205</v>
      </c>
      <c r="E78" s="115">
        <v>17</v>
      </c>
      <c r="F78" s="114">
        <v>5</v>
      </c>
      <c r="G78" s="114">
        <v>24</v>
      </c>
      <c r="H78" s="114">
        <v>5</v>
      </c>
      <c r="I78" s="140">
        <v>13</v>
      </c>
      <c r="J78" s="115">
        <v>4</v>
      </c>
      <c r="K78" s="116">
        <v>30.76923076923077</v>
      </c>
    </row>
    <row r="79" spans="1:11" ht="14.1" customHeight="1" x14ac:dyDescent="0.2">
      <c r="A79" s="306">
        <v>94</v>
      </c>
      <c r="B79" s="307" t="s">
        <v>318</v>
      </c>
      <c r="C79" s="308"/>
      <c r="D79" s="113" t="s">
        <v>514</v>
      </c>
      <c r="E79" s="115" t="s">
        <v>514</v>
      </c>
      <c r="F79" s="114">
        <v>8</v>
      </c>
      <c r="G79" s="114">
        <v>34</v>
      </c>
      <c r="H79" s="114">
        <v>9</v>
      </c>
      <c r="I79" s="140">
        <v>26</v>
      </c>
      <c r="J79" s="115" t="s">
        <v>514</v>
      </c>
      <c r="K79" s="116" t="s">
        <v>514</v>
      </c>
    </row>
    <row r="80" spans="1:11" ht="14.1" customHeight="1" x14ac:dyDescent="0.2">
      <c r="A80" s="306" t="s">
        <v>319</v>
      </c>
      <c r="B80" s="307" t="s">
        <v>320</v>
      </c>
      <c r="C80" s="308"/>
      <c r="D80" s="113" t="s">
        <v>514</v>
      </c>
      <c r="E80" s="115" t="s">
        <v>514</v>
      </c>
      <c r="F80" s="114">
        <v>5</v>
      </c>
      <c r="G80" s="114">
        <v>24</v>
      </c>
      <c r="H80" s="114">
        <v>47</v>
      </c>
      <c r="I80" s="140">
        <v>25</v>
      </c>
      <c r="J80" s="115" t="s">
        <v>514</v>
      </c>
      <c r="K80" s="116" t="s">
        <v>514</v>
      </c>
    </row>
    <row r="81" spans="1:11" ht="14.1" customHeight="1" x14ac:dyDescent="0.2">
      <c r="A81" s="310" t="s">
        <v>321</v>
      </c>
      <c r="B81" s="311" t="s">
        <v>334</v>
      </c>
      <c r="C81" s="312"/>
      <c r="D81" s="125">
        <v>0.13245033112582782</v>
      </c>
      <c r="E81" s="143">
        <v>16</v>
      </c>
      <c r="F81" s="144">
        <v>25</v>
      </c>
      <c r="G81" s="144">
        <v>50</v>
      </c>
      <c r="H81" s="144">
        <v>25</v>
      </c>
      <c r="I81" s="145">
        <v>30</v>
      </c>
      <c r="J81" s="143">
        <v>-14</v>
      </c>
      <c r="K81" s="146">
        <v>-46.666666666666664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12295</v>
      </c>
      <c r="E11" s="114">
        <v>10453</v>
      </c>
      <c r="F11" s="114">
        <v>11837</v>
      </c>
      <c r="G11" s="114">
        <v>10865</v>
      </c>
      <c r="H11" s="140">
        <v>11578</v>
      </c>
      <c r="I11" s="115">
        <v>717</v>
      </c>
      <c r="J11" s="116">
        <v>6.1927794092243911</v>
      </c>
    </row>
    <row r="12" spans="1:15" s="110" customFormat="1" ht="24.95" customHeight="1" x14ac:dyDescent="0.2">
      <c r="A12" s="193" t="s">
        <v>132</v>
      </c>
      <c r="B12" s="194" t="s">
        <v>133</v>
      </c>
      <c r="C12" s="113">
        <v>0.45546970313135421</v>
      </c>
      <c r="D12" s="115">
        <v>56</v>
      </c>
      <c r="E12" s="114">
        <v>51</v>
      </c>
      <c r="F12" s="114">
        <v>70</v>
      </c>
      <c r="G12" s="114">
        <v>43</v>
      </c>
      <c r="H12" s="140">
        <v>44</v>
      </c>
      <c r="I12" s="115">
        <v>12</v>
      </c>
      <c r="J12" s="116">
        <v>27.272727272727273</v>
      </c>
    </row>
    <row r="13" spans="1:15" s="110" customFormat="1" ht="24.95" customHeight="1" x14ac:dyDescent="0.2">
      <c r="A13" s="193" t="s">
        <v>134</v>
      </c>
      <c r="B13" s="199" t="s">
        <v>214</v>
      </c>
      <c r="C13" s="113">
        <v>1.0654737698251322</v>
      </c>
      <c r="D13" s="115">
        <v>131</v>
      </c>
      <c r="E13" s="114">
        <v>81</v>
      </c>
      <c r="F13" s="114">
        <v>76</v>
      </c>
      <c r="G13" s="114">
        <v>81</v>
      </c>
      <c r="H13" s="140">
        <v>106</v>
      </c>
      <c r="I13" s="115">
        <v>25</v>
      </c>
      <c r="J13" s="116">
        <v>23.584905660377359</v>
      </c>
    </row>
    <row r="14" spans="1:15" s="287" customFormat="1" ht="24.95" customHeight="1" x14ac:dyDescent="0.2">
      <c r="A14" s="193" t="s">
        <v>215</v>
      </c>
      <c r="B14" s="199" t="s">
        <v>137</v>
      </c>
      <c r="C14" s="113">
        <v>21.952013013420089</v>
      </c>
      <c r="D14" s="115">
        <v>2699</v>
      </c>
      <c r="E14" s="114">
        <v>1874</v>
      </c>
      <c r="F14" s="114">
        <v>2045</v>
      </c>
      <c r="G14" s="114">
        <v>2100</v>
      </c>
      <c r="H14" s="140">
        <v>2075</v>
      </c>
      <c r="I14" s="115">
        <v>624</v>
      </c>
      <c r="J14" s="116">
        <v>30.072289156626507</v>
      </c>
      <c r="K14" s="110"/>
      <c r="L14" s="110"/>
      <c r="M14" s="110"/>
      <c r="N14" s="110"/>
      <c r="O14" s="110"/>
    </row>
    <row r="15" spans="1:15" s="110" customFormat="1" ht="24.95" customHeight="1" x14ac:dyDescent="0.2">
      <c r="A15" s="193" t="s">
        <v>216</v>
      </c>
      <c r="B15" s="199" t="s">
        <v>217</v>
      </c>
      <c r="C15" s="113">
        <v>3.1069540463603089</v>
      </c>
      <c r="D15" s="115">
        <v>382</v>
      </c>
      <c r="E15" s="114">
        <v>383</v>
      </c>
      <c r="F15" s="114">
        <v>379</v>
      </c>
      <c r="G15" s="114">
        <v>405</v>
      </c>
      <c r="H15" s="140">
        <v>363</v>
      </c>
      <c r="I15" s="115">
        <v>19</v>
      </c>
      <c r="J15" s="116">
        <v>5.2341597796143251</v>
      </c>
    </row>
    <row r="16" spans="1:15" s="287" customFormat="1" ht="24.95" customHeight="1" x14ac:dyDescent="0.2">
      <c r="A16" s="193" t="s">
        <v>218</v>
      </c>
      <c r="B16" s="199" t="s">
        <v>141</v>
      </c>
      <c r="C16" s="113">
        <v>15.697437982919887</v>
      </c>
      <c r="D16" s="115">
        <v>1930</v>
      </c>
      <c r="E16" s="114">
        <v>1233</v>
      </c>
      <c r="F16" s="114">
        <v>1324</v>
      </c>
      <c r="G16" s="114">
        <v>1381</v>
      </c>
      <c r="H16" s="140">
        <v>1444</v>
      </c>
      <c r="I16" s="115">
        <v>486</v>
      </c>
      <c r="J16" s="116">
        <v>33.656509695290858</v>
      </c>
      <c r="K16" s="110"/>
      <c r="L16" s="110"/>
      <c r="M16" s="110"/>
      <c r="N16" s="110"/>
      <c r="O16" s="110"/>
    </row>
    <row r="17" spans="1:15" s="110" customFormat="1" ht="24.95" customHeight="1" x14ac:dyDescent="0.2">
      <c r="A17" s="193" t="s">
        <v>142</v>
      </c>
      <c r="B17" s="199" t="s">
        <v>220</v>
      </c>
      <c r="C17" s="113">
        <v>3.1476209841398943</v>
      </c>
      <c r="D17" s="115">
        <v>387</v>
      </c>
      <c r="E17" s="114">
        <v>258</v>
      </c>
      <c r="F17" s="114">
        <v>342</v>
      </c>
      <c r="G17" s="114">
        <v>314</v>
      </c>
      <c r="H17" s="140">
        <v>268</v>
      </c>
      <c r="I17" s="115">
        <v>119</v>
      </c>
      <c r="J17" s="116">
        <v>44.402985074626862</v>
      </c>
    </row>
    <row r="18" spans="1:15" s="287" customFormat="1" ht="24.95" customHeight="1" x14ac:dyDescent="0.2">
      <c r="A18" s="201" t="s">
        <v>144</v>
      </c>
      <c r="B18" s="202" t="s">
        <v>145</v>
      </c>
      <c r="C18" s="113">
        <v>9.0036600244001619</v>
      </c>
      <c r="D18" s="115">
        <v>1107</v>
      </c>
      <c r="E18" s="114">
        <v>1329</v>
      </c>
      <c r="F18" s="114">
        <v>1158</v>
      </c>
      <c r="G18" s="114">
        <v>987</v>
      </c>
      <c r="H18" s="140">
        <v>953</v>
      </c>
      <c r="I18" s="115">
        <v>154</v>
      </c>
      <c r="J18" s="116">
        <v>16.159496327387199</v>
      </c>
      <c r="K18" s="110"/>
      <c r="L18" s="110"/>
      <c r="M18" s="110"/>
      <c r="N18" s="110"/>
      <c r="O18" s="110"/>
    </row>
    <row r="19" spans="1:15" s="110" customFormat="1" ht="24.95" customHeight="1" x14ac:dyDescent="0.2">
      <c r="A19" s="193" t="s">
        <v>146</v>
      </c>
      <c r="B19" s="199" t="s">
        <v>147</v>
      </c>
      <c r="C19" s="113">
        <v>13.859292395282635</v>
      </c>
      <c r="D19" s="115">
        <v>1704</v>
      </c>
      <c r="E19" s="114">
        <v>1280</v>
      </c>
      <c r="F19" s="114">
        <v>1588</v>
      </c>
      <c r="G19" s="114">
        <v>1502</v>
      </c>
      <c r="H19" s="140">
        <v>1751</v>
      </c>
      <c r="I19" s="115">
        <v>-47</v>
      </c>
      <c r="J19" s="116">
        <v>-2.6841804683038264</v>
      </c>
    </row>
    <row r="20" spans="1:15" s="287" customFormat="1" ht="24.95" customHeight="1" x14ac:dyDescent="0.2">
      <c r="A20" s="193" t="s">
        <v>148</v>
      </c>
      <c r="B20" s="199" t="s">
        <v>149</v>
      </c>
      <c r="C20" s="113">
        <v>5.1972346482309879</v>
      </c>
      <c r="D20" s="115">
        <v>639</v>
      </c>
      <c r="E20" s="114">
        <v>669</v>
      </c>
      <c r="F20" s="114">
        <v>672</v>
      </c>
      <c r="G20" s="114">
        <v>633</v>
      </c>
      <c r="H20" s="140">
        <v>835</v>
      </c>
      <c r="I20" s="115">
        <v>-196</v>
      </c>
      <c r="J20" s="116">
        <v>-23.473053892215567</v>
      </c>
      <c r="K20" s="110"/>
      <c r="L20" s="110"/>
      <c r="M20" s="110"/>
      <c r="N20" s="110"/>
      <c r="O20" s="110"/>
    </row>
    <row r="21" spans="1:15" s="110" customFormat="1" ht="24.95" customHeight="1" x14ac:dyDescent="0.2">
      <c r="A21" s="201" t="s">
        <v>150</v>
      </c>
      <c r="B21" s="202" t="s">
        <v>151</v>
      </c>
      <c r="C21" s="113">
        <v>4.7254981699877998</v>
      </c>
      <c r="D21" s="115">
        <v>581</v>
      </c>
      <c r="E21" s="114">
        <v>576</v>
      </c>
      <c r="F21" s="114">
        <v>561</v>
      </c>
      <c r="G21" s="114">
        <v>564</v>
      </c>
      <c r="H21" s="140">
        <v>543</v>
      </c>
      <c r="I21" s="115">
        <v>38</v>
      </c>
      <c r="J21" s="116">
        <v>6.9981583793738489</v>
      </c>
    </row>
    <row r="22" spans="1:15" s="110" customFormat="1" ht="24.95" customHeight="1" x14ac:dyDescent="0.2">
      <c r="A22" s="201" t="s">
        <v>152</v>
      </c>
      <c r="B22" s="199" t="s">
        <v>153</v>
      </c>
      <c r="C22" s="113">
        <v>0.97600650671004474</v>
      </c>
      <c r="D22" s="115">
        <v>120</v>
      </c>
      <c r="E22" s="114">
        <v>118</v>
      </c>
      <c r="F22" s="114">
        <v>127</v>
      </c>
      <c r="G22" s="114">
        <v>121</v>
      </c>
      <c r="H22" s="140">
        <v>145</v>
      </c>
      <c r="I22" s="115">
        <v>-25</v>
      </c>
      <c r="J22" s="116">
        <v>-17.241379310344829</v>
      </c>
    </row>
    <row r="23" spans="1:15" s="110" customFormat="1" ht="24.95" customHeight="1" x14ac:dyDescent="0.2">
      <c r="A23" s="193" t="s">
        <v>154</v>
      </c>
      <c r="B23" s="199" t="s">
        <v>155</v>
      </c>
      <c r="C23" s="113">
        <v>1.23627490849939</v>
      </c>
      <c r="D23" s="115">
        <v>152</v>
      </c>
      <c r="E23" s="114">
        <v>93</v>
      </c>
      <c r="F23" s="114">
        <v>112</v>
      </c>
      <c r="G23" s="114">
        <v>82</v>
      </c>
      <c r="H23" s="140">
        <v>153</v>
      </c>
      <c r="I23" s="115">
        <v>-1</v>
      </c>
      <c r="J23" s="116">
        <v>-0.65359477124183007</v>
      </c>
    </row>
    <row r="24" spans="1:15" s="110" customFormat="1" ht="24.95" customHeight="1" x14ac:dyDescent="0.2">
      <c r="A24" s="193" t="s">
        <v>156</v>
      </c>
      <c r="B24" s="199" t="s">
        <v>221</v>
      </c>
      <c r="C24" s="113">
        <v>4.2049613664091092</v>
      </c>
      <c r="D24" s="115">
        <v>517</v>
      </c>
      <c r="E24" s="114">
        <v>418</v>
      </c>
      <c r="F24" s="114">
        <v>461</v>
      </c>
      <c r="G24" s="114">
        <v>452</v>
      </c>
      <c r="H24" s="140">
        <v>522</v>
      </c>
      <c r="I24" s="115">
        <v>-5</v>
      </c>
      <c r="J24" s="116">
        <v>-0.95785440613026818</v>
      </c>
    </row>
    <row r="25" spans="1:15" s="110" customFormat="1" ht="24.95" customHeight="1" x14ac:dyDescent="0.2">
      <c r="A25" s="193" t="s">
        <v>222</v>
      </c>
      <c r="B25" s="204" t="s">
        <v>159</v>
      </c>
      <c r="C25" s="113">
        <v>5.0020333468889788</v>
      </c>
      <c r="D25" s="115">
        <v>615</v>
      </c>
      <c r="E25" s="114">
        <v>873</v>
      </c>
      <c r="F25" s="114">
        <v>677</v>
      </c>
      <c r="G25" s="114">
        <v>626</v>
      </c>
      <c r="H25" s="140">
        <v>776</v>
      </c>
      <c r="I25" s="115">
        <v>-161</v>
      </c>
      <c r="J25" s="116">
        <v>-20.74742268041237</v>
      </c>
    </row>
    <row r="26" spans="1:15" s="110" customFormat="1" ht="24.95" customHeight="1" x14ac:dyDescent="0.2">
      <c r="A26" s="201">
        <v>782.78300000000002</v>
      </c>
      <c r="B26" s="203" t="s">
        <v>160</v>
      </c>
      <c r="C26" s="113">
        <v>10.174867832452216</v>
      </c>
      <c r="D26" s="115">
        <v>1251</v>
      </c>
      <c r="E26" s="114">
        <v>1141</v>
      </c>
      <c r="F26" s="114">
        <v>1380</v>
      </c>
      <c r="G26" s="114">
        <v>1361</v>
      </c>
      <c r="H26" s="140">
        <v>1313</v>
      </c>
      <c r="I26" s="115">
        <v>-62</v>
      </c>
      <c r="J26" s="116">
        <v>-4.7220106626047222</v>
      </c>
    </row>
    <row r="27" spans="1:15" s="110" customFormat="1" ht="24.95" customHeight="1" x14ac:dyDescent="0.2">
      <c r="A27" s="193" t="s">
        <v>161</v>
      </c>
      <c r="B27" s="199" t="s">
        <v>162</v>
      </c>
      <c r="C27" s="113">
        <v>2.3261488409922735</v>
      </c>
      <c r="D27" s="115">
        <v>286</v>
      </c>
      <c r="E27" s="114">
        <v>186</v>
      </c>
      <c r="F27" s="114">
        <v>320</v>
      </c>
      <c r="G27" s="114">
        <v>234</v>
      </c>
      <c r="H27" s="140">
        <v>260</v>
      </c>
      <c r="I27" s="115">
        <v>26</v>
      </c>
      <c r="J27" s="116">
        <v>10</v>
      </c>
    </row>
    <row r="28" spans="1:15" s="110" customFormat="1" ht="24.95" customHeight="1" x14ac:dyDescent="0.2">
      <c r="A28" s="193" t="s">
        <v>163</v>
      </c>
      <c r="B28" s="199" t="s">
        <v>164</v>
      </c>
      <c r="C28" s="113">
        <v>3.4160227734851567</v>
      </c>
      <c r="D28" s="115">
        <v>420</v>
      </c>
      <c r="E28" s="114">
        <v>147</v>
      </c>
      <c r="F28" s="114">
        <v>532</v>
      </c>
      <c r="G28" s="114">
        <v>334</v>
      </c>
      <c r="H28" s="140">
        <v>272</v>
      </c>
      <c r="I28" s="115">
        <v>148</v>
      </c>
      <c r="J28" s="116">
        <v>54.411764705882355</v>
      </c>
    </row>
    <row r="29" spans="1:15" s="110" customFormat="1" ht="24.95" customHeight="1" x14ac:dyDescent="0.2">
      <c r="A29" s="193">
        <v>86</v>
      </c>
      <c r="B29" s="199" t="s">
        <v>165</v>
      </c>
      <c r="C29" s="113">
        <v>7.0760471736478241</v>
      </c>
      <c r="D29" s="115">
        <v>870</v>
      </c>
      <c r="E29" s="114">
        <v>640</v>
      </c>
      <c r="F29" s="114">
        <v>691</v>
      </c>
      <c r="G29" s="114">
        <v>605</v>
      </c>
      <c r="H29" s="140">
        <v>572</v>
      </c>
      <c r="I29" s="115">
        <v>298</v>
      </c>
      <c r="J29" s="116">
        <v>52.0979020979021</v>
      </c>
    </row>
    <row r="30" spans="1:15" s="110" customFormat="1" ht="24.95" customHeight="1" x14ac:dyDescent="0.2">
      <c r="A30" s="193">
        <v>87.88</v>
      </c>
      <c r="B30" s="204" t="s">
        <v>166</v>
      </c>
      <c r="C30" s="113">
        <v>5.3192354615697441</v>
      </c>
      <c r="D30" s="115">
        <v>654</v>
      </c>
      <c r="E30" s="114">
        <v>665</v>
      </c>
      <c r="F30" s="114">
        <v>876</v>
      </c>
      <c r="G30" s="114">
        <v>741</v>
      </c>
      <c r="H30" s="140">
        <v>851</v>
      </c>
      <c r="I30" s="115">
        <v>-197</v>
      </c>
      <c r="J30" s="116">
        <v>-23.149236192714454</v>
      </c>
    </row>
    <row r="31" spans="1:15" s="110" customFormat="1" ht="24.95" customHeight="1" x14ac:dyDescent="0.2">
      <c r="A31" s="193" t="s">
        <v>167</v>
      </c>
      <c r="B31" s="199" t="s">
        <v>168</v>
      </c>
      <c r="C31" s="113">
        <v>4.0097600650671001</v>
      </c>
      <c r="D31" s="115">
        <v>493</v>
      </c>
      <c r="E31" s="114">
        <v>312</v>
      </c>
      <c r="F31" s="114">
        <v>491</v>
      </c>
      <c r="G31" s="114">
        <v>399</v>
      </c>
      <c r="H31" s="140">
        <v>407</v>
      </c>
      <c r="I31" s="115">
        <v>86</v>
      </c>
      <c r="J31" s="116">
        <v>21.13022113022113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0.45546970313135421</v>
      </c>
      <c r="D34" s="115">
        <v>56</v>
      </c>
      <c r="E34" s="114">
        <v>51</v>
      </c>
      <c r="F34" s="114">
        <v>70</v>
      </c>
      <c r="G34" s="114">
        <v>43</v>
      </c>
      <c r="H34" s="140">
        <v>44</v>
      </c>
      <c r="I34" s="115">
        <v>12</v>
      </c>
      <c r="J34" s="116">
        <v>27.272727272727273</v>
      </c>
    </row>
    <row r="35" spans="1:10" s="110" customFormat="1" ht="24.95" customHeight="1" x14ac:dyDescent="0.2">
      <c r="A35" s="292" t="s">
        <v>171</v>
      </c>
      <c r="B35" s="293" t="s">
        <v>172</v>
      </c>
      <c r="C35" s="113">
        <v>32.021146807645387</v>
      </c>
      <c r="D35" s="115">
        <v>3937</v>
      </c>
      <c r="E35" s="114">
        <v>3284</v>
      </c>
      <c r="F35" s="114">
        <v>3279</v>
      </c>
      <c r="G35" s="114">
        <v>3168</v>
      </c>
      <c r="H35" s="140">
        <v>3134</v>
      </c>
      <c r="I35" s="115">
        <v>803</v>
      </c>
      <c r="J35" s="116">
        <v>25.622208040842374</v>
      </c>
    </row>
    <row r="36" spans="1:10" s="110" customFormat="1" ht="24.95" customHeight="1" x14ac:dyDescent="0.2">
      <c r="A36" s="294" t="s">
        <v>173</v>
      </c>
      <c r="B36" s="295" t="s">
        <v>174</v>
      </c>
      <c r="C36" s="125">
        <v>67.523383489223264</v>
      </c>
      <c r="D36" s="143">
        <v>8302</v>
      </c>
      <c r="E36" s="144">
        <v>7118</v>
      </c>
      <c r="F36" s="144">
        <v>8488</v>
      </c>
      <c r="G36" s="144">
        <v>7654</v>
      </c>
      <c r="H36" s="145">
        <v>8400</v>
      </c>
      <c r="I36" s="143">
        <v>-98</v>
      </c>
      <c r="J36" s="146">
        <v>-1.1666666666666667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12295</v>
      </c>
      <c r="F11" s="264">
        <v>10453</v>
      </c>
      <c r="G11" s="264">
        <v>11837</v>
      </c>
      <c r="H11" s="264">
        <v>10865</v>
      </c>
      <c r="I11" s="265">
        <v>11578</v>
      </c>
      <c r="J11" s="263">
        <v>717</v>
      </c>
      <c r="K11" s="266">
        <v>6.1927794092243911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27.832452216348109</v>
      </c>
      <c r="E13" s="115">
        <v>3422</v>
      </c>
      <c r="F13" s="114">
        <v>3481</v>
      </c>
      <c r="G13" s="114">
        <v>3693</v>
      </c>
      <c r="H13" s="114">
        <v>3386</v>
      </c>
      <c r="I13" s="140">
        <v>3193</v>
      </c>
      <c r="J13" s="115">
        <v>229</v>
      </c>
      <c r="K13" s="116">
        <v>7.1719386157218921</v>
      </c>
    </row>
    <row r="14" spans="1:17" ht="15.95" customHeight="1" x14ac:dyDescent="0.2">
      <c r="A14" s="306" t="s">
        <v>230</v>
      </c>
      <c r="B14" s="307"/>
      <c r="C14" s="308"/>
      <c r="D14" s="113">
        <v>55.82757218381456</v>
      </c>
      <c r="E14" s="115">
        <v>6864</v>
      </c>
      <c r="F14" s="114">
        <v>5678</v>
      </c>
      <c r="G14" s="114">
        <v>6513</v>
      </c>
      <c r="H14" s="114">
        <v>5973</v>
      </c>
      <c r="I14" s="140">
        <v>6613</v>
      </c>
      <c r="J14" s="115">
        <v>251</v>
      </c>
      <c r="K14" s="116">
        <v>3.7955542114017842</v>
      </c>
    </row>
    <row r="15" spans="1:17" ht="15.95" customHeight="1" x14ac:dyDescent="0.2">
      <c r="A15" s="306" t="s">
        <v>231</v>
      </c>
      <c r="B15" s="307"/>
      <c r="C15" s="308"/>
      <c r="D15" s="113">
        <v>8.6376575843838967</v>
      </c>
      <c r="E15" s="115">
        <v>1062</v>
      </c>
      <c r="F15" s="114">
        <v>670</v>
      </c>
      <c r="G15" s="114">
        <v>739</v>
      </c>
      <c r="H15" s="114">
        <v>754</v>
      </c>
      <c r="I15" s="140">
        <v>892</v>
      </c>
      <c r="J15" s="115">
        <v>170</v>
      </c>
      <c r="K15" s="116">
        <v>19.058295964125559</v>
      </c>
    </row>
    <row r="16" spans="1:17" ht="15.95" customHeight="1" x14ac:dyDescent="0.2">
      <c r="A16" s="306" t="s">
        <v>232</v>
      </c>
      <c r="B16" s="307"/>
      <c r="C16" s="308"/>
      <c r="D16" s="113">
        <v>7.5071167141114277</v>
      </c>
      <c r="E16" s="115">
        <v>923</v>
      </c>
      <c r="F16" s="114">
        <v>594</v>
      </c>
      <c r="G16" s="114">
        <v>835</v>
      </c>
      <c r="H16" s="114">
        <v>713</v>
      </c>
      <c r="I16" s="140">
        <v>843</v>
      </c>
      <c r="J16" s="115">
        <v>80</v>
      </c>
      <c r="K16" s="116">
        <v>9.4899169632265714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0.63440422936152907</v>
      </c>
      <c r="E18" s="115">
        <v>78</v>
      </c>
      <c r="F18" s="114">
        <v>75</v>
      </c>
      <c r="G18" s="114">
        <v>109</v>
      </c>
      <c r="H18" s="114">
        <v>87</v>
      </c>
      <c r="I18" s="140">
        <v>83</v>
      </c>
      <c r="J18" s="115">
        <v>-5</v>
      </c>
      <c r="K18" s="116">
        <v>-6.024096385542169</v>
      </c>
    </row>
    <row r="19" spans="1:11" ht="14.1" customHeight="1" x14ac:dyDescent="0.2">
      <c r="A19" s="306" t="s">
        <v>235</v>
      </c>
      <c r="B19" s="307" t="s">
        <v>236</v>
      </c>
      <c r="C19" s="308"/>
      <c r="D19" s="113">
        <v>0.26840178934526232</v>
      </c>
      <c r="E19" s="115">
        <v>33</v>
      </c>
      <c r="F19" s="114">
        <v>40</v>
      </c>
      <c r="G19" s="114">
        <v>62</v>
      </c>
      <c r="H19" s="114">
        <v>33</v>
      </c>
      <c r="I19" s="140">
        <v>44</v>
      </c>
      <c r="J19" s="115">
        <v>-11</v>
      </c>
      <c r="K19" s="116">
        <v>-25</v>
      </c>
    </row>
    <row r="20" spans="1:11" ht="14.1" customHeight="1" x14ac:dyDescent="0.2">
      <c r="A20" s="306">
        <v>12</v>
      </c>
      <c r="B20" s="307" t="s">
        <v>237</v>
      </c>
      <c r="C20" s="308"/>
      <c r="D20" s="113">
        <v>0.9190727938186255</v>
      </c>
      <c r="E20" s="115">
        <v>113</v>
      </c>
      <c r="F20" s="114">
        <v>267</v>
      </c>
      <c r="G20" s="114">
        <v>133</v>
      </c>
      <c r="H20" s="114">
        <v>138</v>
      </c>
      <c r="I20" s="140">
        <v>111</v>
      </c>
      <c r="J20" s="115">
        <v>2</v>
      </c>
      <c r="K20" s="116">
        <v>1.8018018018018018</v>
      </c>
    </row>
    <row r="21" spans="1:11" ht="14.1" customHeight="1" x14ac:dyDescent="0.2">
      <c r="A21" s="306">
        <v>21</v>
      </c>
      <c r="B21" s="307" t="s">
        <v>238</v>
      </c>
      <c r="C21" s="308"/>
      <c r="D21" s="113">
        <v>0.47173647824318826</v>
      </c>
      <c r="E21" s="115">
        <v>58</v>
      </c>
      <c r="F21" s="114">
        <v>52</v>
      </c>
      <c r="G21" s="114">
        <v>46</v>
      </c>
      <c r="H21" s="114">
        <v>65</v>
      </c>
      <c r="I21" s="140">
        <v>86</v>
      </c>
      <c r="J21" s="115">
        <v>-28</v>
      </c>
      <c r="K21" s="116">
        <v>-32.558139534883722</v>
      </c>
    </row>
    <row r="22" spans="1:11" ht="14.1" customHeight="1" x14ac:dyDescent="0.2">
      <c r="A22" s="306">
        <v>22</v>
      </c>
      <c r="B22" s="307" t="s">
        <v>239</v>
      </c>
      <c r="C22" s="308"/>
      <c r="D22" s="113">
        <v>3.1638877592517285</v>
      </c>
      <c r="E22" s="115">
        <v>389</v>
      </c>
      <c r="F22" s="114">
        <v>244</v>
      </c>
      <c r="G22" s="114">
        <v>343</v>
      </c>
      <c r="H22" s="114">
        <v>312</v>
      </c>
      <c r="I22" s="140">
        <v>271</v>
      </c>
      <c r="J22" s="115">
        <v>118</v>
      </c>
      <c r="K22" s="116">
        <v>43.542435424354245</v>
      </c>
    </row>
    <row r="23" spans="1:11" ht="14.1" customHeight="1" x14ac:dyDescent="0.2">
      <c r="A23" s="306">
        <v>23</v>
      </c>
      <c r="B23" s="307" t="s">
        <v>240</v>
      </c>
      <c r="C23" s="308"/>
      <c r="D23" s="113">
        <v>0.52053680357869048</v>
      </c>
      <c r="E23" s="115">
        <v>64</v>
      </c>
      <c r="F23" s="114">
        <v>56</v>
      </c>
      <c r="G23" s="114">
        <v>54</v>
      </c>
      <c r="H23" s="114">
        <v>41</v>
      </c>
      <c r="I23" s="140">
        <v>47</v>
      </c>
      <c r="J23" s="115">
        <v>17</v>
      </c>
      <c r="K23" s="116">
        <v>36.170212765957444</v>
      </c>
    </row>
    <row r="24" spans="1:11" ht="14.1" customHeight="1" x14ac:dyDescent="0.2">
      <c r="A24" s="306">
        <v>24</v>
      </c>
      <c r="B24" s="307" t="s">
        <v>241</v>
      </c>
      <c r="C24" s="308"/>
      <c r="D24" s="113">
        <v>6.9296461976413175</v>
      </c>
      <c r="E24" s="115">
        <v>852</v>
      </c>
      <c r="F24" s="114">
        <v>832</v>
      </c>
      <c r="G24" s="114">
        <v>834</v>
      </c>
      <c r="H24" s="114">
        <v>852</v>
      </c>
      <c r="I24" s="140">
        <v>926</v>
      </c>
      <c r="J24" s="115">
        <v>-74</v>
      </c>
      <c r="K24" s="116">
        <v>-7.9913606911447088</v>
      </c>
    </row>
    <row r="25" spans="1:11" ht="14.1" customHeight="1" x14ac:dyDescent="0.2">
      <c r="A25" s="306">
        <v>25</v>
      </c>
      <c r="B25" s="307" t="s">
        <v>242</v>
      </c>
      <c r="C25" s="308"/>
      <c r="D25" s="113">
        <v>5.392435949572997</v>
      </c>
      <c r="E25" s="115">
        <v>663</v>
      </c>
      <c r="F25" s="114">
        <v>428</v>
      </c>
      <c r="G25" s="114">
        <v>565</v>
      </c>
      <c r="H25" s="114">
        <v>508</v>
      </c>
      <c r="I25" s="140">
        <v>535</v>
      </c>
      <c r="J25" s="115">
        <v>128</v>
      </c>
      <c r="K25" s="116">
        <v>23.925233644859812</v>
      </c>
    </row>
    <row r="26" spans="1:11" ht="14.1" customHeight="1" x14ac:dyDescent="0.2">
      <c r="A26" s="306">
        <v>26</v>
      </c>
      <c r="B26" s="307" t="s">
        <v>243</v>
      </c>
      <c r="C26" s="308"/>
      <c r="D26" s="113">
        <v>2.9849532330215536</v>
      </c>
      <c r="E26" s="115">
        <v>367</v>
      </c>
      <c r="F26" s="114">
        <v>205</v>
      </c>
      <c r="G26" s="114">
        <v>239</v>
      </c>
      <c r="H26" s="114">
        <v>222</v>
      </c>
      <c r="I26" s="140">
        <v>297</v>
      </c>
      <c r="J26" s="115">
        <v>70</v>
      </c>
      <c r="K26" s="116">
        <v>23.569023569023567</v>
      </c>
    </row>
    <row r="27" spans="1:11" ht="14.1" customHeight="1" x14ac:dyDescent="0.2">
      <c r="A27" s="306">
        <v>27</v>
      </c>
      <c r="B27" s="307" t="s">
        <v>244</v>
      </c>
      <c r="C27" s="308"/>
      <c r="D27" s="113">
        <v>2.7572183814558762</v>
      </c>
      <c r="E27" s="115">
        <v>339</v>
      </c>
      <c r="F27" s="114">
        <v>208</v>
      </c>
      <c r="G27" s="114">
        <v>219</v>
      </c>
      <c r="H27" s="114">
        <v>225</v>
      </c>
      <c r="I27" s="140">
        <v>194</v>
      </c>
      <c r="J27" s="115">
        <v>145</v>
      </c>
      <c r="K27" s="116">
        <v>74.742268041237111</v>
      </c>
    </row>
    <row r="28" spans="1:11" ht="14.1" customHeight="1" x14ac:dyDescent="0.2">
      <c r="A28" s="306">
        <v>28</v>
      </c>
      <c r="B28" s="307" t="s">
        <v>245</v>
      </c>
      <c r="C28" s="308"/>
      <c r="D28" s="113">
        <v>0.13826758845058967</v>
      </c>
      <c r="E28" s="115">
        <v>17</v>
      </c>
      <c r="F28" s="114">
        <v>16</v>
      </c>
      <c r="G28" s="114">
        <v>19</v>
      </c>
      <c r="H28" s="114">
        <v>16</v>
      </c>
      <c r="I28" s="140">
        <v>18</v>
      </c>
      <c r="J28" s="115">
        <v>-1</v>
      </c>
      <c r="K28" s="116">
        <v>-5.5555555555555554</v>
      </c>
    </row>
    <row r="29" spans="1:11" ht="14.1" customHeight="1" x14ac:dyDescent="0.2">
      <c r="A29" s="306">
        <v>29</v>
      </c>
      <c r="B29" s="307" t="s">
        <v>246</v>
      </c>
      <c r="C29" s="308"/>
      <c r="D29" s="113">
        <v>3.2289548596990647</v>
      </c>
      <c r="E29" s="115">
        <v>397</v>
      </c>
      <c r="F29" s="114">
        <v>348</v>
      </c>
      <c r="G29" s="114">
        <v>410</v>
      </c>
      <c r="H29" s="114">
        <v>423</v>
      </c>
      <c r="I29" s="140">
        <v>390</v>
      </c>
      <c r="J29" s="115">
        <v>7</v>
      </c>
      <c r="K29" s="116">
        <v>1.7948717948717949</v>
      </c>
    </row>
    <row r="30" spans="1:11" ht="14.1" customHeight="1" x14ac:dyDescent="0.2">
      <c r="A30" s="306" t="s">
        <v>247</v>
      </c>
      <c r="B30" s="307" t="s">
        <v>248</v>
      </c>
      <c r="C30" s="308"/>
      <c r="D30" s="113">
        <v>0.89467263115087436</v>
      </c>
      <c r="E30" s="115">
        <v>110</v>
      </c>
      <c r="F30" s="114" t="s">
        <v>514</v>
      </c>
      <c r="G30" s="114">
        <v>114</v>
      </c>
      <c r="H30" s="114" t="s">
        <v>514</v>
      </c>
      <c r="I30" s="140">
        <v>110</v>
      </c>
      <c r="J30" s="115">
        <v>0</v>
      </c>
      <c r="K30" s="116">
        <v>0</v>
      </c>
    </row>
    <row r="31" spans="1:11" ht="14.1" customHeight="1" x14ac:dyDescent="0.2">
      <c r="A31" s="306" t="s">
        <v>249</v>
      </c>
      <c r="B31" s="307" t="s">
        <v>250</v>
      </c>
      <c r="C31" s="308"/>
      <c r="D31" s="113">
        <v>2.3342822285481901</v>
      </c>
      <c r="E31" s="115">
        <v>287</v>
      </c>
      <c r="F31" s="114">
        <v>242</v>
      </c>
      <c r="G31" s="114">
        <v>296</v>
      </c>
      <c r="H31" s="114">
        <v>285</v>
      </c>
      <c r="I31" s="140">
        <v>277</v>
      </c>
      <c r="J31" s="115">
        <v>10</v>
      </c>
      <c r="K31" s="116">
        <v>3.6101083032490973</v>
      </c>
    </row>
    <row r="32" spans="1:11" ht="14.1" customHeight="1" x14ac:dyDescent="0.2">
      <c r="A32" s="306">
        <v>31</v>
      </c>
      <c r="B32" s="307" t="s">
        <v>251</v>
      </c>
      <c r="C32" s="308"/>
      <c r="D32" s="113">
        <v>0.48800325335502237</v>
      </c>
      <c r="E32" s="115">
        <v>60</v>
      </c>
      <c r="F32" s="114">
        <v>62</v>
      </c>
      <c r="G32" s="114">
        <v>42</v>
      </c>
      <c r="H32" s="114">
        <v>55</v>
      </c>
      <c r="I32" s="140">
        <v>53</v>
      </c>
      <c r="J32" s="115">
        <v>7</v>
      </c>
      <c r="K32" s="116">
        <v>13.20754716981132</v>
      </c>
    </row>
    <row r="33" spans="1:11" ht="14.1" customHeight="1" x14ac:dyDescent="0.2">
      <c r="A33" s="306">
        <v>32</v>
      </c>
      <c r="B33" s="307" t="s">
        <v>252</v>
      </c>
      <c r="C33" s="308"/>
      <c r="D33" s="113">
        <v>4.5628304188694591</v>
      </c>
      <c r="E33" s="115">
        <v>561</v>
      </c>
      <c r="F33" s="114">
        <v>976</v>
      </c>
      <c r="G33" s="114">
        <v>665</v>
      </c>
      <c r="H33" s="114">
        <v>585</v>
      </c>
      <c r="I33" s="140">
        <v>467</v>
      </c>
      <c r="J33" s="115">
        <v>94</v>
      </c>
      <c r="K33" s="116">
        <v>20.128479657387579</v>
      </c>
    </row>
    <row r="34" spans="1:11" ht="14.1" customHeight="1" x14ac:dyDescent="0.2">
      <c r="A34" s="306">
        <v>33</v>
      </c>
      <c r="B34" s="307" t="s">
        <v>253</v>
      </c>
      <c r="C34" s="308"/>
      <c r="D34" s="113">
        <v>2.0984139894265961</v>
      </c>
      <c r="E34" s="115">
        <v>258</v>
      </c>
      <c r="F34" s="114">
        <v>328</v>
      </c>
      <c r="G34" s="114">
        <v>251</v>
      </c>
      <c r="H34" s="114">
        <v>203</v>
      </c>
      <c r="I34" s="140">
        <v>198</v>
      </c>
      <c r="J34" s="115">
        <v>60</v>
      </c>
      <c r="K34" s="116">
        <v>30.303030303030305</v>
      </c>
    </row>
    <row r="35" spans="1:11" ht="14.1" customHeight="1" x14ac:dyDescent="0.2">
      <c r="A35" s="306">
        <v>34</v>
      </c>
      <c r="B35" s="307" t="s">
        <v>254</v>
      </c>
      <c r="C35" s="308"/>
      <c r="D35" s="113">
        <v>1.8544123627490849</v>
      </c>
      <c r="E35" s="115">
        <v>228</v>
      </c>
      <c r="F35" s="114">
        <v>127</v>
      </c>
      <c r="G35" s="114">
        <v>155</v>
      </c>
      <c r="H35" s="114">
        <v>135</v>
      </c>
      <c r="I35" s="140">
        <v>224</v>
      </c>
      <c r="J35" s="115">
        <v>4</v>
      </c>
      <c r="K35" s="116">
        <v>1.7857142857142858</v>
      </c>
    </row>
    <row r="36" spans="1:11" ht="14.1" customHeight="1" x14ac:dyDescent="0.2">
      <c r="A36" s="306">
        <v>41</v>
      </c>
      <c r="B36" s="307" t="s">
        <v>255</v>
      </c>
      <c r="C36" s="308"/>
      <c r="D36" s="113">
        <v>0.43106954046360307</v>
      </c>
      <c r="E36" s="115">
        <v>53</v>
      </c>
      <c r="F36" s="114">
        <v>27</v>
      </c>
      <c r="G36" s="114">
        <v>37</v>
      </c>
      <c r="H36" s="114">
        <v>68</v>
      </c>
      <c r="I36" s="140">
        <v>46</v>
      </c>
      <c r="J36" s="115">
        <v>7</v>
      </c>
      <c r="K36" s="116">
        <v>15.217391304347826</v>
      </c>
    </row>
    <row r="37" spans="1:11" ht="14.1" customHeight="1" x14ac:dyDescent="0.2">
      <c r="A37" s="306">
        <v>42</v>
      </c>
      <c r="B37" s="307" t="s">
        <v>256</v>
      </c>
      <c r="C37" s="308"/>
      <c r="D37" s="113">
        <v>0.16266775111834078</v>
      </c>
      <c r="E37" s="115">
        <v>20</v>
      </c>
      <c r="F37" s="114">
        <v>13</v>
      </c>
      <c r="G37" s="114">
        <v>13</v>
      </c>
      <c r="H37" s="114">
        <v>16</v>
      </c>
      <c r="I37" s="140">
        <v>16</v>
      </c>
      <c r="J37" s="115">
        <v>4</v>
      </c>
      <c r="K37" s="116">
        <v>25</v>
      </c>
    </row>
    <row r="38" spans="1:11" ht="14.1" customHeight="1" x14ac:dyDescent="0.2">
      <c r="A38" s="306">
        <v>43</v>
      </c>
      <c r="B38" s="307" t="s">
        <v>257</v>
      </c>
      <c r="C38" s="308"/>
      <c r="D38" s="113">
        <v>0.86213908092720615</v>
      </c>
      <c r="E38" s="115">
        <v>106</v>
      </c>
      <c r="F38" s="114">
        <v>80</v>
      </c>
      <c r="G38" s="114">
        <v>115</v>
      </c>
      <c r="H38" s="114">
        <v>126</v>
      </c>
      <c r="I38" s="140">
        <v>140</v>
      </c>
      <c r="J38" s="115">
        <v>-34</v>
      </c>
      <c r="K38" s="116">
        <v>-24.285714285714285</v>
      </c>
    </row>
    <row r="39" spans="1:11" ht="14.1" customHeight="1" x14ac:dyDescent="0.2">
      <c r="A39" s="306">
        <v>51</v>
      </c>
      <c r="B39" s="307" t="s">
        <v>258</v>
      </c>
      <c r="C39" s="308"/>
      <c r="D39" s="113">
        <v>9.011793411956079</v>
      </c>
      <c r="E39" s="115">
        <v>1108</v>
      </c>
      <c r="F39" s="114">
        <v>898</v>
      </c>
      <c r="G39" s="114">
        <v>1063</v>
      </c>
      <c r="H39" s="114">
        <v>990</v>
      </c>
      <c r="I39" s="140">
        <v>1022</v>
      </c>
      <c r="J39" s="115">
        <v>86</v>
      </c>
      <c r="K39" s="116">
        <v>8.4148727984344429</v>
      </c>
    </row>
    <row r="40" spans="1:11" ht="14.1" customHeight="1" x14ac:dyDescent="0.2">
      <c r="A40" s="306" t="s">
        <v>259</v>
      </c>
      <c r="B40" s="307" t="s">
        <v>260</v>
      </c>
      <c r="C40" s="308"/>
      <c r="D40" s="113">
        <v>8.4831232208214722</v>
      </c>
      <c r="E40" s="115">
        <v>1043</v>
      </c>
      <c r="F40" s="114">
        <v>846</v>
      </c>
      <c r="G40" s="114">
        <v>1009</v>
      </c>
      <c r="H40" s="114">
        <v>936</v>
      </c>
      <c r="I40" s="140">
        <v>946</v>
      </c>
      <c r="J40" s="115">
        <v>97</v>
      </c>
      <c r="K40" s="116">
        <v>10.253699788583509</v>
      </c>
    </row>
    <row r="41" spans="1:11" ht="14.1" customHeight="1" x14ac:dyDescent="0.2">
      <c r="A41" s="306"/>
      <c r="B41" s="307" t="s">
        <v>261</v>
      </c>
      <c r="C41" s="308"/>
      <c r="D41" s="113">
        <v>7.5477836518910122</v>
      </c>
      <c r="E41" s="115">
        <v>928</v>
      </c>
      <c r="F41" s="114">
        <v>688</v>
      </c>
      <c r="G41" s="114">
        <v>866</v>
      </c>
      <c r="H41" s="114">
        <v>819</v>
      </c>
      <c r="I41" s="140">
        <v>791</v>
      </c>
      <c r="J41" s="115">
        <v>137</v>
      </c>
      <c r="K41" s="116">
        <v>17.319848293299621</v>
      </c>
    </row>
    <row r="42" spans="1:11" ht="14.1" customHeight="1" x14ac:dyDescent="0.2">
      <c r="A42" s="306">
        <v>52</v>
      </c>
      <c r="B42" s="307" t="s">
        <v>262</v>
      </c>
      <c r="C42" s="308"/>
      <c r="D42" s="113">
        <v>5.0915006100040667</v>
      </c>
      <c r="E42" s="115">
        <v>626</v>
      </c>
      <c r="F42" s="114">
        <v>590</v>
      </c>
      <c r="G42" s="114">
        <v>598</v>
      </c>
      <c r="H42" s="114">
        <v>616</v>
      </c>
      <c r="I42" s="140">
        <v>731</v>
      </c>
      <c r="J42" s="115">
        <v>-105</v>
      </c>
      <c r="K42" s="116">
        <v>-14.36388508891929</v>
      </c>
    </row>
    <row r="43" spans="1:11" ht="14.1" customHeight="1" x14ac:dyDescent="0.2">
      <c r="A43" s="306" t="s">
        <v>263</v>
      </c>
      <c r="B43" s="307" t="s">
        <v>264</v>
      </c>
      <c r="C43" s="308"/>
      <c r="D43" s="113">
        <v>4.2537616917446117</v>
      </c>
      <c r="E43" s="115">
        <v>523</v>
      </c>
      <c r="F43" s="114">
        <v>511</v>
      </c>
      <c r="G43" s="114">
        <v>521</v>
      </c>
      <c r="H43" s="114">
        <v>512</v>
      </c>
      <c r="I43" s="140">
        <v>635</v>
      </c>
      <c r="J43" s="115">
        <v>-112</v>
      </c>
      <c r="K43" s="116">
        <v>-17.637795275590552</v>
      </c>
    </row>
    <row r="44" spans="1:11" ht="14.1" customHeight="1" x14ac:dyDescent="0.2">
      <c r="A44" s="306">
        <v>53</v>
      </c>
      <c r="B44" s="307" t="s">
        <v>265</v>
      </c>
      <c r="C44" s="308"/>
      <c r="D44" s="113">
        <v>1.1712078080520536</v>
      </c>
      <c r="E44" s="115">
        <v>144</v>
      </c>
      <c r="F44" s="114">
        <v>163</v>
      </c>
      <c r="G44" s="114">
        <v>100</v>
      </c>
      <c r="H44" s="114">
        <v>81</v>
      </c>
      <c r="I44" s="140">
        <v>106</v>
      </c>
      <c r="J44" s="115">
        <v>38</v>
      </c>
      <c r="K44" s="116">
        <v>35.849056603773583</v>
      </c>
    </row>
    <row r="45" spans="1:11" ht="14.1" customHeight="1" x14ac:dyDescent="0.2">
      <c r="A45" s="306" t="s">
        <v>266</v>
      </c>
      <c r="B45" s="307" t="s">
        <v>267</v>
      </c>
      <c r="C45" s="308"/>
      <c r="D45" s="113">
        <v>1.1549410329402197</v>
      </c>
      <c r="E45" s="115">
        <v>142</v>
      </c>
      <c r="F45" s="114">
        <v>156</v>
      </c>
      <c r="G45" s="114">
        <v>98</v>
      </c>
      <c r="H45" s="114">
        <v>79</v>
      </c>
      <c r="I45" s="140">
        <v>103</v>
      </c>
      <c r="J45" s="115">
        <v>39</v>
      </c>
      <c r="K45" s="116">
        <v>37.864077669902912</v>
      </c>
    </row>
    <row r="46" spans="1:11" ht="14.1" customHeight="1" x14ac:dyDescent="0.2">
      <c r="A46" s="306">
        <v>54</v>
      </c>
      <c r="B46" s="307" t="s">
        <v>268</v>
      </c>
      <c r="C46" s="308"/>
      <c r="D46" s="113">
        <v>3.0093533956893044</v>
      </c>
      <c r="E46" s="115">
        <v>370</v>
      </c>
      <c r="F46" s="114">
        <v>312</v>
      </c>
      <c r="G46" s="114">
        <v>373</v>
      </c>
      <c r="H46" s="114">
        <v>317</v>
      </c>
      <c r="I46" s="140">
        <v>480</v>
      </c>
      <c r="J46" s="115">
        <v>-110</v>
      </c>
      <c r="K46" s="116">
        <v>-22.916666666666668</v>
      </c>
    </row>
    <row r="47" spans="1:11" ht="14.1" customHeight="1" x14ac:dyDescent="0.2">
      <c r="A47" s="306">
        <v>61</v>
      </c>
      <c r="B47" s="307" t="s">
        <v>269</v>
      </c>
      <c r="C47" s="308"/>
      <c r="D47" s="113">
        <v>2.5782838552257017</v>
      </c>
      <c r="E47" s="115">
        <v>317</v>
      </c>
      <c r="F47" s="114">
        <v>180</v>
      </c>
      <c r="G47" s="114">
        <v>197</v>
      </c>
      <c r="H47" s="114">
        <v>247</v>
      </c>
      <c r="I47" s="140">
        <v>279</v>
      </c>
      <c r="J47" s="115">
        <v>38</v>
      </c>
      <c r="K47" s="116">
        <v>13.620071684587813</v>
      </c>
    </row>
    <row r="48" spans="1:11" ht="14.1" customHeight="1" x14ac:dyDescent="0.2">
      <c r="A48" s="306">
        <v>62</v>
      </c>
      <c r="B48" s="307" t="s">
        <v>270</v>
      </c>
      <c r="C48" s="308"/>
      <c r="D48" s="113">
        <v>8.369255795038633</v>
      </c>
      <c r="E48" s="115">
        <v>1029</v>
      </c>
      <c r="F48" s="114">
        <v>937</v>
      </c>
      <c r="G48" s="114">
        <v>1091</v>
      </c>
      <c r="H48" s="114">
        <v>1026</v>
      </c>
      <c r="I48" s="140">
        <v>1123</v>
      </c>
      <c r="J48" s="115">
        <v>-94</v>
      </c>
      <c r="K48" s="116">
        <v>-8.370436331255565</v>
      </c>
    </row>
    <row r="49" spans="1:11" ht="14.1" customHeight="1" x14ac:dyDescent="0.2">
      <c r="A49" s="306">
        <v>63</v>
      </c>
      <c r="B49" s="307" t="s">
        <v>271</v>
      </c>
      <c r="C49" s="308"/>
      <c r="D49" s="113">
        <v>2.9117527450183003</v>
      </c>
      <c r="E49" s="115">
        <v>358</v>
      </c>
      <c r="F49" s="114">
        <v>342</v>
      </c>
      <c r="G49" s="114">
        <v>312</v>
      </c>
      <c r="H49" s="114">
        <v>335</v>
      </c>
      <c r="I49" s="140">
        <v>339</v>
      </c>
      <c r="J49" s="115">
        <v>19</v>
      </c>
      <c r="K49" s="116">
        <v>5.6047197640117998</v>
      </c>
    </row>
    <row r="50" spans="1:11" ht="14.1" customHeight="1" x14ac:dyDescent="0.2">
      <c r="A50" s="306" t="s">
        <v>272</v>
      </c>
      <c r="B50" s="307" t="s">
        <v>273</v>
      </c>
      <c r="C50" s="308"/>
      <c r="D50" s="113">
        <v>0.55307035380235869</v>
      </c>
      <c r="E50" s="115">
        <v>68</v>
      </c>
      <c r="F50" s="114">
        <v>51</v>
      </c>
      <c r="G50" s="114">
        <v>43</v>
      </c>
      <c r="H50" s="114">
        <v>77</v>
      </c>
      <c r="I50" s="140">
        <v>53</v>
      </c>
      <c r="J50" s="115">
        <v>15</v>
      </c>
      <c r="K50" s="116">
        <v>28.30188679245283</v>
      </c>
    </row>
    <row r="51" spans="1:11" ht="14.1" customHeight="1" x14ac:dyDescent="0.2">
      <c r="A51" s="306" t="s">
        <v>274</v>
      </c>
      <c r="B51" s="307" t="s">
        <v>275</v>
      </c>
      <c r="C51" s="308"/>
      <c r="D51" s="113">
        <v>2.0008133387555915</v>
      </c>
      <c r="E51" s="115">
        <v>246</v>
      </c>
      <c r="F51" s="114">
        <v>253</v>
      </c>
      <c r="G51" s="114">
        <v>240</v>
      </c>
      <c r="H51" s="114">
        <v>221</v>
      </c>
      <c r="I51" s="140">
        <v>247</v>
      </c>
      <c r="J51" s="115">
        <v>-1</v>
      </c>
      <c r="K51" s="116">
        <v>-0.40485829959514169</v>
      </c>
    </row>
    <row r="52" spans="1:11" ht="14.1" customHeight="1" x14ac:dyDescent="0.2">
      <c r="A52" s="306">
        <v>71</v>
      </c>
      <c r="B52" s="307" t="s">
        <v>276</v>
      </c>
      <c r="C52" s="308"/>
      <c r="D52" s="113">
        <v>8.3529890199267989</v>
      </c>
      <c r="E52" s="115">
        <v>1027</v>
      </c>
      <c r="F52" s="114">
        <v>730</v>
      </c>
      <c r="G52" s="114">
        <v>865</v>
      </c>
      <c r="H52" s="114">
        <v>896</v>
      </c>
      <c r="I52" s="140">
        <v>940</v>
      </c>
      <c r="J52" s="115">
        <v>87</v>
      </c>
      <c r="K52" s="116">
        <v>9.2553191489361701</v>
      </c>
    </row>
    <row r="53" spans="1:11" ht="14.1" customHeight="1" x14ac:dyDescent="0.2">
      <c r="A53" s="306" t="s">
        <v>277</v>
      </c>
      <c r="B53" s="307" t="s">
        <v>278</v>
      </c>
      <c r="C53" s="308"/>
      <c r="D53" s="113">
        <v>2.9849532330215536</v>
      </c>
      <c r="E53" s="115">
        <v>367</v>
      </c>
      <c r="F53" s="114">
        <v>248</v>
      </c>
      <c r="G53" s="114">
        <v>299</v>
      </c>
      <c r="H53" s="114">
        <v>323</v>
      </c>
      <c r="I53" s="140">
        <v>325</v>
      </c>
      <c r="J53" s="115">
        <v>42</v>
      </c>
      <c r="K53" s="116">
        <v>12.923076923076923</v>
      </c>
    </row>
    <row r="54" spans="1:11" ht="14.1" customHeight="1" x14ac:dyDescent="0.2">
      <c r="A54" s="306" t="s">
        <v>279</v>
      </c>
      <c r="B54" s="307" t="s">
        <v>280</v>
      </c>
      <c r="C54" s="308"/>
      <c r="D54" s="113">
        <v>4.5058967059780395</v>
      </c>
      <c r="E54" s="115">
        <v>554</v>
      </c>
      <c r="F54" s="114">
        <v>421</v>
      </c>
      <c r="G54" s="114">
        <v>505</v>
      </c>
      <c r="H54" s="114">
        <v>493</v>
      </c>
      <c r="I54" s="140">
        <v>539</v>
      </c>
      <c r="J54" s="115">
        <v>15</v>
      </c>
      <c r="K54" s="116">
        <v>2.7829313543599259</v>
      </c>
    </row>
    <row r="55" spans="1:11" ht="14.1" customHeight="1" x14ac:dyDescent="0.2">
      <c r="A55" s="306">
        <v>72</v>
      </c>
      <c r="B55" s="307" t="s">
        <v>281</v>
      </c>
      <c r="C55" s="308"/>
      <c r="D55" s="113">
        <v>2.0577470516470111</v>
      </c>
      <c r="E55" s="115">
        <v>253</v>
      </c>
      <c r="F55" s="114">
        <v>159</v>
      </c>
      <c r="G55" s="114">
        <v>186</v>
      </c>
      <c r="H55" s="114">
        <v>188</v>
      </c>
      <c r="I55" s="140">
        <v>270</v>
      </c>
      <c r="J55" s="115">
        <v>-17</v>
      </c>
      <c r="K55" s="116">
        <v>-6.2962962962962967</v>
      </c>
    </row>
    <row r="56" spans="1:11" ht="14.1" customHeight="1" x14ac:dyDescent="0.2">
      <c r="A56" s="306" t="s">
        <v>282</v>
      </c>
      <c r="B56" s="307" t="s">
        <v>283</v>
      </c>
      <c r="C56" s="308"/>
      <c r="D56" s="113">
        <v>0.90280601870679134</v>
      </c>
      <c r="E56" s="115">
        <v>111</v>
      </c>
      <c r="F56" s="114">
        <v>62</v>
      </c>
      <c r="G56" s="114">
        <v>73</v>
      </c>
      <c r="H56" s="114">
        <v>50</v>
      </c>
      <c r="I56" s="140">
        <v>116</v>
      </c>
      <c r="J56" s="115">
        <v>-5</v>
      </c>
      <c r="K56" s="116">
        <v>-4.3103448275862073</v>
      </c>
    </row>
    <row r="57" spans="1:11" ht="14.1" customHeight="1" x14ac:dyDescent="0.2">
      <c r="A57" s="306" t="s">
        <v>284</v>
      </c>
      <c r="B57" s="307" t="s">
        <v>285</v>
      </c>
      <c r="C57" s="308"/>
      <c r="D57" s="113">
        <v>0.74013826758845058</v>
      </c>
      <c r="E57" s="115">
        <v>91</v>
      </c>
      <c r="F57" s="114">
        <v>62</v>
      </c>
      <c r="G57" s="114">
        <v>77</v>
      </c>
      <c r="H57" s="114">
        <v>81</v>
      </c>
      <c r="I57" s="140">
        <v>87</v>
      </c>
      <c r="J57" s="115">
        <v>4</v>
      </c>
      <c r="K57" s="116">
        <v>4.5977011494252871</v>
      </c>
    </row>
    <row r="58" spans="1:11" ht="14.1" customHeight="1" x14ac:dyDescent="0.2">
      <c r="A58" s="306">
        <v>73</v>
      </c>
      <c r="B58" s="307" t="s">
        <v>286</v>
      </c>
      <c r="C58" s="308"/>
      <c r="D58" s="113">
        <v>1.7405449369662465</v>
      </c>
      <c r="E58" s="115">
        <v>214</v>
      </c>
      <c r="F58" s="114">
        <v>137</v>
      </c>
      <c r="G58" s="114">
        <v>184</v>
      </c>
      <c r="H58" s="114">
        <v>166</v>
      </c>
      <c r="I58" s="140">
        <v>169</v>
      </c>
      <c r="J58" s="115">
        <v>45</v>
      </c>
      <c r="K58" s="116">
        <v>26.627218934911241</v>
      </c>
    </row>
    <row r="59" spans="1:11" ht="14.1" customHeight="1" x14ac:dyDescent="0.2">
      <c r="A59" s="306" t="s">
        <v>287</v>
      </c>
      <c r="B59" s="307" t="s">
        <v>288</v>
      </c>
      <c r="C59" s="308"/>
      <c r="D59" s="113">
        <v>1.1549410329402197</v>
      </c>
      <c r="E59" s="115">
        <v>142</v>
      </c>
      <c r="F59" s="114">
        <v>82</v>
      </c>
      <c r="G59" s="114">
        <v>132</v>
      </c>
      <c r="H59" s="114">
        <v>106</v>
      </c>
      <c r="I59" s="140">
        <v>106</v>
      </c>
      <c r="J59" s="115">
        <v>36</v>
      </c>
      <c r="K59" s="116">
        <v>33.962264150943398</v>
      </c>
    </row>
    <row r="60" spans="1:11" ht="14.1" customHeight="1" x14ac:dyDescent="0.2">
      <c r="A60" s="306">
        <v>81</v>
      </c>
      <c r="B60" s="307" t="s">
        <v>289</v>
      </c>
      <c r="C60" s="308"/>
      <c r="D60" s="113">
        <v>7.1736478243188291</v>
      </c>
      <c r="E60" s="115">
        <v>882</v>
      </c>
      <c r="F60" s="114">
        <v>712</v>
      </c>
      <c r="G60" s="114">
        <v>803</v>
      </c>
      <c r="H60" s="114">
        <v>770</v>
      </c>
      <c r="I60" s="140">
        <v>771</v>
      </c>
      <c r="J60" s="115">
        <v>111</v>
      </c>
      <c r="K60" s="116">
        <v>14.396887159533074</v>
      </c>
    </row>
    <row r="61" spans="1:11" ht="14.1" customHeight="1" x14ac:dyDescent="0.2">
      <c r="A61" s="306" t="s">
        <v>290</v>
      </c>
      <c r="B61" s="307" t="s">
        <v>291</v>
      </c>
      <c r="C61" s="308"/>
      <c r="D61" s="113">
        <v>2.090280601870679</v>
      </c>
      <c r="E61" s="115">
        <v>257</v>
      </c>
      <c r="F61" s="114">
        <v>193</v>
      </c>
      <c r="G61" s="114">
        <v>259</v>
      </c>
      <c r="H61" s="114">
        <v>199</v>
      </c>
      <c r="I61" s="140">
        <v>202</v>
      </c>
      <c r="J61" s="115">
        <v>55</v>
      </c>
      <c r="K61" s="116">
        <v>27.227722772277229</v>
      </c>
    </row>
    <row r="62" spans="1:11" ht="14.1" customHeight="1" x14ac:dyDescent="0.2">
      <c r="A62" s="306" t="s">
        <v>292</v>
      </c>
      <c r="B62" s="307" t="s">
        <v>293</v>
      </c>
      <c r="C62" s="308"/>
      <c r="D62" s="113">
        <v>2.5376169174461163</v>
      </c>
      <c r="E62" s="115">
        <v>312</v>
      </c>
      <c r="F62" s="114">
        <v>355</v>
      </c>
      <c r="G62" s="114">
        <v>353</v>
      </c>
      <c r="H62" s="114">
        <v>388</v>
      </c>
      <c r="I62" s="140">
        <v>313</v>
      </c>
      <c r="J62" s="115">
        <v>-1</v>
      </c>
      <c r="K62" s="116">
        <v>-0.31948881789137379</v>
      </c>
    </row>
    <row r="63" spans="1:11" ht="14.1" customHeight="1" x14ac:dyDescent="0.2">
      <c r="A63" s="306"/>
      <c r="B63" s="307" t="s">
        <v>294</v>
      </c>
      <c r="C63" s="308"/>
      <c r="D63" s="113">
        <v>2.2448149654331031</v>
      </c>
      <c r="E63" s="115">
        <v>276</v>
      </c>
      <c r="F63" s="114">
        <v>319</v>
      </c>
      <c r="G63" s="114">
        <v>291</v>
      </c>
      <c r="H63" s="114">
        <v>350</v>
      </c>
      <c r="I63" s="140">
        <v>280</v>
      </c>
      <c r="J63" s="115">
        <v>-4</v>
      </c>
      <c r="K63" s="116">
        <v>-1.4285714285714286</v>
      </c>
    </row>
    <row r="64" spans="1:11" ht="14.1" customHeight="1" x14ac:dyDescent="0.2">
      <c r="A64" s="306" t="s">
        <v>295</v>
      </c>
      <c r="B64" s="307" t="s">
        <v>296</v>
      </c>
      <c r="C64" s="308"/>
      <c r="D64" s="113">
        <v>1.1549410329402197</v>
      </c>
      <c r="E64" s="115">
        <v>142</v>
      </c>
      <c r="F64" s="114">
        <v>66</v>
      </c>
      <c r="G64" s="114">
        <v>92</v>
      </c>
      <c r="H64" s="114">
        <v>70</v>
      </c>
      <c r="I64" s="140">
        <v>96</v>
      </c>
      <c r="J64" s="115">
        <v>46</v>
      </c>
      <c r="K64" s="116">
        <v>47.916666666666664</v>
      </c>
    </row>
    <row r="65" spans="1:11" ht="14.1" customHeight="1" x14ac:dyDescent="0.2">
      <c r="A65" s="306" t="s">
        <v>297</v>
      </c>
      <c r="B65" s="307" t="s">
        <v>298</v>
      </c>
      <c r="C65" s="308"/>
      <c r="D65" s="113">
        <v>0.76453843025620172</v>
      </c>
      <c r="E65" s="115">
        <v>94</v>
      </c>
      <c r="F65" s="114">
        <v>52</v>
      </c>
      <c r="G65" s="114">
        <v>39</v>
      </c>
      <c r="H65" s="114">
        <v>44</v>
      </c>
      <c r="I65" s="140">
        <v>67</v>
      </c>
      <c r="J65" s="115">
        <v>27</v>
      </c>
      <c r="K65" s="116">
        <v>40.298507462686565</v>
      </c>
    </row>
    <row r="66" spans="1:11" ht="14.1" customHeight="1" x14ac:dyDescent="0.2">
      <c r="A66" s="306">
        <v>82</v>
      </c>
      <c r="B66" s="307" t="s">
        <v>299</v>
      </c>
      <c r="C66" s="308"/>
      <c r="D66" s="113">
        <v>3.2289548596990647</v>
      </c>
      <c r="E66" s="115">
        <v>397</v>
      </c>
      <c r="F66" s="114">
        <v>421</v>
      </c>
      <c r="G66" s="114">
        <v>560</v>
      </c>
      <c r="H66" s="114">
        <v>385</v>
      </c>
      <c r="I66" s="140">
        <v>403</v>
      </c>
      <c r="J66" s="115">
        <v>-6</v>
      </c>
      <c r="K66" s="116">
        <v>-1.4888337468982631</v>
      </c>
    </row>
    <row r="67" spans="1:11" ht="14.1" customHeight="1" x14ac:dyDescent="0.2">
      <c r="A67" s="306" t="s">
        <v>300</v>
      </c>
      <c r="B67" s="307" t="s">
        <v>301</v>
      </c>
      <c r="C67" s="308"/>
      <c r="D67" s="113">
        <v>2.1065473769825132</v>
      </c>
      <c r="E67" s="115">
        <v>259</v>
      </c>
      <c r="F67" s="114">
        <v>300</v>
      </c>
      <c r="G67" s="114">
        <v>414</v>
      </c>
      <c r="H67" s="114">
        <v>257</v>
      </c>
      <c r="I67" s="140">
        <v>299</v>
      </c>
      <c r="J67" s="115">
        <v>-40</v>
      </c>
      <c r="K67" s="116">
        <v>-13.377926421404682</v>
      </c>
    </row>
    <row r="68" spans="1:11" ht="14.1" customHeight="1" x14ac:dyDescent="0.2">
      <c r="A68" s="306" t="s">
        <v>302</v>
      </c>
      <c r="B68" s="307" t="s">
        <v>303</v>
      </c>
      <c r="C68" s="308"/>
      <c r="D68" s="113">
        <v>0.71573810492069945</v>
      </c>
      <c r="E68" s="115">
        <v>88</v>
      </c>
      <c r="F68" s="114">
        <v>82</v>
      </c>
      <c r="G68" s="114">
        <v>95</v>
      </c>
      <c r="H68" s="114">
        <v>78</v>
      </c>
      <c r="I68" s="140">
        <v>66</v>
      </c>
      <c r="J68" s="115">
        <v>22</v>
      </c>
      <c r="K68" s="116">
        <v>33.333333333333336</v>
      </c>
    </row>
    <row r="69" spans="1:11" ht="14.1" customHeight="1" x14ac:dyDescent="0.2">
      <c r="A69" s="306">
        <v>83</v>
      </c>
      <c r="B69" s="307" t="s">
        <v>304</v>
      </c>
      <c r="C69" s="308"/>
      <c r="D69" s="113">
        <v>4.9044326962179747</v>
      </c>
      <c r="E69" s="115">
        <v>603</v>
      </c>
      <c r="F69" s="114">
        <v>306</v>
      </c>
      <c r="G69" s="114">
        <v>759</v>
      </c>
      <c r="H69" s="114">
        <v>386</v>
      </c>
      <c r="I69" s="140">
        <v>446</v>
      </c>
      <c r="J69" s="115">
        <v>157</v>
      </c>
      <c r="K69" s="116">
        <v>35.201793721973097</v>
      </c>
    </row>
    <row r="70" spans="1:11" ht="14.1" customHeight="1" x14ac:dyDescent="0.2">
      <c r="A70" s="306" t="s">
        <v>305</v>
      </c>
      <c r="B70" s="307" t="s">
        <v>306</v>
      </c>
      <c r="C70" s="308"/>
      <c r="D70" s="113">
        <v>3.9365595770638473</v>
      </c>
      <c r="E70" s="115">
        <v>484</v>
      </c>
      <c r="F70" s="114">
        <v>214</v>
      </c>
      <c r="G70" s="114">
        <v>638</v>
      </c>
      <c r="H70" s="114">
        <v>282</v>
      </c>
      <c r="I70" s="140">
        <v>322</v>
      </c>
      <c r="J70" s="115">
        <v>162</v>
      </c>
      <c r="K70" s="116">
        <v>50.310559006211179</v>
      </c>
    </row>
    <row r="71" spans="1:11" ht="14.1" customHeight="1" x14ac:dyDescent="0.2">
      <c r="A71" s="306"/>
      <c r="B71" s="307" t="s">
        <v>307</v>
      </c>
      <c r="C71" s="308"/>
      <c r="D71" s="113">
        <v>2.5294835298901992</v>
      </c>
      <c r="E71" s="115">
        <v>311</v>
      </c>
      <c r="F71" s="114">
        <v>124</v>
      </c>
      <c r="G71" s="114">
        <v>455</v>
      </c>
      <c r="H71" s="114">
        <v>155</v>
      </c>
      <c r="I71" s="140">
        <v>182</v>
      </c>
      <c r="J71" s="115">
        <v>129</v>
      </c>
      <c r="K71" s="116">
        <v>70.879120879120876</v>
      </c>
    </row>
    <row r="72" spans="1:11" ht="14.1" customHeight="1" x14ac:dyDescent="0.2">
      <c r="A72" s="306">
        <v>84</v>
      </c>
      <c r="B72" s="307" t="s">
        <v>308</v>
      </c>
      <c r="C72" s="308"/>
      <c r="D72" s="113">
        <v>1.2200081333875559</v>
      </c>
      <c r="E72" s="115">
        <v>150</v>
      </c>
      <c r="F72" s="114">
        <v>87</v>
      </c>
      <c r="G72" s="114">
        <v>239</v>
      </c>
      <c r="H72" s="114">
        <v>190</v>
      </c>
      <c r="I72" s="140">
        <v>173</v>
      </c>
      <c r="J72" s="115">
        <v>-23</v>
      </c>
      <c r="K72" s="116">
        <v>-13.294797687861271</v>
      </c>
    </row>
    <row r="73" spans="1:11" ht="14.1" customHeight="1" x14ac:dyDescent="0.2">
      <c r="A73" s="306" t="s">
        <v>309</v>
      </c>
      <c r="B73" s="307" t="s">
        <v>310</v>
      </c>
      <c r="C73" s="308"/>
      <c r="D73" s="113">
        <v>0.61813745424969502</v>
      </c>
      <c r="E73" s="115">
        <v>76</v>
      </c>
      <c r="F73" s="114">
        <v>48</v>
      </c>
      <c r="G73" s="114">
        <v>144</v>
      </c>
      <c r="H73" s="114">
        <v>122</v>
      </c>
      <c r="I73" s="140">
        <v>105</v>
      </c>
      <c r="J73" s="115">
        <v>-29</v>
      </c>
      <c r="K73" s="116">
        <v>-27.61904761904762</v>
      </c>
    </row>
    <row r="74" spans="1:11" ht="14.1" customHeight="1" x14ac:dyDescent="0.2">
      <c r="A74" s="306" t="s">
        <v>311</v>
      </c>
      <c r="B74" s="307" t="s">
        <v>312</v>
      </c>
      <c r="C74" s="308"/>
      <c r="D74" s="113">
        <v>0.1464009760065067</v>
      </c>
      <c r="E74" s="115">
        <v>18</v>
      </c>
      <c r="F74" s="114">
        <v>9</v>
      </c>
      <c r="G74" s="114">
        <v>48</v>
      </c>
      <c r="H74" s="114">
        <v>24</v>
      </c>
      <c r="I74" s="140">
        <v>21</v>
      </c>
      <c r="J74" s="115">
        <v>-3</v>
      </c>
      <c r="K74" s="116">
        <v>-14.285714285714286</v>
      </c>
    </row>
    <row r="75" spans="1:11" ht="14.1" customHeight="1" x14ac:dyDescent="0.2">
      <c r="A75" s="306" t="s">
        <v>313</v>
      </c>
      <c r="B75" s="307" t="s">
        <v>314</v>
      </c>
      <c r="C75" s="308"/>
      <c r="D75" s="113" t="s">
        <v>514</v>
      </c>
      <c r="E75" s="115" t="s">
        <v>514</v>
      </c>
      <c r="F75" s="114" t="s">
        <v>514</v>
      </c>
      <c r="G75" s="114" t="s">
        <v>514</v>
      </c>
      <c r="H75" s="114" t="s">
        <v>514</v>
      </c>
      <c r="I75" s="140">
        <v>5</v>
      </c>
      <c r="J75" s="115" t="s">
        <v>514</v>
      </c>
      <c r="K75" s="116" t="s">
        <v>514</v>
      </c>
    </row>
    <row r="76" spans="1:11" ht="14.1" customHeight="1" x14ac:dyDescent="0.2">
      <c r="A76" s="306">
        <v>91</v>
      </c>
      <c r="B76" s="307" t="s">
        <v>315</v>
      </c>
      <c r="C76" s="308"/>
      <c r="D76" s="113">
        <v>0.13826758845058967</v>
      </c>
      <c r="E76" s="115">
        <v>17</v>
      </c>
      <c r="F76" s="114">
        <v>11</v>
      </c>
      <c r="G76" s="114">
        <v>19</v>
      </c>
      <c r="H76" s="114">
        <v>23</v>
      </c>
      <c r="I76" s="140">
        <v>33</v>
      </c>
      <c r="J76" s="115">
        <v>-16</v>
      </c>
      <c r="K76" s="116">
        <v>-48.484848484848484</v>
      </c>
    </row>
    <row r="77" spans="1:11" ht="14.1" customHeight="1" x14ac:dyDescent="0.2">
      <c r="A77" s="306">
        <v>92</v>
      </c>
      <c r="B77" s="307" t="s">
        <v>316</v>
      </c>
      <c r="C77" s="308"/>
      <c r="D77" s="113">
        <v>0.87840585603904031</v>
      </c>
      <c r="E77" s="115">
        <v>108</v>
      </c>
      <c r="F77" s="114">
        <v>74</v>
      </c>
      <c r="G77" s="114">
        <v>86</v>
      </c>
      <c r="H77" s="114">
        <v>72</v>
      </c>
      <c r="I77" s="140">
        <v>84</v>
      </c>
      <c r="J77" s="115">
        <v>24</v>
      </c>
      <c r="K77" s="116">
        <v>28.571428571428573</v>
      </c>
    </row>
    <row r="78" spans="1:11" ht="14.1" customHeight="1" x14ac:dyDescent="0.2">
      <c r="A78" s="306">
        <v>93</v>
      </c>
      <c r="B78" s="307" t="s">
        <v>317</v>
      </c>
      <c r="C78" s="308"/>
      <c r="D78" s="113" t="s">
        <v>514</v>
      </c>
      <c r="E78" s="115" t="s">
        <v>514</v>
      </c>
      <c r="F78" s="114">
        <v>9</v>
      </c>
      <c r="G78" s="114">
        <v>19</v>
      </c>
      <c r="H78" s="114">
        <v>11</v>
      </c>
      <c r="I78" s="140">
        <v>12</v>
      </c>
      <c r="J78" s="115" t="s">
        <v>514</v>
      </c>
      <c r="K78" s="116" t="s">
        <v>514</v>
      </c>
    </row>
    <row r="79" spans="1:11" ht="14.1" customHeight="1" x14ac:dyDescent="0.2">
      <c r="A79" s="306">
        <v>94</v>
      </c>
      <c r="B79" s="307" t="s">
        <v>318</v>
      </c>
      <c r="C79" s="308"/>
      <c r="D79" s="113">
        <v>0.2277348515656771</v>
      </c>
      <c r="E79" s="115">
        <v>28</v>
      </c>
      <c r="F79" s="114">
        <v>6</v>
      </c>
      <c r="G79" s="114">
        <v>32</v>
      </c>
      <c r="H79" s="114">
        <v>16</v>
      </c>
      <c r="I79" s="140">
        <v>27</v>
      </c>
      <c r="J79" s="115">
        <v>1</v>
      </c>
      <c r="K79" s="116">
        <v>3.7037037037037037</v>
      </c>
    </row>
    <row r="80" spans="1:11" ht="14.1" customHeight="1" x14ac:dyDescent="0.2">
      <c r="A80" s="306" t="s">
        <v>319</v>
      </c>
      <c r="B80" s="307" t="s">
        <v>320</v>
      </c>
      <c r="C80" s="308"/>
      <c r="D80" s="113" t="s">
        <v>514</v>
      </c>
      <c r="E80" s="115" t="s">
        <v>514</v>
      </c>
      <c r="F80" s="114">
        <v>5</v>
      </c>
      <c r="G80" s="114">
        <v>45</v>
      </c>
      <c r="H80" s="114">
        <v>34</v>
      </c>
      <c r="I80" s="140">
        <v>31</v>
      </c>
      <c r="J80" s="115" t="s">
        <v>514</v>
      </c>
      <c r="K80" s="116" t="s">
        <v>514</v>
      </c>
    </row>
    <row r="81" spans="1:11" ht="14.1" customHeight="1" x14ac:dyDescent="0.2">
      <c r="A81" s="310" t="s">
        <v>321</v>
      </c>
      <c r="B81" s="311" t="s">
        <v>334</v>
      </c>
      <c r="C81" s="312"/>
      <c r="D81" s="125">
        <v>0.19520130134200894</v>
      </c>
      <c r="E81" s="143">
        <v>24</v>
      </c>
      <c r="F81" s="144">
        <v>30</v>
      </c>
      <c r="G81" s="144">
        <v>57</v>
      </c>
      <c r="H81" s="144">
        <v>39</v>
      </c>
      <c r="I81" s="145">
        <v>37</v>
      </c>
      <c r="J81" s="143">
        <v>-13</v>
      </c>
      <c r="K81" s="146">
        <v>-35.135135135135137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127452</v>
      </c>
      <c r="C10" s="114">
        <v>71090</v>
      </c>
      <c r="D10" s="114">
        <v>56362</v>
      </c>
      <c r="E10" s="114">
        <v>99660</v>
      </c>
      <c r="F10" s="114">
        <v>26149</v>
      </c>
      <c r="G10" s="114">
        <v>17334</v>
      </c>
      <c r="H10" s="114">
        <v>32902</v>
      </c>
      <c r="I10" s="115">
        <v>41054</v>
      </c>
      <c r="J10" s="114">
        <v>30178</v>
      </c>
      <c r="K10" s="114">
        <v>10876</v>
      </c>
      <c r="L10" s="423">
        <v>8040</v>
      </c>
      <c r="M10" s="424">
        <v>9027</v>
      </c>
    </row>
    <row r="11" spans="1:13" ht="11.1" customHeight="1" x14ac:dyDescent="0.2">
      <c r="A11" s="422" t="s">
        <v>388</v>
      </c>
      <c r="B11" s="115">
        <v>128497</v>
      </c>
      <c r="C11" s="114">
        <v>72298</v>
      </c>
      <c r="D11" s="114">
        <v>56199</v>
      </c>
      <c r="E11" s="114">
        <v>100290</v>
      </c>
      <c r="F11" s="114">
        <v>26595</v>
      </c>
      <c r="G11" s="114">
        <v>16832</v>
      </c>
      <c r="H11" s="114">
        <v>33581</v>
      </c>
      <c r="I11" s="115">
        <v>42128</v>
      </c>
      <c r="J11" s="114">
        <v>30899</v>
      </c>
      <c r="K11" s="114">
        <v>11229</v>
      </c>
      <c r="L11" s="423">
        <v>8760</v>
      </c>
      <c r="M11" s="424">
        <v>7732</v>
      </c>
    </row>
    <row r="12" spans="1:13" ht="11.1" customHeight="1" x14ac:dyDescent="0.2">
      <c r="A12" s="422" t="s">
        <v>389</v>
      </c>
      <c r="B12" s="115">
        <v>131226</v>
      </c>
      <c r="C12" s="114">
        <v>73921</v>
      </c>
      <c r="D12" s="114">
        <v>57305</v>
      </c>
      <c r="E12" s="114">
        <v>102697</v>
      </c>
      <c r="F12" s="114">
        <v>26888</v>
      </c>
      <c r="G12" s="114">
        <v>18637</v>
      </c>
      <c r="H12" s="114">
        <v>34130</v>
      </c>
      <c r="I12" s="115">
        <v>42426</v>
      </c>
      <c r="J12" s="114">
        <v>30681</v>
      </c>
      <c r="K12" s="114">
        <v>11745</v>
      </c>
      <c r="L12" s="423">
        <v>12672</v>
      </c>
      <c r="M12" s="424">
        <v>10330</v>
      </c>
    </row>
    <row r="13" spans="1:13" s="110" customFormat="1" ht="11.1" customHeight="1" x14ac:dyDescent="0.2">
      <c r="A13" s="422" t="s">
        <v>390</v>
      </c>
      <c r="B13" s="115">
        <v>130267</v>
      </c>
      <c r="C13" s="114">
        <v>72769</v>
      </c>
      <c r="D13" s="114">
        <v>57498</v>
      </c>
      <c r="E13" s="114">
        <v>101484</v>
      </c>
      <c r="F13" s="114">
        <v>27149</v>
      </c>
      <c r="G13" s="114">
        <v>17975</v>
      </c>
      <c r="H13" s="114">
        <v>34459</v>
      </c>
      <c r="I13" s="115">
        <v>42609</v>
      </c>
      <c r="J13" s="114">
        <v>30778</v>
      </c>
      <c r="K13" s="114">
        <v>11831</v>
      </c>
      <c r="L13" s="423">
        <v>7596</v>
      </c>
      <c r="M13" s="424">
        <v>8872</v>
      </c>
    </row>
    <row r="14" spans="1:13" ht="15" customHeight="1" x14ac:dyDescent="0.2">
      <c r="A14" s="422" t="s">
        <v>391</v>
      </c>
      <c r="B14" s="115">
        <v>130550</v>
      </c>
      <c r="C14" s="114">
        <v>72928</v>
      </c>
      <c r="D14" s="114">
        <v>57622</v>
      </c>
      <c r="E14" s="114">
        <v>98093</v>
      </c>
      <c r="F14" s="114">
        <v>30966</v>
      </c>
      <c r="G14" s="114">
        <v>17424</v>
      </c>
      <c r="H14" s="114">
        <v>34942</v>
      </c>
      <c r="I14" s="115">
        <v>41682</v>
      </c>
      <c r="J14" s="114">
        <v>29984</v>
      </c>
      <c r="K14" s="114">
        <v>11698</v>
      </c>
      <c r="L14" s="423">
        <v>10442</v>
      </c>
      <c r="M14" s="424">
        <v>10239</v>
      </c>
    </row>
    <row r="15" spans="1:13" ht="11.1" customHeight="1" x14ac:dyDescent="0.2">
      <c r="A15" s="422" t="s">
        <v>388</v>
      </c>
      <c r="B15" s="115">
        <v>131367</v>
      </c>
      <c r="C15" s="114">
        <v>73804</v>
      </c>
      <c r="D15" s="114">
        <v>57563</v>
      </c>
      <c r="E15" s="114">
        <v>98257</v>
      </c>
      <c r="F15" s="114">
        <v>31637</v>
      </c>
      <c r="G15" s="114">
        <v>16759</v>
      </c>
      <c r="H15" s="114">
        <v>35711</v>
      </c>
      <c r="I15" s="115">
        <v>42408</v>
      </c>
      <c r="J15" s="114">
        <v>30495</v>
      </c>
      <c r="K15" s="114">
        <v>11913</v>
      </c>
      <c r="L15" s="423">
        <v>9565</v>
      </c>
      <c r="M15" s="424">
        <v>9030</v>
      </c>
    </row>
    <row r="16" spans="1:13" ht="11.1" customHeight="1" x14ac:dyDescent="0.2">
      <c r="A16" s="422" t="s">
        <v>389</v>
      </c>
      <c r="B16" s="115">
        <v>134680</v>
      </c>
      <c r="C16" s="114">
        <v>75626</v>
      </c>
      <c r="D16" s="114">
        <v>59054</v>
      </c>
      <c r="E16" s="114">
        <v>102120</v>
      </c>
      <c r="F16" s="114">
        <v>32310</v>
      </c>
      <c r="G16" s="114">
        <v>19097</v>
      </c>
      <c r="H16" s="114">
        <v>36242</v>
      </c>
      <c r="I16" s="115">
        <v>42703</v>
      </c>
      <c r="J16" s="114">
        <v>30232</v>
      </c>
      <c r="K16" s="114">
        <v>12471</v>
      </c>
      <c r="L16" s="423">
        <v>13271</v>
      </c>
      <c r="M16" s="424">
        <v>10272</v>
      </c>
    </row>
    <row r="17" spans="1:13" s="110" customFormat="1" ht="11.1" customHeight="1" x14ac:dyDescent="0.2">
      <c r="A17" s="422" t="s">
        <v>390</v>
      </c>
      <c r="B17" s="115">
        <v>134133</v>
      </c>
      <c r="C17" s="114">
        <v>74689</v>
      </c>
      <c r="D17" s="114">
        <v>59444</v>
      </c>
      <c r="E17" s="114">
        <v>101557</v>
      </c>
      <c r="F17" s="114">
        <v>32477</v>
      </c>
      <c r="G17" s="114">
        <v>18455</v>
      </c>
      <c r="H17" s="114">
        <v>36823</v>
      </c>
      <c r="I17" s="115">
        <v>42592</v>
      </c>
      <c r="J17" s="114">
        <v>30195</v>
      </c>
      <c r="K17" s="114">
        <v>12397</v>
      </c>
      <c r="L17" s="423">
        <v>7551</v>
      </c>
      <c r="M17" s="424">
        <v>8822</v>
      </c>
    </row>
    <row r="18" spans="1:13" ht="15" customHeight="1" x14ac:dyDescent="0.2">
      <c r="A18" s="422" t="s">
        <v>392</v>
      </c>
      <c r="B18" s="115">
        <v>134145</v>
      </c>
      <c r="C18" s="114">
        <v>74592</v>
      </c>
      <c r="D18" s="114">
        <v>59553</v>
      </c>
      <c r="E18" s="114">
        <v>100837</v>
      </c>
      <c r="F18" s="114">
        <v>33181</v>
      </c>
      <c r="G18" s="114">
        <v>17865</v>
      </c>
      <c r="H18" s="114">
        <v>37324</v>
      </c>
      <c r="I18" s="115">
        <v>41755</v>
      </c>
      <c r="J18" s="114">
        <v>29602</v>
      </c>
      <c r="K18" s="114">
        <v>12153</v>
      </c>
      <c r="L18" s="423">
        <v>9992</v>
      </c>
      <c r="M18" s="424">
        <v>10140</v>
      </c>
    </row>
    <row r="19" spans="1:13" ht="11.1" customHeight="1" x14ac:dyDescent="0.2">
      <c r="A19" s="422" t="s">
        <v>388</v>
      </c>
      <c r="B19" s="115">
        <v>134227</v>
      </c>
      <c r="C19" s="114">
        <v>74997</v>
      </c>
      <c r="D19" s="114">
        <v>59230</v>
      </c>
      <c r="E19" s="114">
        <v>100548</v>
      </c>
      <c r="F19" s="114">
        <v>33518</v>
      </c>
      <c r="G19" s="114">
        <v>17013</v>
      </c>
      <c r="H19" s="114">
        <v>38021</v>
      </c>
      <c r="I19" s="115">
        <v>42821</v>
      </c>
      <c r="J19" s="114">
        <v>30290</v>
      </c>
      <c r="K19" s="114">
        <v>12531</v>
      </c>
      <c r="L19" s="423">
        <v>8595</v>
      </c>
      <c r="M19" s="424">
        <v>8608</v>
      </c>
    </row>
    <row r="20" spans="1:13" ht="11.1" customHeight="1" x14ac:dyDescent="0.2">
      <c r="A20" s="422" t="s">
        <v>389</v>
      </c>
      <c r="B20" s="115">
        <v>137174</v>
      </c>
      <c r="C20" s="114">
        <v>76504</v>
      </c>
      <c r="D20" s="114">
        <v>60670</v>
      </c>
      <c r="E20" s="114">
        <v>103090</v>
      </c>
      <c r="F20" s="114">
        <v>34006</v>
      </c>
      <c r="G20" s="114">
        <v>18990</v>
      </c>
      <c r="H20" s="114">
        <v>38729</v>
      </c>
      <c r="I20" s="115">
        <v>42710</v>
      </c>
      <c r="J20" s="114">
        <v>29863</v>
      </c>
      <c r="K20" s="114">
        <v>12847</v>
      </c>
      <c r="L20" s="423">
        <v>12685</v>
      </c>
      <c r="M20" s="424">
        <v>10302</v>
      </c>
    </row>
    <row r="21" spans="1:13" s="110" customFormat="1" ht="11.1" customHeight="1" x14ac:dyDescent="0.2">
      <c r="A21" s="422" t="s">
        <v>390</v>
      </c>
      <c r="B21" s="115">
        <v>135962</v>
      </c>
      <c r="C21" s="114">
        <v>75207</v>
      </c>
      <c r="D21" s="114">
        <v>60755</v>
      </c>
      <c r="E21" s="114">
        <v>102142</v>
      </c>
      <c r="F21" s="114">
        <v>33787</v>
      </c>
      <c r="G21" s="114">
        <v>18217</v>
      </c>
      <c r="H21" s="114">
        <v>38935</v>
      </c>
      <c r="I21" s="115">
        <v>42811</v>
      </c>
      <c r="J21" s="114">
        <v>29917</v>
      </c>
      <c r="K21" s="114">
        <v>12894</v>
      </c>
      <c r="L21" s="423">
        <v>6658</v>
      </c>
      <c r="M21" s="424">
        <v>8232</v>
      </c>
    </row>
    <row r="22" spans="1:13" ht="15" customHeight="1" x14ac:dyDescent="0.2">
      <c r="A22" s="422" t="s">
        <v>393</v>
      </c>
      <c r="B22" s="115">
        <v>135391</v>
      </c>
      <c r="C22" s="114">
        <v>74892</v>
      </c>
      <c r="D22" s="114">
        <v>60499</v>
      </c>
      <c r="E22" s="114">
        <v>101403</v>
      </c>
      <c r="F22" s="114">
        <v>33814</v>
      </c>
      <c r="G22" s="114">
        <v>17415</v>
      </c>
      <c r="H22" s="114">
        <v>39374</v>
      </c>
      <c r="I22" s="115">
        <v>42395</v>
      </c>
      <c r="J22" s="114">
        <v>29732</v>
      </c>
      <c r="K22" s="114">
        <v>12663</v>
      </c>
      <c r="L22" s="423">
        <v>8749</v>
      </c>
      <c r="M22" s="424">
        <v>9435</v>
      </c>
    </row>
    <row r="23" spans="1:13" ht="11.1" customHeight="1" x14ac:dyDescent="0.2">
      <c r="A23" s="422" t="s">
        <v>388</v>
      </c>
      <c r="B23" s="115">
        <v>135527</v>
      </c>
      <c r="C23" s="114">
        <v>75255</v>
      </c>
      <c r="D23" s="114">
        <v>60272</v>
      </c>
      <c r="E23" s="114">
        <v>101196</v>
      </c>
      <c r="F23" s="114">
        <v>34109</v>
      </c>
      <c r="G23" s="114">
        <v>16535</v>
      </c>
      <c r="H23" s="114">
        <v>40098</v>
      </c>
      <c r="I23" s="115">
        <v>42474</v>
      </c>
      <c r="J23" s="114">
        <v>29718</v>
      </c>
      <c r="K23" s="114">
        <v>12756</v>
      </c>
      <c r="L23" s="423">
        <v>10023</v>
      </c>
      <c r="M23" s="424">
        <v>9919</v>
      </c>
    </row>
    <row r="24" spans="1:13" ht="11.1" customHeight="1" x14ac:dyDescent="0.2">
      <c r="A24" s="422" t="s">
        <v>389</v>
      </c>
      <c r="B24" s="115">
        <v>137831</v>
      </c>
      <c r="C24" s="114">
        <v>76646</v>
      </c>
      <c r="D24" s="114">
        <v>61185</v>
      </c>
      <c r="E24" s="114">
        <v>101882</v>
      </c>
      <c r="F24" s="114">
        <v>34253</v>
      </c>
      <c r="G24" s="114">
        <v>18440</v>
      </c>
      <c r="H24" s="114">
        <v>40546</v>
      </c>
      <c r="I24" s="115">
        <v>42581</v>
      </c>
      <c r="J24" s="114">
        <v>29558</v>
      </c>
      <c r="K24" s="114">
        <v>13023</v>
      </c>
      <c r="L24" s="423">
        <v>12502</v>
      </c>
      <c r="M24" s="424">
        <v>10495</v>
      </c>
    </row>
    <row r="25" spans="1:13" s="110" customFormat="1" ht="11.1" customHeight="1" x14ac:dyDescent="0.2">
      <c r="A25" s="422" t="s">
        <v>390</v>
      </c>
      <c r="B25" s="115">
        <v>136232</v>
      </c>
      <c r="C25" s="114">
        <v>75176</v>
      </c>
      <c r="D25" s="114">
        <v>61056</v>
      </c>
      <c r="E25" s="114">
        <v>100431</v>
      </c>
      <c r="F25" s="114">
        <v>34098</v>
      </c>
      <c r="G25" s="114">
        <v>17716</v>
      </c>
      <c r="H25" s="114">
        <v>40691</v>
      </c>
      <c r="I25" s="115">
        <v>42099</v>
      </c>
      <c r="J25" s="114">
        <v>29280</v>
      </c>
      <c r="K25" s="114">
        <v>12819</v>
      </c>
      <c r="L25" s="423">
        <v>6804</v>
      </c>
      <c r="M25" s="424">
        <v>8428</v>
      </c>
    </row>
    <row r="26" spans="1:13" ht="15" customHeight="1" x14ac:dyDescent="0.2">
      <c r="A26" s="422" t="s">
        <v>394</v>
      </c>
      <c r="B26" s="115">
        <v>136553</v>
      </c>
      <c r="C26" s="114">
        <v>75245</v>
      </c>
      <c r="D26" s="114">
        <v>61308</v>
      </c>
      <c r="E26" s="114">
        <v>100077</v>
      </c>
      <c r="F26" s="114">
        <v>34767</v>
      </c>
      <c r="G26" s="114">
        <v>16994</v>
      </c>
      <c r="H26" s="114">
        <v>41456</v>
      </c>
      <c r="I26" s="115">
        <v>41651</v>
      </c>
      <c r="J26" s="114">
        <v>28959</v>
      </c>
      <c r="K26" s="114">
        <v>12692</v>
      </c>
      <c r="L26" s="423">
        <v>9209</v>
      </c>
      <c r="M26" s="424">
        <v>9277</v>
      </c>
    </row>
    <row r="27" spans="1:13" ht="11.1" customHeight="1" x14ac:dyDescent="0.2">
      <c r="A27" s="422" t="s">
        <v>388</v>
      </c>
      <c r="B27" s="115">
        <v>137191</v>
      </c>
      <c r="C27" s="114">
        <v>75810</v>
      </c>
      <c r="D27" s="114">
        <v>61381</v>
      </c>
      <c r="E27" s="114">
        <v>100181</v>
      </c>
      <c r="F27" s="114">
        <v>35300</v>
      </c>
      <c r="G27" s="114">
        <v>16524</v>
      </c>
      <c r="H27" s="114">
        <v>42175</v>
      </c>
      <c r="I27" s="115">
        <v>42370</v>
      </c>
      <c r="J27" s="114">
        <v>29365</v>
      </c>
      <c r="K27" s="114">
        <v>13005</v>
      </c>
      <c r="L27" s="423">
        <v>8744</v>
      </c>
      <c r="M27" s="424">
        <v>7947</v>
      </c>
    </row>
    <row r="28" spans="1:13" ht="11.1" customHeight="1" x14ac:dyDescent="0.2">
      <c r="A28" s="422" t="s">
        <v>389</v>
      </c>
      <c r="B28" s="115">
        <v>139438</v>
      </c>
      <c r="C28" s="114">
        <v>77063</v>
      </c>
      <c r="D28" s="114">
        <v>62375</v>
      </c>
      <c r="E28" s="114">
        <v>103411</v>
      </c>
      <c r="F28" s="114">
        <v>35805</v>
      </c>
      <c r="G28" s="114">
        <v>17926</v>
      </c>
      <c r="H28" s="114">
        <v>42659</v>
      </c>
      <c r="I28" s="115">
        <v>42616</v>
      </c>
      <c r="J28" s="114">
        <v>29327</v>
      </c>
      <c r="K28" s="114">
        <v>13289</v>
      </c>
      <c r="L28" s="423">
        <v>12562</v>
      </c>
      <c r="M28" s="424">
        <v>10922</v>
      </c>
    </row>
    <row r="29" spans="1:13" s="110" customFormat="1" ht="11.1" customHeight="1" x14ac:dyDescent="0.2">
      <c r="A29" s="422" t="s">
        <v>390</v>
      </c>
      <c r="B29" s="115">
        <v>138057</v>
      </c>
      <c r="C29" s="114">
        <v>75675</v>
      </c>
      <c r="D29" s="114">
        <v>62382</v>
      </c>
      <c r="E29" s="114">
        <v>102105</v>
      </c>
      <c r="F29" s="114">
        <v>35902</v>
      </c>
      <c r="G29" s="114">
        <v>17252</v>
      </c>
      <c r="H29" s="114">
        <v>42847</v>
      </c>
      <c r="I29" s="115">
        <v>42464</v>
      </c>
      <c r="J29" s="114">
        <v>29255</v>
      </c>
      <c r="K29" s="114">
        <v>13209</v>
      </c>
      <c r="L29" s="423">
        <v>7060</v>
      </c>
      <c r="M29" s="424">
        <v>8451</v>
      </c>
    </row>
    <row r="30" spans="1:13" ht="15" customHeight="1" x14ac:dyDescent="0.2">
      <c r="A30" s="422" t="s">
        <v>395</v>
      </c>
      <c r="B30" s="115">
        <v>138744</v>
      </c>
      <c r="C30" s="114">
        <v>75814</v>
      </c>
      <c r="D30" s="114">
        <v>62930</v>
      </c>
      <c r="E30" s="114">
        <v>101897</v>
      </c>
      <c r="F30" s="114">
        <v>36809</v>
      </c>
      <c r="G30" s="114">
        <v>16783</v>
      </c>
      <c r="H30" s="114">
        <v>43484</v>
      </c>
      <c r="I30" s="115">
        <v>41245</v>
      </c>
      <c r="J30" s="114">
        <v>28350</v>
      </c>
      <c r="K30" s="114">
        <v>12895</v>
      </c>
      <c r="L30" s="423">
        <v>10036</v>
      </c>
      <c r="M30" s="424">
        <v>9321</v>
      </c>
    </row>
    <row r="31" spans="1:13" ht="11.1" customHeight="1" x14ac:dyDescent="0.2">
      <c r="A31" s="422" t="s">
        <v>388</v>
      </c>
      <c r="B31" s="115">
        <v>139484</v>
      </c>
      <c r="C31" s="114">
        <v>76455</v>
      </c>
      <c r="D31" s="114">
        <v>63029</v>
      </c>
      <c r="E31" s="114">
        <v>102054</v>
      </c>
      <c r="F31" s="114">
        <v>37397</v>
      </c>
      <c r="G31" s="114">
        <v>16203</v>
      </c>
      <c r="H31" s="114">
        <v>44243</v>
      </c>
      <c r="I31" s="115">
        <v>41565</v>
      </c>
      <c r="J31" s="114">
        <v>28599</v>
      </c>
      <c r="K31" s="114">
        <v>12966</v>
      </c>
      <c r="L31" s="423">
        <v>8973</v>
      </c>
      <c r="M31" s="424">
        <v>8388</v>
      </c>
    </row>
    <row r="32" spans="1:13" ht="11.1" customHeight="1" x14ac:dyDescent="0.2">
      <c r="A32" s="422" t="s">
        <v>389</v>
      </c>
      <c r="B32" s="115">
        <v>142293</v>
      </c>
      <c r="C32" s="114">
        <v>78171</v>
      </c>
      <c r="D32" s="114">
        <v>64122</v>
      </c>
      <c r="E32" s="114">
        <v>104494</v>
      </c>
      <c r="F32" s="114">
        <v>37776</v>
      </c>
      <c r="G32" s="114">
        <v>17709</v>
      </c>
      <c r="H32" s="114">
        <v>44913</v>
      </c>
      <c r="I32" s="115">
        <v>41210</v>
      </c>
      <c r="J32" s="114">
        <v>28040</v>
      </c>
      <c r="K32" s="114">
        <v>13170</v>
      </c>
      <c r="L32" s="423">
        <v>13324</v>
      </c>
      <c r="M32" s="424">
        <v>11107</v>
      </c>
    </row>
    <row r="33" spans="1:13" s="110" customFormat="1" ht="11.1" customHeight="1" x14ac:dyDescent="0.2">
      <c r="A33" s="422" t="s">
        <v>390</v>
      </c>
      <c r="B33" s="115">
        <v>141481</v>
      </c>
      <c r="C33" s="114">
        <v>77310</v>
      </c>
      <c r="D33" s="114">
        <v>64171</v>
      </c>
      <c r="E33" s="114">
        <v>103634</v>
      </c>
      <c r="F33" s="114">
        <v>37828</v>
      </c>
      <c r="G33" s="114">
        <v>17228</v>
      </c>
      <c r="H33" s="114">
        <v>45242</v>
      </c>
      <c r="I33" s="115">
        <v>41158</v>
      </c>
      <c r="J33" s="114">
        <v>28041</v>
      </c>
      <c r="K33" s="114">
        <v>13117</v>
      </c>
      <c r="L33" s="423">
        <v>7307</v>
      </c>
      <c r="M33" s="424">
        <v>8476</v>
      </c>
    </row>
    <row r="34" spans="1:13" ht="15" customHeight="1" x14ac:dyDescent="0.2">
      <c r="A34" s="422" t="s">
        <v>396</v>
      </c>
      <c r="B34" s="115">
        <v>141849</v>
      </c>
      <c r="C34" s="114">
        <v>77712</v>
      </c>
      <c r="D34" s="114">
        <v>64137</v>
      </c>
      <c r="E34" s="114">
        <v>103607</v>
      </c>
      <c r="F34" s="114">
        <v>38227</v>
      </c>
      <c r="G34" s="114">
        <v>16645</v>
      </c>
      <c r="H34" s="114">
        <v>45802</v>
      </c>
      <c r="I34" s="115">
        <v>40559</v>
      </c>
      <c r="J34" s="114">
        <v>27628</v>
      </c>
      <c r="K34" s="114">
        <v>12931</v>
      </c>
      <c r="L34" s="423">
        <v>9907</v>
      </c>
      <c r="M34" s="424">
        <v>9751</v>
      </c>
    </row>
    <row r="35" spans="1:13" ht="11.1" customHeight="1" x14ac:dyDescent="0.2">
      <c r="A35" s="422" t="s">
        <v>388</v>
      </c>
      <c r="B35" s="115">
        <v>142239</v>
      </c>
      <c r="C35" s="114">
        <v>78236</v>
      </c>
      <c r="D35" s="114">
        <v>64003</v>
      </c>
      <c r="E35" s="114">
        <v>103414</v>
      </c>
      <c r="F35" s="114">
        <v>38819</v>
      </c>
      <c r="G35" s="114">
        <v>15895</v>
      </c>
      <c r="H35" s="114">
        <v>46475</v>
      </c>
      <c r="I35" s="115">
        <v>41073</v>
      </c>
      <c r="J35" s="114">
        <v>27885</v>
      </c>
      <c r="K35" s="114">
        <v>13188</v>
      </c>
      <c r="L35" s="423">
        <v>9160</v>
      </c>
      <c r="M35" s="424">
        <v>8816</v>
      </c>
    </row>
    <row r="36" spans="1:13" ht="11.1" customHeight="1" x14ac:dyDescent="0.2">
      <c r="A36" s="422" t="s">
        <v>389</v>
      </c>
      <c r="B36" s="115">
        <v>144326</v>
      </c>
      <c r="C36" s="114">
        <v>79416</v>
      </c>
      <c r="D36" s="114">
        <v>64910</v>
      </c>
      <c r="E36" s="114">
        <v>105018</v>
      </c>
      <c r="F36" s="114">
        <v>39304</v>
      </c>
      <c r="G36" s="114">
        <v>17049</v>
      </c>
      <c r="H36" s="114">
        <v>47014</v>
      </c>
      <c r="I36" s="115">
        <v>41283</v>
      </c>
      <c r="J36" s="114">
        <v>27640</v>
      </c>
      <c r="K36" s="114">
        <v>13643</v>
      </c>
      <c r="L36" s="423">
        <v>13143</v>
      </c>
      <c r="M36" s="424">
        <v>10976</v>
      </c>
    </row>
    <row r="37" spans="1:13" s="110" customFormat="1" ht="11.1" customHeight="1" x14ac:dyDescent="0.2">
      <c r="A37" s="422" t="s">
        <v>390</v>
      </c>
      <c r="B37" s="115">
        <v>143214</v>
      </c>
      <c r="C37" s="114">
        <v>78337</v>
      </c>
      <c r="D37" s="114">
        <v>64877</v>
      </c>
      <c r="E37" s="114">
        <v>104029</v>
      </c>
      <c r="F37" s="114">
        <v>39184</v>
      </c>
      <c r="G37" s="114">
        <v>16571</v>
      </c>
      <c r="H37" s="114">
        <v>47182</v>
      </c>
      <c r="I37" s="115">
        <v>41254</v>
      </c>
      <c r="J37" s="114">
        <v>27643</v>
      </c>
      <c r="K37" s="114">
        <v>13611</v>
      </c>
      <c r="L37" s="423">
        <v>7710</v>
      </c>
      <c r="M37" s="424">
        <v>8926</v>
      </c>
    </row>
    <row r="38" spans="1:13" ht="15" customHeight="1" x14ac:dyDescent="0.2">
      <c r="A38" s="425" t="s">
        <v>397</v>
      </c>
      <c r="B38" s="115">
        <v>143708</v>
      </c>
      <c r="C38" s="114">
        <v>78790</v>
      </c>
      <c r="D38" s="114">
        <v>64918</v>
      </c>
      <c r="E38" s="114">
        <v>104020</v>
      </c>
      <c r="F38" s="114">
        <v>39688</v>
      </c>
      <c r="G38" s="114">
        <v>16133</v>
      </c>
      <c r="H38" s="114">
        <v>47654</v>
      </c>
      <c r="I38" s="115">
        <v>40728</v>
      </c>
      <c r="J38" s="114">
        <v>27258</v>
      </c>
      <c r="K38" s="114">
        <v>13470</v>
      </c>
      <c r="L38" s="423">
        <v>10992</v>
      </c>
      <c r="M38" s="424">
        <v>10638</v>
      </c>
    </row>
    <row r="39" spans="1:13" ht="11.1" customHeight="1" x14ac:dyDescent="0.2">
      <c r="A39" s="422" t="s">
        <v>388</v>
      </c>
      <c r="B39" s="115">
        <v>144434</v>
      </c>
      <c r="C39" s="114">
        <v>79588</v>
      </c>
      <c r="D39" s="114">
        <v>64846</v>
      </c>
      <c r="E39" s="114">
        <v>104148</v>
      </c>
      <c r="F39" s="114">
        <v>40286</v>
      </c>
      <c r="G39" s="114">
        <v>15495</v>
      </c>
      <c r="H39" s="114">
        <v>48458</v>
      </c>
      <c r="I39" s="115">
        <v>41587</v>
      </c>
      <c r="J39" s="114">
        <v>27779</v>
      </c>
      <c r="K39" s="114">
        <v>13808</v>
      </c>
      <c r="L39" s="423">
        <v>9632</v>
      </c>
      <c r="M39" s="424">
        <v>9038</v>
      </c>
    </row>
    <row r="40" spans="1:13" ht="11.1" customHeight="1" x14ac:dyDescent="0.2">
      <c r="A40" s="425" t="s">
        <v>389</v>
      </c>
      <c r="B40" s="115">
        <v>147407</v>
      </c>
      <c r="C40" s="114">
        <v>81424</v>
      </c>
      <c r="D40" s="114">
        <v>65983</v>
      </c>
      <c r="E40" s="114">
        <v>106448</v>
      </c>
      <c r="F40" s="114">
        <v>40959</v>
      </c>
      <c r="G40" s="114">
        <v>17274</v>
      </c>
      <c r="H40" s="114">
        <v>49111</v>
      </c>
      <c r="I40" s="115">
        <v>41841</v>
      </c>
      <c r="J40" s="114">
        <v>27641</v>
      </c>
      <c r="K40" s="114">
        <v>14200</v>
      </c>
      <c r="L40" s="423">
        <v>13550</v>
      </c>
      <c r="M40" s="424">
        <v>11096</v>
      </c>
    </row>
    <row r="41" spans="1:13" s="110" customFormat="1" ht="11.1" customHeight="1" x14ac:dyDescent="0.2">
      <c r="A41" s="422" t="s">
        <v>390</v>
      </c>
      <c r="B41" s="115">
        <v>146919</v>
      </c>
      <c r="C41" s="114">
        <v>80686</v>
      </c>
      <c r="D41" s="114">
        <v>66233</v>
      </c>
      <c r="E41" s="114">
        <v>105763</v>
      </c>
      <c r="F41" s="114">
        <v>41156</v>
      </c>
      <c r="G41" s="114">
        <v>16891</v>
      </c>
      <c r="H41" s="114">
        <v>49374</v>
      </c>
      <c r="I41" s="115">
        <v>42012</v>
      </c>
      <c r="J41" s="114">
        <v>27665</v>
      </c>
      <c r="K41" s="114">
        <v>14347</v>
      </c>
      <c r="L41" s="423">
        <v>8591</v>
      </c>
      <c r="M41" s="424">
        <v>9464</v>
      </c>
    </row>
    <row r="42" spans="1:13" ht="15" customHeight="1" x14ac:dyDescent="0.2">
      <c r="A42" s="422" t="s">
        <v>398</v>
      </c>
      <c r="B42" s="115">
        <v>147442</v>
      </c>
      <c r="C42" s="114">
        <v>81303</v>
      </c>
      <c r="D42" s="114">
        <v>66139</v>
      </c>
      <c r="E42" s="114">
        <v>105839</v>
      </c>
      <c r="F42" s="114">
        <v>41603</v>
      </c>
      <c r="G42" s="114">
        <v>16389</v>
      </c>
      <c r="H42" s="114">
        <v>49913</v>
      </c>
      <c r="I42" s="115">
        <v>41669</v>
      </c>
      <c r="J42" s="114">
        <v>27319</v>
      </c>
      <c r="K42" s="114">
        <v>14350</v>
      </c>
      <c r="L42" s="423">
        <v>11221</v>
      </c>
      <c r="M42" s="424">
        <v>10676</v>
      </c>
    </row>
    <row r="43" spans="1:13" ht="11.1" customHeight="1" x14ac:dyDescent="0.2">
      <c r="A43" s="422" t="s">
        <v>388</v>
      </c>
      <c r="B43" s="115">
        <v>148235</v>
      </c>
      <c r="C43" s="114">
        <v>82338</v>
      </c>
      <c r="D43" s="114">
        <v>65897</v>
      </c>
      <c r="E43" s="114">
        <v>106148</v>
      </c>
      <c r="F43" s="114">
        <v>42087</v>
      </c>
      <c r="G43" s="114">
        <v>15808</v>
      </c>
      <c r="H43" s="114">
        <v>50773</v>
      </c>
      <c r="I43" s="115">
        <v>42422</v>
      </c>
      <c r="J43" s="114">
        <v>27754</v>
      </c>
      <c r="K43" s="114">
        <v>14668</v>
      </c>
      <c r="L43" s="423">
        <v>11015</v>
      </c>
      <c r="M43" s="424">
        <v>10406</v>
      </c>
    </row>
    <row r="44" spans="1:13" ht="11.1" customHeight="1" x14ac:dyDescent="0.2">
      <c r="A44" s="422" t="s">
        <v>389</v>
      </c>
      <c r="B44" s="115">
        <v>151479</v>
      </c>
      <c r="C44" s="114">
        <v>84148</v>
      </c>
      <c r="D44" s="114">
        <v>67331</v>
      </c>
      <c r="E44" s="114">
        <v>108971</v>
      </c>
      <c r="F44" s="114">
        <v>42508</v>
      </c>
      <c r="G44" s="114">
        <v>17669</v>
      </c>
      <c r="H44" s="114">
        <v>51323</v>
      </c>
      <c r="I44" s="115">
        <v>42441</v>
      </c>
      <c r="J44" s="114">
        <v>27308</v>
      </c>
      <c r="K44" s="114">
        <v>15133</v>
      </c>
      <c r="L44" s="423">
        <v>14898</v>
      </c>
      <c r="M44" s="424">
        <v>12164</v>
      </c>
    </row>
    <row r="45" spans="1:13" s="110" customFormat="1" ht="11.1" customHeight="1" x14ac:dyDescent="0.2">
      <c r="A45" s="422" t="s">
        <v>390</v>
      </c>
      <c r="B45" s="115">
        <v>150320</v>
      </c>
      <c r="C45" s="114">
        <v>82941</v>
      </c>
      <c r="D45" s="114">
        <v>67379</v>
      </c>
      <c r="E45" s="114">
        <v>108039</v>
      </c>
      <c r="F45" s="114">
        <v>42281</v>
      </c>
      <c r="G45" s="114">
        <v>17281</v>
      </c>
      <c r="H45" s="114">
        <v>51323</v>
      </c>
      <c r="I45" s="115">
        <v>41981</v>
      </c>
      <c r="J45" s="114">
        <v>26992</v>
      </c>
      <c r="K45" s="114">
        <v>14989</v>
      </c>
      <c r="L45" s="423">
        <v>9387</v>
      </c>
      <c r="M45" s="424">
        <v>10807</v>
      </c>
    </row>
    <row r="46" spans="1:13" ht="15" customHeight="1" x14ac:dyDescent="0.2">
      <c r="A46" s="422" t="s">
        <v>399</v>
      </c>
      <c r="B46" s="115">
        <v>150591</v>
      </c>
      <c r="C46" s="114">
        <v>83395</v>
      </c>
      <c r="D46" s="114">
        <v>67196</v>
      </c>
      <c r="E46" s="114">
        <v>108054</v>
      </c>
      <c r="F46" s="114">
        <v>42537</v>
      </c>
      <c r="G46" s="114">
        <v>16912</v>
      </c>
      <c r="H46" s="114">
        <v>51655</v>
      </c>
      <c r="I46" s="115">
        <v>41456</v>
      </c>
      <c r="J46" s="114">
        <v>26592</v>
      </c>
      <c r="K46" s="114">
        <v>14864</v>
      </c>
      <c r="L46" s="423">
        <v>11635</v>
      </c>
      <c r="M46" s="424">
        <v>11578</v>
      </c>
    </row>
    <row r="47" spans="1:13" ht="11.1" customHeight="1" x14ac:dyDescent="0.2">
      <c r="A47" s="422" t="s">
        <v>388</v>
      </c>
      <c r="B47" s="115">
        <v>150614</v>
      </c>
      <c r="C47" s="114">
        <v>83683</v>
      </c>
      <c r="D47" s="114">
        <v>66931</v>
      </c>
      <c r="E47" s="114">
        <v>107759</v>
      </c>
      <c r="F47" s="114">
        <v>42855</v>
      </c>
      <c r="G47" s="114">
        <v>16184</v>
      </c>
      <c r="H47" s="114">
        <v>52281</v>
      </c>
      <c r="I47" s="115">
        <v>41942</v>
      </c>
      <c r="J47" s="114">
        <v>26784</v>
      </c>
      <c r="K47" s="114">
        <v>15158</v>
      </c>
      <c r="L47" s="423">
        <v>10684</v>
      </c>
      <c r="M47" s="424">
        <v>10865</v>
      </c>
    </row>
    <row r="48" spans="1:13" ht="11.1" customHeight="1" x14ac:dyDescent="0.2">
      <c r="A48" s="422" t="s">
        <v>389</v>
      </c>
      <c r="B48" s="115">
        <v>153363</v>
      </c>
      <c r="C48" s="114">
        <v>85144</v>
      </c>
      <c r="D48" s="114">
        <v>68219</v>
      </c>
      <c r="E48" s="114">
        <v>109574</v>
      </c>
      <c r="F48" s="114">
        <v>43789</v>
      </c>
      <c r="G48" s="114">
        <v>17825</v>
      </c>
      <c r="H48" s="114">
        <v>52902</v>
      </c>
      <c r="I48" s="115">
        <v>41848</v>
      </c>
      <c r="J48" s="114">
        <v>26316</v>
      </c>
      <c r="K48" s="114">
        <v>15532</v>
      </c>
      <c r="L48" s="423">
        <v>14022</v>
      </c>
      <c r="M48" s="424">
        <v>11837</v>
      </c>
    </row>
    <row r="49" spans="1:17" s="110" customFormat="1" ht="11.1" customHeight="1" x14ac:dyDescent="0.2">
      <c r="A49" s="422" t="s">
        <v>390</v>
      </c>
      <c r="B49" s="115">
        <v>151735</v>
      </c>
      <c r="C49" s="114">
        <v>83368</v>
      </c>
      <c r="D49" s="114">
        <v>68367</v>
      </c>
      <c r="E49" s="114">
        <v>107948</v>
      </c>
      <c r="F49" s="114">
        <v>43787</v>
      </c>
      <c r="G49" s="114">
        <v>17338</v>
      </c>
      <c r="H49" s="114">
        <v>52909</v>
      </c>
      <c r="I49" s="115">
        <v>41552</v>
      </c>
      <c r="J49" s="114">
        <v>26179</v>
      </c>
      <c r="K49" s="114">
        <v>15373</v>
      </c>
      <c r="L49" s="423">
        <v>8783</v>
      </c>
      <c r="M49" s="424">
        <v>10453</v>
      </c>
    </row>
    <row r="50" spans="1:17" ht="15" customHeight="1" x14ac:dyDescent="0.2">
      <c r="A50" s="422" t="s">
        <v>400</v>
      </c>
      <c r="B50" s="143">
        <v>151395</v>
      </c>
      <c r="C50" s="144">
        <v>83206</v>
      </c>
      <c r="D50" s="144">
        <v>68189</v>
      </c>
      <c r="E50" s="144">
        <v>107328</v>
      </c>
      <c r="F50" s="144">
        <v>44067</v>
      </c>
      <c r="G50" s="144">
        <v>16714</v>
      </c>
      <c r="H50" s="144">
        <v>53032</v>
      </c>
      <c r="I50" s="143">
        <v>40467</v>
      </c>
      <c r="J50" s="144">
        <v>25513</v>
      </c>
      <c r="K50" s="144">
        <v>14954</v>
      </c>
      <c r="L50" s="426">
        <v>12080</v>
      </c>
      <c r="M50" s="427">
        <v>12295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0.5338964479949001</v>
      </c>
      <c r="C6" s="480">
        <f>'Tabelle 3.3'!J11</f>
        <v>-2.3856619065997684</v>
      </c>
      <c r="D6" s="481">
        <f t="shared" ref="D6:E9" si="0">IF(OR(AND(B6&gt;=-50,B6&lt;=50),ISNUMBER(B6)=FALSE),B6,"")</f>
        <v>0.5338964479949001</v>
      </c>
      <c r="E6" s="481">
        <f t="shared" si="0"/>
        <v>-2.3856619065997684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0.5338964479949001</v>
      </c>
      <c r="C14" s="480">
        <f>'Tabelle 3.3'!J11</f>
        <v>-2.3856619065997684</v>
      </c>
      <c r="D14" s="481">
        <f>IF(OR(AND(B14&gt;=-50,B14&lt;=50),ISNUMBER(B14)=FALSE),B14,"")</f>
        <v>0.5338964479949001</v>
      </c>
      <c r="E14" s="481">
        <f>IF(OR(AND(C14&gt;=-50,C14&lt;=50),ISNUMBER(C14)=FALSE),C14,"")</f>
        <v>-2.3856619065997684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8.4134615384615383</v>
      </c>
      <c r="C15" s="480">
        <f>'Tabelle 3.3'!J12</f>
        <v>6.9444444444444446</v>
      </c>
      <c r="D15" s="481">
        <f t="shared" ref="D15:E45" si="3">IF(OR(AND(B15&gt;=-50,B15&lt;=50),ISNUMBER(B15)=FALSE),B15,"")</f>
        <v>8.4134615384615383</v>
      </c>
      <c r="E15" s="481">
        <f t="shared" si="3"/>
        <v>6.9444444444444446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1.7839922854387658</v>
      </c>
      <c r="C16" s="480">
        <f>'Tabelle 3.3'!J13</f>
        <v>-2.4691358024691357</v>
      </c>
      <c r="D16" s="481">
        <f t="shared" si="3"/>
        <v>1.7839922854387658</v>
      </c>
      <c r="E16" s="481">
        <f t="shared" si="3"/>
        <v>-2.4691358024691357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-1.9726893127186549</v>
      </c>
      <c r="C17" s="480">
        <f>'Tabelle 3.3'!J14</f>
        <v>-7.4673533198455031</v>
      </c>
      <c r="D17" s="481">
        <f t="shared" si="3"/>
        <v>-1.9726893127186549</v>
      </c>
      <c r="E17" s="481">
        <f t="shared" si="3"/>
        <v>-7.4673533198455031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1.6778523489932886</v>
      </c>
      <c r="C18" s="480">
        <f>'Tabelle 3.3'!J15</f>
        <v>-0.72747621712367094</v>
      </c>
      <c r="D18" s="481">
        <f t="shared" si="3"/>
        <v>1.6778523489932886</v>
      </c>
      <c r="E18" s="481">
        <f t="shared" si="3"/>
        <v>-0.72747621712367094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-2.512247580356076</v>
      </c>
      <c r="C19" s="480">
        <f>'Tabelle 3.3'!J16</f>
        <v>-10.609037328094303</v>
      </c>
      <c r="D19" s="481">
        <f t="shared" si="3"/>
        <v>-2.512247580356076</v>
      </c>
      <c r="E19" s="481">
        <f t="shared" si="3"/>
        <v>-10.609037328094303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-1.5472435030794651</v>
      </c>
      <c r="C20" s="480">
        <f>'Tabelle 3.3'!J17</f>
        <v>-11.577181208053691</v>
      </c>
      <c r="D20" s="481">
        <f t="shared" si="3"/>
        <v>-1.5472435030794651</v>
      </c>
      <c r="E20" s="481">
        <f t="shared" si="3"/>
        <v>-11.577181208053691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3.7827824900068245</v>
      </c>
      <c r="C21" s="480">
        <f>'Tabelle 3.3'!J18</f>
        <v>1.6074037993180712</v>
      </c>
      <c r="D21" s="481">
        <f t="shared" si="3"/>
        <v>3.7827824900068245</v>
      </c>
      <c r="E21" s="481">
        <f t="shared" si="3"/>
        <v>1.6074037993180712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1.9153852990845259</v>
      </c>
      <c r="C22" s="480">
        <f>'Tabelle 3.3'!J19</f>
        <v>-1.8401538039000274</v>
      </c>
      <c r="D22" s="481">
        <f t="shared" si="3"/>
        <v>1.9153852990845259</v>
      </c>
      <c r="E22" s="481">
        <f t="shared" si="3"/>
        <v>-1.8401538039000274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2.478660538411031</v>
      </c>
      <c r="C23" s="480">
        <f>'Tabelle 3.3'!J20</f>
        <v>-1.0033444816053512</v>
      </c>
      <c r="D23" s="481">
        <f t="shared" si="3"/>
        <v>2.478660538411031</v>
      </c>
      <c r="E23" s="481">
        <f t="shared" si="3"/>
        <v>-1.0033444816053512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-2.3809523809523809</v>
      </c>
      <c r="C24" s="480">
        <f>'Tabelle 3.3'!J21</f>
        <v>-6.9586914333240921</v>
      </c>
      <c r="D24" s="481">
        <f t="shared" si="3"/>
        <v>-2.3809523809523809</v>
      </c>
      <c r="E24" s="481">
        <f t="shared" si="3"/>
        <v>-6.9586914333240921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6.488011283497884</v>
      </c>
      <c r="C25" s="480">
        <f>'Tabelle 3.3'!J22</f>
        <v>-6.475903614457831</v>
      </c>
      <c r="D25" s="481">
        <f t="shared" si="3"/>
        <v>6.488011283497884</v>
      </c>
      <c r="E25" s="481">
        <f t="shared" si="3"/>
        <v>-6.475903614457831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9.4846664558963012E-2</v>
      </c>
      <c r="C26" s="480">
        <f>'Tabelle 3.3'!J23</f>
        <v>-5.6338028169014081</v>
      </c>
      <c r="D26" s="481">
        <f t="shared" si="3"/>
        <v>9.4846664558963012E-2</v>
      </c>
      <c r="E26" s="481">
        <f t="shared" si="3"/>
        <v>-5.6338028169014081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1.4752791068580542</v>
      </c>
      <c r="C27" s="480">
        <f>'Tabelle 3.3'!J24</f>
        <v>-0.30364372469635625</v>
      </c>
      <c r="D27" s="481">
        <f t="shared" si="3"/>
        <v>1.4752791068580542</v>
      </c>
      <c r="E27" s="481">
        <f t="shared" si="3"/>
        <v>-0.30364372469635625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2.3729525409491812</v>
      </c>
      <c r="C28" s="480">
        <f>'Tabelle 3.3'!J25</f>
        <v>0.28914590747330959</v>
      </c>
      <c r="D28" s="481">
        <f t="shared" si="3"/>
        <v>2.3729525409491812</v>
      </c>
      <c r="E28" s="481">
        <f t="shared" si="3"/>
        <v>0.28914590747330959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-19.850831899024669</v>
      </c>
      <c r="C29" s="480">
        <f>'Tabelle 3.3'!J26</f>
        <v>-16.230366492146597</v>
      </c>
      <c r="D29" s="481">
        <f t="shared" si="3"/>
        <v>-19.850831899024669</v>
      </c>
      <c r="E29" s="481">
        <f t="shared" si="3"/>
        <v>-16.230366492146597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1.6305670479435386</v>
      </c>
      <c r="C30" s="480">
        <f>'Tabelle 3.3'!J27</f>
        <v>2.031063321385902</v>
      </c>
      <c r="D30" s="481">
        <f t="shared" si="3"/>
        <v>1.6305670479435386</v>
      </c>
      <c r="E30" s="481">
        <f t="shared" si="3"/>
        <v>2.031063321385902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8.4671154842050758</v>
      </c>
      <c r="C31" s="480">
        <f>'Tabelle 3.3'!J28</f>
        <v>-1.4388489208633093</v>
      </c>
      <c r="D31" s="481">
        <f t="shared" si="3"/>
        <v>8.4671154842050758</v>
      </c>
      <c r="E31" s="481">
        <f t="shared" si="3"/>
        <v>-1.4388489208633093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2.7474293059125965</v>
      </c>
      <c r="C32" s="480">
        <f>'Tabelle 3.3'!J29</f>
        <v>-0.41968714231209464</v>
      </c>
      <c r="D32" s="481">
        <f t="shared" si="3"/>
        <v>2.7474293059125965</v>
      </c>
      <c r="E32" s="481">
        <f t="shared" si="3"/>
        <v>-0.41968714231209464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1.163429827775742</v>
      </c>
      <c r="C33" s="480">
        <f>'Tabelle 3.3'!J30</f>
        <v>-2.0009760858955588</v>
      </c>
      <c r="D33" s="481">
        <f t="shared" si="3"/>
        <v>1.163429827775742</v>
      </c>
      <c r="E33" s="481">
        <f t="shared" si="3"/>
        <v>-2.0009760858955588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2.1499128413712958</v>
      </c>
      <c r="C34" s="480">
        <f>'Tabelle 3.3'!J31</f>
        <v>-1.5178050204319906</v>
      </c>
      <c r="D34" s="481">
        <f t="shared" si="3"/>
        <v>2.1499128413712958</v>
      </c>
      <c r="E34" s="481">
        <f t="shared" si="3"/>
        <v>-1.5178050204319906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8.4134615384615383</v>
      </c>
      <c r="C37" s="480">
        <f>'Tabelle 3.3'!J34</f>
        <v>6.9444444444444446</v>
      </c>
      <c r="D37" s="481">
        <f t="shared" si="3"/>
        <v>8.4134615384615383</v>
      </c>
      <c r="E37" s="481">
        <f t="shared" si="3"/>
        <v>6.9444444444444446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-0.79278197612825763</v>
      </c>
      <c r="C38" s="480">
        <f>'Tabelle 3.3'!J35</f>
        <v>-4.9010733221259537</v>
      </c>
      <c r="D38" s="481">
        <f t="shared" si="3"/>
        <v>-0.79278197612825763</v>
      </c>
      <c r="E38" s="481">
        <f t="shared" si="3"/>
        <v>-4.9010733221259537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1.3021306620767807</v>
      </c>
      <c r="C39" s="480">
        <f>'Tabelle 3.3'!J36</f>
        <v>-1.884309385655321</v>
      </c>
      <c r="D39" s="481">
        <f t="shared" si="3"/>
        <v>1.3021306620767807</v>
      </c>
      <c r="E39" s="481">
        <f t="shared" si="3"/>
        <v>-1.884309385655321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1.3021306620767807</v>
      </c>
      <c r="C45" s="480">
        <f>'Tabelle 3.3'!J36</f>
        <v>-1.884309385655321</v>
      </c>
      <c r="D45" s="481">
        <f t="shared" si="3"/>
        <v>1.3021306620767807</v>
      </c>
      <c r="E45" s="481">
        <f t="shared" si="3"/>
        <v>-1.884309385655321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136553</v>
      </c>
      <c r="C51" s="487">
        <v>28959</v>
      </c>
      <c r="D51" s="487">
        <v>12692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137191</v>
      </c>
      <c r="C52" s="487">
        <v>29365</v>
      </c>
      <c r="D52" s="487">
        <v>13005</v>
      </c>
      <c r="E52" s="488">
        <f t="shared" ref="E52:G70" si="11">IF($A$51=37802,IF(COUNTBLANK(B$51:B$70)&gt;0,#N/A,B52/B$51*100),IF(COUNTBLANK(B$51:B$75)&gt;0,#N/A,B52/B$51*100))</f>
        <v>100.46721785680286</v>
      </c>
      <c r="F52" s="488">
        <f t="shared" si="11"/>
        <v>101.40198211264202</v>
      </c>
      <c r="G52" s="488">
        <f t="shared" si="11"/>
        <v>102.46612039079734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139438</v>
      </c>
      <c r="C53" s="487">
        <v>29327</v>
      </c>
      <c r="D53" s="487">
        <v>13289</v>
      </c>
      <c r="E53" s="488">
        <f t="shared" si="11"/>
        <v>102.11273278507247</v>
      </c>
      <c r="F53" s="488">
        <f t="shared" si="11"/>
        <v>101.27076211195138</v>
      </c>
      <c r="G53" s="488">
        <f t="shared" si="11"/>
        <v>104.70375039394895</v>
      </c>
      <c r="H53" s="489">
        <f>IF(ISERROR(L53)=TRUE,IF(MONTH(A53)=MONTH(MAX(A$51:A$75)),A53,""),"")</f>
        <v>41883</v>
      </c>
      <c r="I53" s="488">
        <f t="shared" si="12"/>
        <v>102.11273278507247</v>
      </c>
      <c r="J53" s="488">
        <f t="shared" si="10"/>
        <v>101.27076211195138</v>
      </c>
      <c r="K53" s="488">
        <f t="shared" si="10"/>
        <v>104.70375039394895</v>
      </c>
      <c r="L53" s="488" t="e">
        <f t="shared" si="13"/>
        <v>#N/A</v>
      </c>
    </row>
    <row r="54" spans="1:14" ht="15" customHeight="1" x14ac:dyDescent="0.2">
      <c r="A54" s="490" t="s">
        <v>463</v>
      </c>
      <c r="B54" s="487">
        <v>138057</v>
      </c>
      <c r="C54" s="487">
        <v>29255</v>
      </c>
      <c r="D54" s="487">
        <v>13209</v>
      </c>
      <c r="E54" s="488">
        <f t="shared" si="11"/>
        <v>101.10140385051957</v>
      </c>
      <c r="F54" s="488">
        <f t="shared" si="11"/>
        <v>101.02213474222177</v>
      </c>
      <c r="G54" s="488">
        <f t="shared" si="11"/>
        <v>104.07343208320201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138744</v>
      </c>
      <c r="C55" s="487">
        <v>28350</v>
      </c>
      <c r="D55" s="487">
        <v>12895</v>
      </c>
      <c r="E55" s="488">
        <f t="shared" si="11"/>
        <v>101.60450521043111</v>
      </c>
      <c r="F55" s="488">
        <f t="shared" si="11"/>
        <v>97.897026831036982</v>
      </c>
      <c r="G55" s="488">
        <f t="shared" si="11"/>
        <v>101.59943271352032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139484</v>
      </c>
      <c r="C56" s="487">
        <v>28599</v>
      </c>
      <c r="D56" s="487">
        <v>12966</v>
      </c>
      <c r="E56" s="488">
        <f t="shared" si="11"/>
        <v>102.14641933901123</v>
      </c>
      <c r="F56" s="488">
        <f t="shared" si="11"/>
        <v>98.756863151351908</v>
      </c>
      <c r="G56" s="488">
        <f t="shared" si="11"/>
        <v>102.15884021430823</v>
      </c>
      <c r="H56" s="489" t="str">
        <f t="shared" si="14"/>
        <v/>
      </c>
      <c r="I56" s="488" t="str">
        <f t="shared" si="12"/>
        <v/>
      </c>
      <c r="J56" s="488" t="str">
        <f t="shared" si="10"/>
        <v/>
      </c>
      <c r="K56" s="488" t="str">
        <f t="shared" si="10"/>
        <v/>
      </c>
      <c r="L56" s="488" t="e">
        <f t="shared" si="13"/>
        <v>#N/A</v>
      </c>
    </row>
    <row r="57" spans="1:14" ht="15" customHeight="1" x14ac:dyDescent="0.2">
      <c r="A57" s="490">
        <v>42248</v>
      </c>
      <c r="B57" s="487">
        <v>142293</v>
      </c>
      <c r="C57" s="487">
        <v>28040</v>
      </c>
      <c r="D57" s="487">
        <v>13170</v>
      </c>
      <c r="E57" s="488">
        <f t="shared" si="11"/>
        <v>104.20349607844572</v>
      </c>
      <c r="F57" s="488">
        <f t="shared" si="11"/>
        <v>96.826547878034461</v>
      </c>
      <c r="G57" s="488">
        <f t="shared" si="11"/>
        <v>103.76615190671291</v>
      </c>
      <c r="H57" s="489">
        <f t="shared" si="14"/>
        <v>42248</v>
      </c>
      <c r="I57" s="488">
        <f t="shared" si="12"/>
        <v>104.20349607844572</v>
      </c>
      <c r="J57" s="488">
        <f t="shared" si="10"/>
        <v>96.826547878034461</v>
      </c>
      <c r="K57" s="488">
        <f t="shared" si="10"/>
        <v>103.76615190671291</v>
      </c>
      <c r="L57" s="488" t="e">
        <f t="shared" si="13"/>
        <v>#N/A</v>
      </c>
    </row>
    <row r="58" spans="1:14" ht="15" customHeight="1" x14ac:dyDescent="0.2">
      <c r="A58" s="490" t="s">
        <v>466</v>
      </c>
      <c r="B58" s="487">
        <v>141481</v>
      </c>
      <c r="C58" s="487">
        <v>28041</v>
      </c>
      <c r="D58" s="487">
        <v>13117</v>
      </c>
      <c r="E58" s="488">
        <f t="shared" si="11"/>
        <v>103.60885516978755</v>
      </c>
      <c r="F58" s="488">
        <f t="shared" si="11"/>
        <v>96.830001035947376</v>
      </c>
      <c r="G58" s="488">
        <f t="shared" si="11"/>
        <v>103.34856602584306</v>
      </c>
      <c r="H58" s="489" t="str">
        <f t="shared" si="14"/>
        <v/>
      </c>
      <c r="I58" s="488" t="str">
        <f t="shared" si="12"/>
        <v/>
      </c>
      <c r="J58" s="488" t="str">
        <f t="shared" si="10"/>
        <v/>
      </c>
      <c r="K58" s="488" t="str">
        <f t="shared" si="10"/>
        <v/>
      </c>
      <c r="L58" s="488" t="e">
        <f t="shared" si="13"/>
        <v>#N/A</v>
      </c>
    </row>
    <row r="59" spans="1:14" ht="15" customHeight="1" x14ac:dyDescent="0.2">
      <c r="A59" s="490" t="s">
        <v>467</v>
      </c>
      <c r="B59" s="487">
        <v>141849</v>
      </c>
      <c r="C59" s="487">
        <v>27628</v>
      </c>
      <c r="D59" s="487">
        <v>12931</v>
      </c>
      <c r="E59" s="488">
        <f t="shared" si="11"/>
        <v>103.87834760129766</v>
      </c>
      <c r="F59" s="488">
        <f t="shared" si="11"/>
        <v>95.403846817914982</v>
      </c>
      <c r="G59" s="488">
        <f t="shared" si="11"/>
        <v>101.88307595335644</v>
      </c>
      <c r="H59" s="489" t="str">
        <f t="shared" si="14"/>
        <v/>
      </c>
      <c r="I59" s="488" t="str">
        <f t="shared" si="12"/>
        <v/>
      </c>
      <c r="J59" s="488" t="str">
        <f t="shared" si="10"/>
        <v/>
      </c>
      <c r="K59" s="488" t="str">
        <f t="shared" si="10"/>
        <v/>
      </c>
      <c r="L59" s="488" t="e">
        <f t="shared" si="13"/>
        <v>#N/A</v>
      </c>
    </row>
    <row r="60" spans="1:14" ht="15" customHeight="1" x14ac:dyDescent="0.2">
      <c r="A60" s="490" t="s">
        <v>468</v>
      </c>
      <c r="B60" s="487">
        <v>142239</v>
      </c>
      <c r="C60" s="487">
        <v>27885</v>
      </c>
      <c r="D60" s="487">
        <v>13188</v>
      </c>
      <c r="E60" s="488">
        <f t="shared" si="11"/>
        <v>104.16395099338718</v>
      </c>
      <c r="F60" s="488">
        <f t="shared" si="11"/>
        <v>96.2913084015332</v>
      </c>
      <c r="G60" s="488">
        <f t="shared" si="11"/>
        <v>103.90797352663095</v>
      </c>
      <c r="H60" s="489" t="str">
        <f t="shared" si="14"/>
        <v/>
      </c>
      <c r="I60" s="488" t="str">
        <f t="shared" si="12"/>
        <v/>
      </c>
      <c r="J60" s="488" t="str">
        <f t="shared" si="10"/>
        <v/>
      </c>
      <c r="K60" s="488" t="str">
        <f t="shared" si="10"/>
        <v/>
      </c>
      <c r="L60" s="488" t="e">
        <f t="shared" si="13"/>
        <v>#N/A</v>
      </c>
    </row>
    <row r="61" spans="1:14" ht="15" customHeight="1" x14ac:dyDescent="0.2">
      <c r="A61" s="490">
        <v>42614</v>
      </c>
      <c r="B61" s="487">
        <v>144326</v>
      </c>
      <c r="C61" s="487">
        <v>27640</v>
      </c>
      <c r="D61" s="487">
        <v>13643</v>
      </c>
      <c r="E61" s="488">
        <f t="shared" si="11"/>
        <v>105.69229529926109</v>
      </c>
      <c r="F61" s="488">
        <f t="shared" si="11"/>
        <v>95.44528471286992</v>
      </c>
      <c r="G61" s="488">
        <f t="shared" si="11"/>
        <v>107.49290891900409</v>
      </c>
      <c r="H61" s="489">
        <f t="shared" si="14"/>
        <v>42614</v>
      </c>
      <c r="I61" s="488">
        <f t="shared" si="12"/>
        <v>105.69229529926109</v>
      </c>
      <c r="J61" s="488">
        <f t="shared" si="10"/>
        <v>95.44528471286992</v>
      </c>
      <c r="K61" s="488">
        <f t="shared" si="10"/>
        <v>107.49290891900409</v>
      </c>
      <c r="L61" s="488" t="e">
        <f t="shared" si="13"/>
        <v>#N/A</v>
      </c>
    </row>
    <row r="62" spans="1:14" ht="15" customHeight="1" x14ac:dyDescent="0.2">
      <c r="A62" s="490" t="s">
        <v>469</v>
      </c>
      <c r="B62" s="487">
        <v>143214</v>
      </c>
      <c r="C62" s="487">
        <v>27643</v>
      </c>
      <c r="D62" s="487">
        <v>13611</v>
      </c>
      <c r="E62" s="488">
        <f t="shared" si="11"/>
        <v>104.87795947361099</v>
      </c>
      <c r="F62" s="488">
        <f t="shared" si="11"/>
        <v>95.455644186608652</v>
      </c>
      <c r="G62" s="488">
        <f t="shared" si="11"/>
        <v>107.24078159470534</v>
      </c>
      <c r="H62" s="489" t="str">
        <f t="shared" si="14"/>
        <v/>
      </c>
      <c r="I62" s="488" t="str">
        <f t="shared" si="12"/>
        <v/>
      </c>
      <c r="J62" s="488" t="str">
        <f t="shared" si="10"/>
        <v/>
      </c>
      <c r="K62" s="488" t="str">
        <f t="shared" si="10"/>
        <v/>
      </c>
      <c r="L62" s="488" t="e">
        <f t="shared" si="13"/>
        <v>#N/A</v>
      </c>
    </row>
    <row r="63" spans="1:14" ht="15" customHeight="1" x14ac:dyDescent="0.2">
      <c r="A63" s="490" t="s">
        <v>470</v>
      </c>
      <c r="B63" s="487">
        <v>143708</v>
      </c>
      <c r="C63" s="487">
        <v>27258</v>
      </c>
      <c r="D63" s="487">
        <v>13470</v>
      </c>
      <c r="E63" s="488">
        <f t="shared" si="11"/>
        <v>105.2397237702577</v>
      </c>
      <c r="F63" s="488">
        <f t="shared" si="11"/>
        <v>94.126178390137781</v>
      </c>
      <c r="G63" s="488">
        <f t="shared" si="11"/>
        <v>106.12984557201386</v>
      </c>
      <c r="H63" s="489" t="str">
        <f t="shared" si="14"/>
        <v/>
      </c>
      <c r="I63" s="488" t="str">
        <f t="shared" si="12"/>
        <v/>
      </c>
      <c r="J63" s="488" t="str">
        <f t="shared" si="10"/>
        <v/>
      </c>
      <c r="K63" s="488" t="str">
        <f t="shared" si="10"/>
        <v/>
      </c>
      <c r="L63" s="488" t="e">
        <f t="shared" si="13"/>
        <v>#N/A</v>
      </c>
    </row>
    <row r="64" spans="1:14" ht="15" customHeight="1" x14ac:dyDescent="0.2">
      <c r="A64" s="490" t="s">
        <v>471</v>
      </c>
      <c r="B64" s="487">
        <v>144434</v>
      </c>
      <c r="C64" s="487">
        <v>27779</v>
      </c>
      <c r="D64" s="487">
        <v>13808</v>
      </c>
      <c r="E64" s="488">
        <f t="shared" si="11"/>
        <v>105.77138546937819</v>
      </c>
      <c r="F64" s="488">
        <f t="shared" si="11"/>
        <v>95.925273662764596</v>
      </c>
      <c r="G64" s="488">
        <f t="shared" si="11"/>
        <v>108.79294043491963</v>
      </c>
      <c r="H64" s="489" t="str">
        <f t="shared" si="14"/>
        <v/>
      </c>
      <c r="I64" s="488" t="str">
        <f t="shared" si="12"/>
        <v/>
      </c>
      <c r="J64" s="488" t="str">
        <f t="shared" si="10"/>
        <v/>
      </c>
      <c r="K64" s="488" t="str">
        <f t="shared" si="10"/>
        <v/>
      </c>
      <c r="L64" s="488" t="e">
        <f t="shared" si="13"/>
        <v>#N/A</v>
      </c>
    </row>
    <row r="65" spans="1:12" ht="15" customHeight="1" x14ac:dyDescent="0.2">
      <c r="A65" s="490">
        <v>42979</v>
      </c>
      <c r="B65" s="487">
        <v>147407</v>
      </c>
      <c r="C65" s="487">
        <v>27641</v>
      </c>
      <c r="D65" s="487">
        <v>14200</v>
      </c>
      <c r="E65" s="488">
        <f t="shared" si="11"/>
        <v>107.94856209676828</v>
      </c>
      <c r="F65" s="488">
        <f t="shared" si="11"/>
        <v>95.448737870782836</v>
      </c>
      <c r="G65" s="488">
        <f t="shared" si="11"/>
        <v>111.88150015757958</v>
      </c>
      <c r="H65" s="489">
        <f t="shared" si="14"/>
        <v>42979</v>
      </c>
      <c r="I65" s="488">
        <f t="shared" si="12"/>
        <v>107.94856209676828</v>
      </c>
      <c r="J65" s="488">
        <f t="shared" si="10"/>
        <v>95.448737870782836</v>
      </c>
      <c r="K65" s="488">
        <f t="shared" si="10"/>
        <v>111.88150015757958</v>
      </c>
      <c r="L65" s="488" t="e">
        <f t="shared" si="13"/>
        <v>#N/A</v>
      </c>
    </row>
    <row r="66" spans="1:12" ht="15" customHeight="1" x14ac:dyDescent="0.2">
      <c r="A66" s="490" t="s">
        <v>472</v>
      </c>
      <c r="B66" s="487">
        <v>146919</v>
      </c>
      <c r="C66" s="487">
        <v>27665</v>
      </c>
      <c r="D66" s="487">
        <v>14347</v>
      </c>
      <c r="E66" s="488">
        <f t="shared" si="11"/>
        <v>107.59119169846142</v>
      </c>
      <c r="F66" s="488">
        <f t="shared" si="11"/>
        <v>95.531613660692699</v>
      </c>
      <c r="G66" s="488">
        <f t="shared" si="11"/>
        <v>113.03971005357705</v>
      </c>
      <c r="H66" s="489" t="str">
        <f t="shared" si="14"/>
        <v/>
      </c>
      <c r="I66" s="488" t="str">
        <f t="shared" si="12"/>
        <v/>
      </c>
      <c r="J66" s="488" t="str">
        <f t="shared" si="10"/>
        <v/>
      </c>
      <c r="K66" s="488" t="str">
        <f t="shared" si="10"/>
        <v/>
      </c>
      <c r="L66" s="488" t="e">
        <f t="shared" si="13"/>
        <v>#N/A</v>
      </c>
    </row>
    <row r="67" spans="1:12" ht="15" customHeight="1" x14ac:dyDescent="0.2">
      <c r="A67" s="490" t="s">
        <v>473</v>
      </c>
      <c r="B67" s="487">
        <v>147442</v>
      </c>
      <c r="C67" s="487">
        <v>27319</v>
      </c>
      <c r="D67" s="487">
        <v>14350</v>
      </c>
      <c r="E67" s="488">
        <f t="shared" si="11"/>
        <v>107.97419317041734</v>
      </c>
      <c r="F67" s="488">
        <f t="shared" si="11"/>
        <v>94.336821022825376</v>
      </c>
      <c r="G67" s="488">
        <f t="shared" si="11"/>
        <v>113.06334699023006</v>
      </c>
      <c r="H67" s="489" t="str">
        <f t="shared" si="14"/>
        <v/>
      </c>
      <c r="I67" s="488" t="str">
        <f t="shared" si="12"/>
        <v/>
      </c>
      <c r="J67" s="488" t="str">
        <f t="shared" si="12"/>
        <v/>
      </c>
      <c r="K67" s="488" t="str">
        <f t="shared" si="12"/>
        <v/>
      </c>
      <c r="L67" s="488" t="e">
        <f t="shared" si="13"/>
        <v>#N/A</v>
      </c>
    </row>
    <row r="68" spans="1:12" ht="15" customHeight="1" x14ac:dyDescent="0.2">
      <c r="A68" s="490" t="s">
        <v>474</v>
      </c>
      <c r="B68" s="487">
        <v>148235</v>
      </c>
      <c r="C68" s="487">
        <v>27754</v>
      </c>
      <c r="D68" s="487">
        <v>14668</v>
      </c>
      <c r="E68" s="488">
        <f t="shared" si="11"/>
        <v>108.55492006766603</v>
      </c>
      <c r="F68" s="488">
        <f t="shared" si="11"/>
        <v>95.838944714941803</v>
      </c>
      <c r="G68" s="488">
        <f t="shared" si="11"/>
        <v>115.56886227544909</v>
      </c>
      <c r="H68" s="489" t="str">
        <f t="shared" si="14"/>
        <v/>
      </c>
      <c r="I68" s="488" t="str">
        <f t="shared" si="12"/>
        <v/>
      </c>
      <c r="J68" s="488" t="str">
        <f t="shared" si="12"/>
        <v/>
      </c>
      <c r="K68" s="488" t="str">
        <f t="shared" si="12"/>
        <v/>
      </c>
      <c r="L68" s="488" t="e">
        <f t="shared" si="13"/>
        <v>#N/A</v>
      </c>
    </row>
    <row r="69" spans="1:12" ht="15" customHeight="1" x14ac:dyDescent="0.2">
      <c r="A69" s="490">
        <v>43344</v>
      </c>
      <c r="B69" s="487">
        <v>151479</v>
      </c>
      <c r="C69" s="487">
        <v>27308</v>
      </c>
      <c r="D69" s="487">
        <v>15133</v>
      </c>
      <c r="E69" s="488">
        <f t="shared" si="11"/>
        <v>110.93055443673884</v>
      </c>
      <c r="F69" s="488">
        <f t="shared" si="11"/>
        <v>94.298836285783352</v>
      </c>
      <c r="G69" s="488">
        <f t="shared" si="11"/>
        <v>119.23258745666561</v>
      </c>
      <c r="H69" s="489">
        <f t="shared" si="14"/>
        <v>43344</v>
      </c>
      <c r="I69" s="488">
        <f t="shared" si="12"/>
        <v>110.93055443673884</v>
      </c>
      <c r="J69" s="488">
        <f t="shared" si="12"/>
        <v>94.298836285783352</v>
      </c>
      <c r="K69" s="488">
        <f t="shared" si="12"/>
        <v>119.23258745666561</v>
      </c>
      <c r="L69" s="488" t="e">
        <f t="shared" si="13"/>
        <v>#N/A</v>
      </c>
    </row>
    <row r="70" spans="1:12" ht="15" customHeight="1" x14ac:dyDescent="0.2">
      <c r="A70" s="490" t="s">
        <v>475</v>
      </c>
      <c r="B70" s="487">
        <v>150320</v>
      </c>
      <c r="C70" s="487">
        <v>26992</v>
      </c>
      <c r="D70" s="487">
        <v>14989</v>
      </c>
      <c r="E70" s="488">
        <f t="shared" si="11"/>
        <v>110.08179974076</v>
      </c>
      <c r="F70" s="488">
        <f t="shared" si="11"/>
        <v>93.207638385303355</v>
      </c>
      <c r="G70" s="488">
        <f t="shared" si="11"/>
        <v>118.09801449732116</v>
      </c>
      <c r="H70" s="489" t="str">
        <f t="shared" si="14"/>
        <v/>
      </c>
      <c r="I70" s="488" t="str">
        <f t="shared" si="12"/>
        <v/>
      </c>
      <c r="J70" s="488" t="str">
        <f t="shared" si="12"/>
        <v/>
      </c>
      <c r="K70" s="488" t="str">
        <f t="shared" si="12"/>
        <v/>
      </c>
      <c r="L70" s="488" t="e">
        <f t="shared" si="13"/>
        <v>#N/A</v>
      </c>
    </row>
    <row r="71" spans="1:12" ht="15" customHeight="1" x14ac:dyDescent="0.2">
      <c r="A71" s="490" t="s">
        <v>476</v>
      </c>
      <c r="B71" s="487">
        <v>150591</v>
      </c>
      <c r="C71" s="487">
        <v>26592</v>
      </c>
      <c r="D71" s="487">
        <v>14864</v>
      </c>
      <c r="E71" s="491">
        <f t="shared" ref="E71:G75" si="15">IF($A$51=37802,IF(COUNTBLANK(B$51:B$70)&gt;0,#N/A,IF(ISBLANK(B71)=FALSE,B71/B$51*100,#N/A)),IF(COUNTBLANK(B$51:B$75)&gt;0,#N/A,B71/B$51*100))</f>
        <v>110.28025748244272</v>
      </c>
      <c r="F71" s="491">
        <f t="shared" si="15"/>
        <v>91.826375220138814</v>
      </c>
      <c r="G71" s="491">
        <f t="shared" si="15"/>
        <v>117.11314213677908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150614</v>
      </c>
      <c r="C72" s="487">
        <v>26784</v>
      </c>
      <c r="D72" s="487">
        <v>15158</v>
      </c>
      <c r="E72" s="491">
        <f t="shared" si="15"/>
        <v>110.2971007594121</v>
      </c>
      <c r="F72" s="491">
        <f t="shared" si="15"/>
        <v>92.489381539417792</v>
      </c>
      <c r="G72" s="491">
        <f t="shared" si="15"/>
        <v>119.42956192877404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153363</v>
      </c>
      <c r="C73" s="487">
        <v>26316</v>
      </c>
      <c r="D73" s="487">
        <v>15532</v>
      </c>
      <c r="E73" s="491">
        <f t="shared" si="15"/>
        <v>112.31023851544822</v>
      </c>
      <c r="F73" s="491">
        <f t="shared" si="15"/>
        <v>90.87330363617528</v>
      </c>
      <c r="G73" s="491">
        <f t="shared" si="15"/>
        <v>122.37630003151591</v>
      </c>
      <c r="H73" s="492">
        <f>IF(A$51=37802,IF(ISERROR(L73)=TRUE,IF(ISBLANK(A73)=FALSE,IF(MONTH(A73)=MONTH(MAX(A$51:A$75)),A73,""),""),""),IF(ISERROR(L73)=TRUE,IF(MONTH(A73)=MONTH(MAX(A$51:A$75)),A73,""),""))</f>
        <v>43709</v>
      </c>
      <c r="I73" s="488">
        <f t="shared" si="12"/>
        <v>112.31023851544822</v>
      </c>
      <c r="J73" s="488">
        <f t="shared" si="12"/>
        <v>90.87330363617528</v>
      </c>
      <c r="K73" s="488">
        <f t="shared" si="12"/>
        <v>122.37630003151591</v>
      </c>
      <c r="L73" s="488" t="e">
        <f t="shared" si="13"/>
        <v>#N/A</v>
      </c>
    </row>
    <row r="74" spans="1:12" ht="15" customHeight="1" x14ac:dyDescent="0.2">
      <c r="A74" s="490" t="s">
        <v>478</v>
      </c>
      <c r="B74" s="487">
        <v>151735</v>
      </c>
      <c r="C74" s="487">
        <v>26179</v>
      </c>
      <c r="D74" s="487">
        <v>15373</v>
      </c>
      <c r="E74" s="491">
        <f t="shared" si="15"/>
        <v>111.11802743257198</v>
      </c>
      <c r="F74" s="491">
        <f t="shared" si="15"/>
        <v>90.400221002106434</v>
      </c>
      <c r="G74" s="491">
        <f t="shared" si="15"/>
        <v>121.12354238890639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151395</v>
      </c>
      <c r="C75" s="493">
        <v>25513</v>
      </c>
      <c r="D75" s="493">
        <v>14954</v>
      </c>
      <c r="E75" s="491">
        <f t="shared" si="15"/>
        <v>110.86903985998111</v>
      </c>
      <c r="F75" s="491">
        <f t="shared" si="15"/>
        <v>88.100417832107453</v>
      </c>
      <c r="G75" s="491">
        <f t="shared" si="15"/>
        <v>117.82225023636937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112.31023851544822</v>
      </c>
      <c r="J77" s="488">
        <f>IF(J75&lt;&gt;"",J75,IF(J74&lt;&gt;"",J74,IF(J73&lt;&gt;"",J73,IF(J72&lt;&gt;"",J72,IF(J71&lt;&gt;"",J71,IF(J70&lt;&gt;"",J70,""))))))</f>
        <v>90.87330363617528</v>
      </c>
      <c r="K77" s="488">
        <f>IF(K75&lt;&gt;"",K75,IF(K74&lt;&gt;"",K74,IF(K73&lt;&gt;"",K73,IF(K72&lt;&gt;"",K72,IF(K71&lt;&gt;"",K71,IF(K70&lt;&gt;"",K70,""))))))</f>
        <v>122.37630003151591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+12,3%</v>
      </c>
      <c r="J79" s="488" t="str">
        <f>"GeB - ausschließlich: "&amp;IF(J77&gt;100,"+","")&amp;TEXT(J77-100,"0,0")&amp;"%"</f>
        <v>GeB - ausschließlich: -9,1%</v>
      </c>
      <c r="K79" s="488" t="str">
        <f>"GeB - im Nebenjob: "&amp;IF(K77&gt;100,"+","")&amp;TEXT(K77-100,"0,0")&amp;"%"</f>
        <v>GeB - im Nebenjob: +22,4%</v>
      </c>
    </row>
    <row r="81" spans="9:9" ht="15" customHeight="1" x14ac:dyDescent="0.2">
      <c r="I81" s="488" t="str">
        <f>IF(ISERROR(HLOOKUP(1,I$78:K$79,2,FALSE)),"",HLOOKUP(1,I$78:K$79,2,FALSE))</f>
        <v>GeB - im Nebenjob: +22,4%</v>
      </c>
    </row>
    <row r="82" spans="9:9" ht="15" customHeight="1" x14ac:dyDescent="0.2">
      <c r="I82" s="488" t="str">
        <f>IF(ISERROR(HLOOKUP(2,I$78:K$79,2,FALSE)),"",HLOOKUP(2,I$78:K$79,2,FALSE))</f>
        <v>SvB: +12,3%</v>
      </c>
    </row>
    <row r="83" spans="9:9" ht="15" customHeight="1" x14ac:dyDescent="0.2">
      <c r="I83" s="488" t="str">
        <f>IF(ISERROR(HLOOKUP(3,I$78:K$79,2,FALSE)),"",HLOOKUP(3,I$78:K$79,2,FALSE))</f>
        <v>GeB - ausschließlich: -9,1%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151395</v>
      </c>
      <c r="E12" s="114">
        <v>151735</v>
      </c>
      <c r="F12" s="114">
        <v>153363</v>
      </c>
      <c r="G12" s="114">
        <v>150614</v>
      </c>
      <c r="H12" s="114">
        <v>150591</v>
      </c>
      <c r="I12" s="115">
        <v>804</v>
      </c>
      <c r="J12" s="116">
        <v>0.5338964479949001</v>
      </c>
      <c r="N12" s="117"/>
    </row>
    <row r="13" spans="1:15" s="110" customFormat="1" ht="13.5" customHeight="1" x14ac:dyDescent="0.2">
      <c r="A13" s="118" t="s">
        <v>105</v>
      </c>
      <c r="B13" s="119" t="s">
        <v>106</v>
      </c>
      <c r="C13" s="113">
        <v>54.959542917533604</v>
      </c>
      <c r="D13" s="114">
        <v>83206</v>
      </c>
      <c r="E13" s="114">
        <v>83368</v>
      </c>
      <c r="F13" s="114">
        <v>85144</v>
      </c>
      <c r="G13" s="114">
        <v>83683</v>
      </c>
      <c r="H13" s="114">
        <v>83395</v>
      </c>
      <c r="I13" s="115">
        <v>-189</v>
      </c>
      <c r="J13" s="116">
        <v>-0.22663229210384317</v>
      </c>
    </row>
    <row r="14" spans="1:15" s="110" customFormat="1" ht="13.5" customHeight="1" x14ac:dyDescent="0.2">
      <c r="A14" s="120"/>
      <c r="B14" s="119" t="s">
        <v>107</v>
      </c>
      <c r="C14" s="113">
        <v>45.040457082466396</v>
      </c>
      <c r="D14" s="114">
        <v>68189</v>
      </c>
      <c r="E14" s="114">
        <v>68367</v>
      </c>
      <c r="F14" s="114">
        <v>68219</v>
      </c>
      <c r="G14" s="114">
        <v>66931</v>
      </c>
      <c r="H14" s="114">
        <v>67196</v>
      </c>
      <c r="I14" s="115">
        <v>993</v>
      </c>
      <c r="J14" s="116">
        <v>1.4777665337222454</v>
      </c>
    </row>
    <row r="15" spans="1:15" s="110" customFormat="1" ht="13.5" customHeight="1" x14ac:dyDescent="0.2">
      <c r="A15" s="118" t="s">
        <v>105</v>
      </c>
      <c r="B15" s="121" t="s">
        <v>108</v>
      </c>
      <c r="C15" s="113">
        <v>11.039994715809637</v>
      </c>
      <c r="D15" s="114">
        <v>16714</v>
      </c>
      <c r="E15" s="114">
        <v>17338</v>
      </c>
      <c r="F15" s="114">
        <v>17825</v>
      </c>
      <c r="G15" s="114">
        <v>16184</v>
      </c>
      <c r="H15" s="114">
        <v>16912</v>
      </c>
      <c r="I15" s="115">
        <v>-198</v>
      </c>
      <c r="J15" s="116">
        <v>-1.1707663197729423</v>
      </c>
    </row>
    <row r="16" spans="1:15" s="110" customFormat="1" ht="13.5" customHeight="1" x14ac:dyDescent="0.2">
      <c r="A16" s="118"/>
      <c r="B16" s="121" t="s">
        <v>109</v>
      </c>
      <c r="C16" s="113">
        <v>67.01146008784967</v>
      </c>
      <c r="D16" s="114">
        <v>101452</v>
      </c>
      <c r="E16" s="114">
        <v>101386</v>
      </c>
      <c r="F16" s="114">
        <v>102801</v>
      </c>
      <c r="G16" s="114">
        <v>102407</v>
      </c>
      <c r="H16" s="114">
        <v>102361</v>
      </c>
      <c r="I16" s="115">
        <v>-909</v>
      </c>
      <c r="J16" s="116">
        <v>-0.88803352839460337</v>
      </c>
    </row>
    <row r="17" spans="1:10" s="110" customFormat="1" ht="13.5" customHeight="1" x14ac:dyDescent="0.2">
      <c r="A17" s="118"/>
      <c r="B17" s="121" t="s">
        <v>110</v>
      </c>
      <c r="C17" s="113">
        <v>20.806499554146438</v>
      </c>
      <c r="D17" s="114">
        <v>31500</v>
      </c>
      <c r="E17" s="114">
        <v>31279</v>
      </c>
      <c r="F17" s="114">
        <v>31028</v>
      </c>
      <c r="G17" s="114">
        <v>30414</v>
      </c>
      <c r="H17" s="114">
        <v>29788</v>
      </c>
      <c r="I17" s="115">
        <v>1712</v>
      </c>
      <c r="J17" s="116">
        <v>5.7472807842084057</v>
      </c>
    </row>
    <row r="18" spans="1:10" s="110" customFormat="1" ht="13.5" customHeight="1" x14ac:dyDescent="0.2">
      <c r="A18" s="120"/>
      <c r="B18" s="121" t="s">
        <v>111</v>
      </c>
      <c r="C18" s="113">
        <v>1.14204564219426</v>
      </c>
      <c r="D18" s="114">
        <v>1729</v>
      </c>
      <c r="E18" s="114">
        <v>1732</v>
      </c>
      <c r="F18" s="114">
        <v>1709</v>
      </c>
      <c r="G18" s="114">
        <v>1609</v>
      </c>
      <c r="H18" s="114">
        <v>1530</v>
      </c>
      <c r="I18" s="115">
        <v>199</v>
      </c>
      <c r="J18" s="116">
        <v>13.006535947712418</v>
      </c>
    </row>
    <row r="19" spans="1:10" s="110" customFormat="1" ht="13.5" customHeight="1" x14ac:dyDescent="0.2">
      <c r="A19" s="120"/>
      <c r="B19" s="121" t="s">
        <v>112</v>
      </c>
      <c r="C19" s="113">
        <v>0.33356451666171272</v>
      </c>
      <c r="D19" s="114">
        <v>505</v>
      </c>
      <c r="E19" s="114">
        <v>479</v>
      </c>
      <c r="F19" s="114">
        <v>496</v>
      </c>
      <c r="G19" s="114">
        <v>403</v>
      </c>
      <c r="H19" s="114">
        <v>367</v>
      </c>
      <c r="I19" s="115">
        <v>138</v>
      </c>
      <c r="J19" s="116">
        <v>37.602179836512263</v>
      </c>
    </row>
    <row r="20" spans="1:10" s="110" customFormat="1" ht="13.5" customHeight="1" x14ac:dyDescent="0.2">
      <c r="A20" s="118" t="s">
        <v>113</v>
      </c>
      <c r="B20" s="122" t="s">
        <v>114</v>
      </c>
      <c r="C20" s="113">
        <v>70.892697909442191</v>
      </c>
      <c r="D20" s="114">
        <v>107328</v>
      </c>
      <c r="E20" s="114">
        <v>107948</v>
      </c>
      <c r="F20" s="114">
        <v>109574</v>
      </c>
      <c r="G20" s="114">
        <v>107759</v>
      </c>
      <c r="H20" s="114">
        <v>108054</v>
      </c>
      <c r="I20" s="115">
        <v>-726</v>
      </c>
      <c r="J20" s="116">
        <v>-0.67188627908268084</v>
      </c>
    </row>
    <row r="21" spans="1:10" s="110" customFormat="1" ht="13.5" customHeight="1" x14ac:dyDescent="0.2">
      <c r="A21" s="120"/>
      <c r="B21" s="122" t="s">
        <v>115</v>
      </c>
      <c r="C21" s="113">
        <v>29.107302090557813</v>
      </c>
      <c r="D21" s="114">
        <v>44067</v>
      </c>
      <c r="E21" s="114">
        <v>43787</v>
      </c>
      <c r="F21" s="114">
        <v>43789</v>
      </c>
      <c r="G21" s="114">
        <v>42855</v>
      </c>
      <c r="H21" s="114">
        <v>42537</v>
      </c>
      <c r="I21" s="115">
        <v>1530</v>
      </c>
      <c r="J21" s="116">
        <v>3.5968686085055364</v>
      </c>
    </row>
    <row r="22" spans="1:10" s="110" customFormat="1" ht="13.5" customHeight="1" x14ac:dyDescent="0.2">
      <c r="A22" s="118" t="s">
        <v>113</v>
      </c>
      <c r="B22" s="122" t="s">
        <v>116</v>
      </c>
      <c r="C22" s="113">
        <v>88.833184715479376</v>
      </c>
      <c r="D22" s="114">
        <v>134489</v>
      </c>
      <c r="E22" s="114">
        <v>135334</v>
      </c>
      <c r="F22" s="114">
        <v>136263</v>
      </c>
      <c r="G22" s="114">
        <v>134127</v>
      </c>
      <c r="H22" s="114">
        <v>134580</v>
      </c>
      <c r="I22" s="115">
        <v>-91</v>
      </c>
      <c r="J22" s="116">
        <v>-6.7617773814831333E-2</v>
      </c>
    </row>
    <row r="23" spans="1:10" s="110" customFormat="1" ht="13.5" customHeight="1" x14ac:dyDescent="0.2">
      <c r="A23" s="123"/>
      <c r="B23" s="124" t="s">
        <v>117</v>
      </c>
      <c r="C23" s="125">
        <v>11.143036427887315</v>
      </c>
      <c r="D23" s="114">
        <v>16870</v>
      </c>
      <c r="E23" s="114">
        <v>16362</v>
      </c>
      <c r="F23" s="114">
        <v>17059</v>
      </c>
      <c r="G23" s="114">
        <v>16450</v>
      </c>
      <c r="H23" s="114">
        <v>15968</v>
      </c>
      <c r="I23" s="115">
        <v>902</v>
      </c>
      <c r="J23" s="116">
        <v>5.6487975951903806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40467</v>
      </c>
      <c r="E26" s="114">
        <v>41552</v>
      </c>
      <c r="F26" s="114">
        <v>41848</v>
      </c>
      <c r="G26" s="114">
        <v>41942</v>
      </c>
      <c r="H26" s="140">
        <v>41456</v>
      </c>
      <c r="I26" s="115">
        <v>-989</v>
      </c>
      <c r="J26" s="116">
        <v>-2.3856619065997684</v>
      </c>
    </row>
    <row r="27" spans="1:10" s="110" customFormat="1" ht="13.5" customHeight="1" x14ac:dyDescent="0.2">
      <c r="A27" s="118" t="s">
        <v>105</v>
      </c>
      <c r="B27" s="119" t="s">
        <v>106</v>
      </c>
      <c r="C27" s="113">
        <v>39.128178515827713</v>
      </c>
      <c r="D27" s="115">
        <v>15834</v>
      </c>
      <c r="E27" s="114">
        <v>16218</v>
      </c>
      <c r="F27" s="114">
        <v>16375</v>
      </c>
      <c r="G27" s="114">
        <v>16306</v>
      </c>
      <c r="H27" s="140">
        <v>16081</v>
      </c>
      <c r="I27" s="115">
        <v>-247</v>
      </c>
      <c r="J27" s="116">
        <v>-1.5359741309620047</v>
      </c>
    </row>
    <row r="28" spans="1:10" s="110" customFormat="1" ht="13.5" customHeight="1" x14ac:dyDescent="0.2">
      <c r="A28" s="120"/>
      <c r="B28" s="119" t="s">
        <v>107</v>
      </c>
      <c r="C28" s="113">
        <v>60.871821484172287</v>
      </c>
      <c r="D28" s="115">
        <v>24633</v>
      </c>
      <c r="E28" s="114">
        <v>25334</v>
      </c>
      <c r="F28" s="114">
        <v>25473</v>
      </c>
      <c r="G28" s="114">
        <v>25636</v>
      </c>
      <c r="H28" s="140">
        <v>25375</v>
      </c>
      <c r="I28" s="115">
        <v>-742</v>
      </c>
      <c r="J28" s="116">
        <v>-2.9241379310344828</v>
      </c>
    </row>
    <row r="29" spans="1:10" s="110" customFormat="1" ht="13.5" customHeight="1" x14ac:dyDescent="0.2">
      <c r="A29" s="118" t="s">
        <v>105</v>
      </c>
      <c r="B29" s="121" t="s">
        <v>108</v>
      </c>
      <c r="C29" s="113">
        <v>15.914201695208442</v>
      </c>
      <c r="D29" s="115">
        <v>6440</v>
      </c>
      <c r="E29" s="114">
        <v>6681</v>
      </c>
      <c r="F29" s="114">
        <v>6813</v>
      </c>
      <c r="G29" s="114">
        <v>6885</v>
      </c>
      <c r="H29" s="140">
        <v>6632</v>
      </c>
      <c r="I29" s="115">
        <v>-192</v>
      </c>
      <c r="J29" s="116">
        <v>-2.8950542822677927</v>
      </c>
    </row>
    <row r="30" spans="1:10" s="110" customFormat="1" ht="13.5" customHeight="1" x14ac:dyDescent="0.2">
      <c r="A30" s="118"/>
      <c r="B30" s="121" t="s">
        <v>109</v>
      </c>
      <c r="C30" s="113">
        <v>48.362863567845402</v>
      </c>
      <c r="D30" s="115">
        <v>19571</v>
      </c>
      <c r="E30" s="114">
        <v>20159</v>
      </c>
      <c r="F30" s="114">
        <v>20356</v>
      </c>
      <c r="G30" s="114">
        <v>20484</v>
      </c>
      <c r="H30" s="140">
        <v>20404</v>
      </c>
      <c r="I30" s="115">
        <v>-833</v>
      </c>
      <c r="J30" s="116">
        <v>-4.0825328366986868</v>
      </c>
    </row>
    <row r="31" spans="1:10" s="110" customFormat="1" ht="13.5" customHeight="1" x14ac:dyDescent="0.2">
      <c r="A31" s="118"/>
      <c r="B31" s="121" t="s">
        <v>110</v>
      </c>
      <c r="C31" s="113">
        <v>19.830973385721698</v>
      </c>
      <c r="D31" s="115">
        <v>8025</v>
      </c>
      <c r="E31" s="114">
        <v>8154</v>
      </c>
      <c r="F31" s="114">
        <v>8139</v>
      </c>
      <c r="G31" s="114">
        <v>8105</v>
      </c>
      <c r="H31" s="140">
        <v>8040</v>
      </c>
      <c r="I31" s="115">
        <v>-15</v>
      </c>
      <c r="J31" s="116">
        <v>-0.18656716417910449</v>
      </c>
    </row>
    <row r="32" spans="1:10" s="110" customFormat="1" ht="13.5" customHeight="1" x14ac:dyDescent="0.2">
      <c r="A32" s="120"/>
      <c r="B32" s="121" t="s">
        <v>111</v>
      </c>
      <c r="C32" s="113">
        <v>15.891961351224454</v>
      </c>
      <c r="D32" s="115">
        <v>6431</v>
      </c>
      <c r="E32" s="114">
        <v>6557</v>
      </c>
      <c r="F32" s="114">
        <v>6539</v>
      </c>
      <c r="G32" s="114">
        <v>6467</v>
      </c>
      <c r="H32" s="140">
        <v>6380</v>
      </c>
      <c r="I32" s="115">
        <v>51</v>
      </c>
      <c r="J32" s="116">
        <v>0.79937304075235105</v>
      </c>
    </row>
    <row r="33" spans="1:10" s="110" customFormat="1" ht="13.5" customHeight="1" x14ac:dyDescent="0.2">
      <c r="A33" s="120"/>
      <c r="B33" s="121" t="s">
        <v>112</v>
      </c>
      <c r="C33" s="113">
        <v>1.4777473002693553</v>
      </c>
      <c r="D33" s="115">
        <v>598</v>
      </c>
      <c r="E33" s="114">
        <v>612</v>
      </c>
      <c r="F33" s="114">
        <v>660</v>
      </c>
      <c r="G33" s="114">
        <v>585</v>
      </c>
      <c r="H33" s="140">
        <v>558</v>
      </c>
      <c r="I33" s="115">
        <v>40</v>
      </c>
      <c r="J33" s="116">
        <v>7.1684587813620073</v>
      </c>
    </row>
    <row r="34" spans="1:10" s="110" customFormat="1" ht="13.5" customHeight="1" x14ac:dyDescent="0.2">
      <c r="A34" s="118" t="s">
        <v>113</v>
      </c>
      <c r="B34" s="122" t="s">
        <v>116</v>
      </c>
      <c r="C34" s="113">
        <v>88.882299157338082</v>
      </c>
      <c r="D34" s="115">
        <v>35968</v>
      </c>
      <c r="E34" s="114">
        <v>36921</v>
      </c>
      <c r="F34" s="114">
        <v>37283</v>
      </c>
      <c r="G34" s="114">
        <v>37401</v>
      </c>
      <c r="H34" s="140">
        <v>36958</v>
      </c>
      <c r="I34" s="115">
        <v>-990</v>
      </c>
      <c r="J34" s="116">
        <v>-2.6787163807565344</v>
      </c>
    </row>
    <row r="35" spans="1:10" s="110" customFormat="1" ht="13.5" customHeight="1" x14ac:dyDescent="0.2">
      <c r="A35" s="118"/>
      <c r="B35" s="119" t="s">
        <v>117</v>
      </c>
      <c r="C35" s="113">
        <v>10.952133837447796</v>
      </c>
      <c r="D35" s="115">
        <v>4432</v>
      </c>
      <c r="E35" s="114">
        <v>4566</v>
      </c>
      <c r="F35" s="114">
        <v>4500</v>
      </c>
      <c r="G35" s="114">
        <v>4473</v>
      </c>
      <c r="H35" s="140">
        <v>4439</v>
      </c>
      <c r="I35" s="115">
        <v>-7</v>
      </c>
      <c r="J35" s="116">
        <v>-0.15769317413831943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25513</v>
      </c>
      <c r="E37" s="114">
        <v>26179</v>
      </c>
      <c r="F37" s="114">
        <v>26316</v>
      </c>
      <c r="G37" s="114">
        <v>26784</v>
      </c>
      <c r="H37" s="140">
        <v>26592</v>
      </c>
      <c r="I37" s="115">
        <v>-1079</v>
      </c>
      <c r="J37" s="116">
        <v>-4.0576113116726837</v>
      </c>
    </row>
    <row r="38" spans="1:10" s="110" customFormat="1" ht="13.5" customHeight="1" x14ac:dyDescent="0.2">
      <c r="A38" s="118" t="s">
        <v>105</v>
      </c>
      <c r="B38" s="119" t="s">
        <v>106</v>
      </c>
      <c r="C38" s="113">
        <v>35.860149727589857</v>
      </c>
      <c r="D38" s="115">
        <v>9149</v>
      </c>
      <c r="E38" s="114">
        <v>9303</v>
      </c>
      <c r="F38" s="114">
        <v>9287</v>
      </c>
      <c r="G38" s="114">
        <v>9472</v>
      </c>
      <c r="H38" s="140">
        <v>9366</v>
      </c>
      <c r="I38" s="115">
        <v>-217</v>
      </c>
      <c r="J38" s="116">
        <v>-2.3168908819133036</v>
      </c>
    </row>
    <row r="39" spans="1:10" s="110" customFormat="1" ht="13.5" customHeight="1" x14ac:dyDescent="0.2">
      <c r="A39" s="120"/>
      <c r="B39" s="119" t="s">
        <v>107</v>
      </c>
      <c r="C39" s="113">
        <v>64.139850272410143</v>
      </c>
      <c r="D39" s="115">
        <v>16364</v>
      </c>
      <c r="E39" s="114">
        <v>16876</v>
      </c>
      <c r="F39" s="114">
        <v>17029</v>
      </c>
      <c r="G39" s="114">
        <v>17312</v>
      </c>
      <c r="H39" s="140">
        <v>17226</v>
      </c>
      <c r="I39" s="115">
        <v>-862</v>
      </c>
      <c r="J39" s="116">
        <v>-5.0040636247532797</v>
      </c>
    </row>
    <row r="40" spans="1:10" s="110" customFormat="1" ht="13.5" customHeight="1" x14ac:dyDescent="0.2">
      <c r="A40" s="118" t="s">
        <v>105</v>
      </c>
      <c r="B40" s="121" t="s">
        <v>108</v>
      </c>
      <c r="C40" s="113">
        <v>18.570924626660918</v>
      </c>
      <c r="D40" s="115">
        <v>4738</v>
      </c>
      <c r="E40" s="114">
        <v>4811</v>
      </c>
      <c r="F40" s="114">
        <v>4903</v>
      </c>
      <c r="G40" s="114">
        <v>5183</v>
      </c>
      <c r="H40" s="140">
        <v>4895</v>
      </c>
      <c r="I40" s="115">
        <v>-157</v>
      </c>
      <c r="J40" s="116">
        <v>-3.2073544433094994</v>
      </c>
    </row>
    <row r="41" spans="1:10" s="110" customFormat="1" ht="13.5" customHeight="1" x14ac:dyDescent="0.2">
      <c r="A41" s="118"/>
      <c r="B41" s="121" t="s">
        <v>109</v>
      </c>
      <c r="C41" s="113">
        <v>35.683769058911146</v>
      </c>
      <c r="D41" s="115">
        <v>9104</v>
      </c>
      <c r="E41" s="114">
        <v>9485</v>
      </c>
      <c r="F41" s="114">
        <v>9519</v>
      </c>
      <c r="G41" s="114">
        <v>9749</v>
      </c>
      <c r="H41" s="140">
        <v>9903</v>
      </c>
      <c r="I41" s="115">
        <v>-799</v>
      </c>
      <c r="J41" s="116">
        <v>-8.0682621427850147</v>
      </c>
    </row>
    <row r="42" spans="1:10" s="110" customFormat="1" ht="13.5" customHeight="1" x14ac:dyDescent="0.2">
      <c r="A42" s="118"/>
      <c r="B42" s="121" t="s">
        <v>110</v>
      </c>
      <c r="C42" s="113">
        <v>21.185278093520949</v>
      </c>
      <c r="D42" s="115">
        <v>5405</v>
      </c>
      <c r="E42" s="114">
        <v>5486</v>
      </c>
      <c r="F42" s="114">
        <v>5522</v>
      </c>
      <c r="G42" s="114">
        <v>5535</v>
      </c>
      <c r="H42" s="140">
        <v>5553</v>
      </c>
      <c r="I42" s="115">
        <v>-148</v>
      </c>
      <c r="J42" s="116">
        <v>-2.6652260039618225</v>
      </c>
    </row>
    <row r="43" spans="1:10" s="110" customFormat="1" ht="13.5" customHeight="1" x14ac:dyDescent="0.2">
      <c r="A43" s="120"/>
      <c r="B43" s="121" t="s">
        <v>111</v>
      </c>
      <c r="C43" s="113">
        <v>24.56002822090699</v>
      </c>
      <c r="D43" s="115">
        <v>6266</v>
      </c>
      <c r="E43" s="114">
        <v>6396</v>
      </c>
      <c r="F43" s="114">
        <v>6371</v>
      </c>
      <c r="G43" s="114">
        <v>6316</v>
      </c>
      <c r="H43" s="140">
        <v>6241</v>
      </c>
      <c r="I43" s="115">
        <v>25</v>
      </c>
      <c r="J43" s="116">
        <v>0.40057683063611599</v>
      </c>
    </row>
    <row r="44" spans="1:10" s="110" customFormat="1" ht="13.5" customHeight="1" x14ac:dyDescent="0.2">
      <c r="A44" s="120"/>
      <c r="B44" s="121" t="s">
        <v>112</v>
      </c>
      <c r="C44" s="113">
        <v>2.1910398620311216</v>
      </c>
      <c r="D44" s="115">
        <v>559</v>
      </c>
      <c r="E44" s="114">
        <v>578</v>
      </c>
      <c r="F44" s="114">
        <v>616</v>
      </c>
      <c r="G44" s="114">
        <v>547</v>
      </c>
      <c r="H44" s="140">
        <v>526</v>
      </c>
      <c r="I44" s="115">
        <v>33</v>
      </c>
      <c r="J44" s="116">
        <v>6.2737642585551328</v>
      </c>
    </row>
    <row r="45" spans="1:10" s="110" customFormat="1" ht="13.5" customHeight="1" x14ac:dyDescent="0.2">
      <c r="A45" s="118" t="s">
        <v>113</v>
      </c>
      <c r="B45" s="122" t="s">
        <v>116</v>
      </c>
      <c r="C45" s="113">
        <v>88.327519303884287</v>
      </c>
      <c r="D45" s="115">
        <v>22535</v>
      </c>
      <c r="E45" s="114">
        <v>23093</v>
      </c>
      <c r="F45" s="114">
        <v>23258</v>
      </c>
      <c r="G45" s="114">
        <v>23631</v>
      </c>
      <c r="H45" s="140">
        <v>23423</v>
      </c>
      <c r="I45" s="115">
        <v>-888</v>
      </c>
      <c r="J45" s="116">
        <v>-3.7911454553216926</v>
      </c>
    </row>
    <row r="46" spans="1:10" s="110" customFormat="1" ht="13.5" customHeight="1" x14ac:dyDescent="0.2">
      <c r="A46" s="118"/>
      <c r="B46" s="119" t="s">
        <v>117</v>
      </c>
      <c r="C46" s="113">
        <v>11.417708619135343</v>
      </c>
      <c r="D46" s="115">
        <v>2913</v>
      </c>
      <c r="E46" s="114">
        <v>3021</v>
      </c>
      <c r="F46" s="114">
        <v>2993</v>
      </c>
      <c r="G46" s="114">
        <v>3085</v>
      </c>
      <c r="H46" s="140">
        <v>3110</v>
      </c>
      <c r="I46" s="115">
        <v>-197</v>
      </c>
      <c r="J46" s="116">
        <v>-6.334405144694534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14954</v>
      </c>
      <c r="E48" s="114">
        <v>15373</v>
      </c>
      <c r="F48" s="114">
        <v>15532</v>
      </c>
      <c r="G48" s="114">
        <v>15158</v>
      </c>
      <c r="H48" s="140">
        <v>14864</v>
      </c>
      <c r="I48" s="115">
        <v>90</v>
      </c>
      <c r="J48" s="116">
        <v>0.60548977395048442</v>
      </c>
    </row>
    <row r="49" spans="1:12" s="110" customFormat="1" ht="13.5" customHeight="1" x14ac:dyDescent="0.2">
      <c r="A49" s="118" t="s">
        <v>105</v>
      </c>
      <c r="B49" s="119" t="s">
        <v>106</v>
      </c>
      <c r="C49" s="113">
        <v>44.703758191788147</v>
      </c>
      <c r="D49" s="115">
        <v>6685</v>
      </c>
      <c r="E49" s="114">
        <v>6915</v>
      </c>
      <c r="F49" s="114">
        <v>7088</v>
      </c>
      <c r="G49" s="114">
        <v>6834</v>
      </c>
      <c r="H49" s="140">
        <v>6715</v>
      </c>
      <c r="I49" s="115">
        <v>-30</v>
      </c>
      <c r="J49" s="116">
        <v>-0.44676098287416233</v>
      </c>
    </row>
    <row r="50" spans="1:12" s="110" customFormat="1" ht="13.5" customHeight="1" x14ac:dyDescent="0.2">
      <c r="A50" s="120"/>
      <c r="B50" s="119" t="s">
        <v>107</v>
      </c>
      <c r="C50" s="113">
        <v>55.296241808211853</v>
      </c>
      <c r="D50" s="115">
        <v>8269</v>
      </c>
      <c r="E50" s="114">
        <v>8458</v>
      </c>
      <c r="F50" s="114">
        <v>8444</v>
      </c>
      <c r="G50" s="114">
        <v>8324</v>
      </c>
      <c r="H50" s="140">
        <v>8149</v>
      </c>
      <c r="I50" s="115">
        <v>120</v>
      </c>
      <c r="J50" s="116">
        <v>1.4725733218799852</v>
      </c>
    </row>
    <row r="51" spans="1:12" s="110" customFormat="1" ht="13.5" customHeight="1" x14ac:dyDescent="0.2">
      <c r="A51" s="118" t="s">
        <v>105</v>
      </c>
      <c r="B51" s="121" t="s">
        <v>108</v>
      </c>
      <c r="C51" s="113">
        <v>11.381570148455262</v>
      </c>
      <c r="D51" s="115">
        <v>1702</v>
      </c>
      <c r="E51" s="114">
        <v>1870</v>
      </c>
      <c r="F51" s="114">
        <v>1910</v>
      </c>
      <c r="G51" s="114">
        <v>1702</v>
      </c>
      <c r="H51" s="140">
        <v>1737</v>
      </c>
      <c r="I51" s="115">
        <v>-35</v>
      </c>
      <c r="J51" s="116">
        <v>-2.0149683362118593</v>
      </c>
    </row>
    <row r="52" spans="1:12" s="110" customFormat="1" ht="13.5" customHeight="1" x14ac:dyDescent="0.2">
      <c r="A52" s="118"/>
      <c r="B52" s="121" t="s">
        <v>109</v>
      </c>
      <c r="C52" s="113">
        <v>69.994650260799787</v>
      </c>
      <c r="D52" s="115">
        <v>10467</v>
      </c>
      <c r="E52" s="114">
        <v>10674</v>
      </c>
      <c r="F52" s="114">
        <v>10837</v>
      </c>
      <c r="G52" s="114">
        <v>10735</v>
      </c>
      <c r="H52" s="140">
        <v>10501</v>
      </c>
      <c r="I52" s="115">
        <v>-34</v>
      </c>
      <c r="J52" s="116">
        <v>-0.32377868774402435</v>
      </c>
    </row>
    <row r="53" spans="1:12" s="110" customFormat="1" ht="13.5" customHeight="1" x14ac:dyDescent="0.2">
      <c r="A53" s="118"/>
      <c r="B53" s="121" t="s">
        <v>110</v>
      </c>
      <c r="C53" s="113">
        <v>17.520395880700814</v>
      </c>
      <c r="D53" s="115">
        <v>2620</v>
      </c>
      <c r="E53" s="114">
        <v>2668</v>
      </c>
      <c r="F53" s="114">
        <v>2617</v>
      </c>
      <c r="G53" s="114">
        <v>2570</v>
      </c>
      <c r="H53" s="140">
        <v>2487</v>
      </c>
      <c r="I53" s="115">
        <v>133</v>
      </c>
      <c r="J53" s="116">
        <v>5.3478086047446727</v>
      </c>
    </row>
    <row r="54" spans="1:12" s="110" customFormat="1" ht="13.5" customHeight="1" x14ac:dyDescent="0.2">
      <c r="A54" s="120"/>
      <c r="B54" s="121" t="s">
        <v>111</v>
      </c>
      <c r="C54" s="113">
        <v>1.1033837100441353</v>
      </c>
      <c r="D54" s="115">
        <v>165</v>
      </c>
      <c r="E54" s="114">
        <v>161</v>
      </c>
      <c r="F54" s="114">
        <v>168</v>
      </c>
      <c r="G54" s="114">
        <v>151</v>
      </c>
      <c r="H54" s="140">
        <v>139</v>
      </c>
      <c r="I54" s="115">
        <v>26</v>
      </c>
      <c r="J54" s="116">
        <v>18.705035971223023</v>
      </c>
    </row>
    <row r="55" spans="1:12" s="110" customFormat="1" ht="13.5" customHeight="1" x14ac:dyDescent="0.2">
      <c r="A55" s="120"/>
      <c r="B55" s="121" t="s">
        <v>112</v>
      </c>
      <c r="C55" s="113">
        <v>0.26079978601043197</v>
      </c>
      <c r="D55" s="115">
        <v>39</v>
      </c>
      <c r="E55" s="114">
        <v>34</v>
      </c>
      <c r="F55" s="114">
        <v>44</v>
      </c>
      <c r="G55" s="114">
        <v>38</v>
      </c>
      <c r="H55" s="140">
        <v>32</v>
      </c>
      <c r="I55" s="115">
        <v>7</v>
      </c>
      <c r="J55" s="116">
        <v>21.875</v>
      </c>
    </row>
    <row r="56" spans="1:12" s="110" customFormat="1" ht="13.5" customHeight="1" x14ac:dyDescent="0.2">
      <c r="A56" s="118" t="s">
        <v>113</v>
      </c>
      <c r="B56" s="122" t="s">
        <v>116</v>
      </c>
      <c r="C56" s="113">
        <v>89.828808345593146</v>
      </c>
      <c r="D56" s="115">
        <v>13433</v>
      </c>
      <c r="E56" s="114">
        <v>13828</v>
      </c>
      <c r="F56" s="114">
        <v>14025</v>
      </c>
      <c r="G56" s="114">
        <v>13770</v>
      </c>
      <c r="H56" s="140">
        <v>13535</v>
      </c>
      <c r="I56" s="115">
        <v>-102</v>
      </c>
      <c r="J56" s="116">
        <v>-0.75360177318064281</v>
      </c>
    </row>
    <row r="57" spans="1:12" s="110" customFormat="1" ht="13.5" customHeight="1" x14ac:dyDescent="0.2">
      <c r="A57" s="142"/>
      <c r="B57" s="124" t="s">
        <v>117</v>
      </c>
      <c r="C57" s="125">
        <v>10.157817306406313</v>
      </c>
      <c r="D57" s="143">
        <v>1519</v>
      </c>
      <c r="E57" s="144">
        <v>1545</v>
      </c>
      <c r="F57" s="144">
        <v>1507</v>
      </c>
      <c r="G57" s="144">
        <v>1388</v>
      </c>
      <c r="H57" s="145">
        <v>1329</v>
      </c>
      <c r="I57" s="143">
        <v>190</v>
      </c>
      <c r="J57" s="146">
        <v>14.296463506395787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151395</v>
      </c>
      <c r="E12" s="236">
        <v>151735</v>
      </c>
      <c r="F12" s="114">
        <v>153363</v>
      </c>
      <c r="G12" s="114">
        <v>150614</v>
      </c>
      <c r="H12" s="140">
        <v>150591</v>
      </c>
      <c r="I12" s="115">
        <v>804</v>
      </c>
      <c r="J12" s="116">
        <v>0.5338964479949001</v>
      </c>
    </row>
    <row r="13" spans="1:15" s="110" customFormat="1" ht="12" customHeight="1" x14ac:dyDescent="0.2">
      <c r="A13" s="118" t="s">
        <v>105</v>
      </c>
      <c r="B13" s="119" t="s">
        <v>106</v>
      </c>
      <c r="C13" s="113">
        <v>54.959542917533604</v>
      </c>
      <c r="D13" s="115">
        <v>83206</v>
      </c>
      <c r="E13" s="114">
        <v>83368</v>
      </c>
      <c r="F13" s="114">
        <v>85144</v>
      </c>
      <c r="G13" s="114">
        <v>83683</v>
      </c>
      <c r="H13" s="140">
        <v>83395</v>
      </c>
      <c r="I13" s="115">
        <v>-189</v>
      </c>
      <c r="J13" s="116">
        <v>-0.22663229210384317</v>
      </c>
    </row>
    <row r="14" spans="1:15" s="110" customFormat="1" ht="12" customHeight="1" x14ac:dyDescent="0.2">
      <c r="A14" s="118"/>
      <c r="B14" s="119" t="s">
        <v>107</v>
      </c>
      <c r="C14" s="113">
        <v>45.040457082466396</v>
      </c>
      <c r="D14" s="115">
        <v>68189</v>
      </c>
      <c r="E14" s="114">
        <v>68367</v>
      </c>
      <c r="F14" s="114">
        <v>68219</v>
      </c>
      <c r="G14" s="114">
        <v>66931</v>
      </c>
      <c r="H14" s="140">
        <v>67196</v>
      </c>
      <c r="I14" s="115">
        <v>993</v>
      </c>
      <c r="J14" s="116">
        <v>1.4777665337222454</v>
      </c>
    </row>
    <row r="15" spans="1:15" s="110" customFormat="1" ht="12" customHeight="1" x14ac:dyDescent="0.2">
      <c r="A15" s="118" t="s">
        <v>105</v>
      </c>
      <c r="B15" s="121" t="s">
        <v>108</v>
      </c>
      <c r="C15" s="113">
        <v>11.039994715809637</v>
      </c>
      <c r="D15" s="115">
        <v>16714</v>
      </c>
      <c r="E15" s="114">
        <v>17338</v>
      </c>
      <c r="F15" s="114">
        <v>17825</v>
      </c>
      <c r="G15" s="114">
        <v>16184</v>
      </c>
      <c r="H15" s="140">
        <v>16912</v>
      </c>
      <c r="I15" s="115">
        <v>-198</v>
      </c>
      <c r="J15" s="116">
        <v>-1.1707663197729423</v>
      </c>
    </row>
    <row r="16" spans="1:15" s="110" customFormat="1" ht="12" customHeight="1" x14ac:dyDescent="0.2">
      <c r="A16" s="118"/>
      <c r="B16" s="121" t="s">
        <v>109</v>
      </c>
      <c r="C16" s="113">
        <v>67.01146008784967</v>
      </c>
      <c r="D16" s="115">
        <v>101452</v>
      </c>
      <c r="E16" s="114">
        <v>101386</v>
      </c>
      <c r="F16" s="114">
        <v>102801</v>
      </c>
      <c r="G16" s="114">
        <v>102407</v>
      </c>
      <c r="H16" s="140">
        <v>102361</v>
      </c>
      <c r="I16" s="115">
        <v>-909</v>
      </c>
      <c r="J16" s="116">
        <v>-0.88803352839460337</v>
      </c>
    </row>
    <row r="17" spans="1:10" s="110" customFormat="1" ht="12" customHeight="1" x14ac:dyDescent="0.2">
      <c r="A17" s="118"/>
      <c r="B17" s="121" t="s">
        <v>110</v>
      </c>
      <c r="C17" s="113">
        <v>20.806499554146438</v>
      </c>
      <c r="D17" s="115">
        <v>31500</v>
      </c>
      <c r="E17" s="114">
        <v>31279</v>
      </c>
      <c r="F17" s="114">
        <v>31028</v>
      </c>
      <c r="G17" s="114">
        <v>30414</v>
      </c>
      <c r="H17" s="140">
        <v>29788</v>
      </c>
      <c r="I17" s="115">
        <v>1712</v>
      </c>
      <c r="J17" s="116">
        <v>5.7472807842084057</v>
      </c>
    </row>
    <row r="18" spans="1:10" s="110" customFormat="1" ht="12" customHeight="1" x14ac:dyDescent="0.2">
      <c r="A18" s="120"/>
      <c r="B18" s="121" t="s">
        <v>111</v>
      </c>
      <c r="C18" s="113">
        <v>1.14204564219426</v>
      </c>
      <c r="D18" s="115">
        <v>1729</v>
      </c>
      <c r="E18" s="114">
        <v>1732</v>
      </c>
      <c r="F18" s="114">
        <v>1709</v>
      </c>
      <c r="G18" s="114">
        <v>1609</v>
      </c>
      <c r="H18" s="140">
        <v>1530</v>
      </c>
      <c r="I18" s="115">
        <v>199</v>
      </c>
      <c r="J18" s="116">
        <v>13.006535947712418</v>
      </c>
    </row>
    <row r="19" spans="1:10" s="110" customFormat="1" ht="12" customHeight="1" x14ac:dyDescent="0.2">
      <c r="A19" s="120"/>
      <c r="B19" s="121" t="s">
        <v>112</v>
      </c>
      <c r="C19" s="113">
        <v>0.33356451666171272</v>
      </c>
      <c r="D19" s="115">
        <v>505</v>
      </c>
      <c r="E19" s="114">
        <v>479</v>
      </c>
      <c r="F19" s="114">
        <v>496</v>
      </c>
      <c r="G19" s="114">
        <v>403</v>
      </c>
      <c r="H19" s="140">
        <v>367</v>
      </c>
      <c r="I19" s="115">
        <v>138</v>
      </c>
      <c r="J19" s="116">
        <v>37.602179836512263</v>
      </c>
    </row>
    <row r="20" spans="1:10" s="110" customFormat="1" ht="12" customHeight="1" x14ac:dyDescent="0.2">
      <c r="A20" s="118" t="s">
        <v>113</v>
      </c>
      <c r="B20" s="119" t="s">
        <v>181</v>
      </c>
      <c r="C20" s="113">
        <v>70.892697909442191</v>
      </c>
      <c r="D20" s="115">
        <v>107328</v>
      </c>
      <c r="E20" s="114">
        <v>107948</v>
      </c>
      <c r="F20" s="114">
        <v>109574</v>
      </c>
      <c r="G20" s="114">
        <v>107759</v>
      </c>
      <c r="H20" s="140">
        <v>108054</v>
      </c>
      <c r="I20" s="115">
        <v>-726</v>
      </c>
      <c r="J20" s="116">
        <v>-0.67188627908268084</v>
      </c>
    </row>
    <row r="21" spans="1:10" s="110" customFormat="1" ht="12" customHeight="1" x14ac:dyDescent="0.2">
      <c r="A21" s="118"/>
      <c r="B21" s="119" t="s">
        <v>182</v>
      </c>
      <c r="C21" s="113">
        <v>29.107302090557813</v>
      </c>
      <c r="D21" s="115">
        <v>44067</v>
      </c>
      <c r="E21" s="114">
        <v>43787</v>
      </c>
      <c r="F21" s="114">
        <v>43789</v>
      </c>
      <c r="G21" s="114">
        <v>42855</v>
      </c>
      <c r="H21" s="140">
        <v>42537</v>
      </c>
      <c r="I21" s="115">
        <v>1530</v>
      </c>
      <c r="J21" s="116">
        <v>3.5968686085055364</v>
      </c>
    </row>
    <row r="22" spans="1:10" s="110" customFormat="1" ht="12" customHeight="1" x14ac:dyDescent="0.2">
      <c r="A22" s="118" t="s">
        <v>113</v>
      </c>
      <c r="B22" s="119" t="s">
        <v>116</v>
      </c>
      <c r="C22" s="113">
        <v>88.833184715479376</v>
      </c>
      <c r="D22" s="115">
        <v>134489</v>
      </c>
      <c r="E22" s="114">
        <v>135334</v>
      </c>
      <c r="F22" s="114">
        <v>136263</v>
      </c>
      <c r="G22" s="114">
        <v>134127</v>
      </c>
      <c r="H22" s="140">
        <v>134580</v>
      </c>
      <c r="I22" s="115">
        <v>-91</v>
      </c>
      <c r="J22" s="116">
        <v>-6.7617773814831333E-2</v>
      </c>
    </row>
    <row r="23" spans="1:10" s="110" customFormat="1" ht="12" customHeight="1" x14ac:dyDescent="0.2">
      <c r="A23" s="118"/>
      <c r="B23" s="119" t="s">
        <v>117</v>
      </c>
      <c r="C23" s="113">
        <v>11.143036427887315</v>
      </c>
      <c r="D23" s="115">
        <v>16870</v>
      </c>
      <c r="E23" s="114">
        <v>16362</v>
      </c>
      <c r="F23" s="114">
        <v>17059</v>
      </c>
      <c r="G23" s="114">
        <v>16450</v>
      </c>
      <c r="H23" s="140">
        <v>15968</v>
      </c>
      <c r="I23" s="115">
        <v>902</v>
      </c>
      <c r="J23" s="116">
        <v>5.6487975951903806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165685</v>
      </c>
      <c r="E64" s="236">
        <v>165897</v>
      </c>
      <c r="F64" s="236">
        <v>167674</v>
      </c>
      <c r="G64" s="236">
        <v>164641</v>
      </c>
      <c r="H64" s="140">
        <v>164672</v>
      </c>
      <c r="I64" s="115">
        <v>1013</v>
      </c>
      <c r="J64" s="116">
        <v>0.61516226195102996</v>
      </c>
    </row>
    <row r="65" spans="1:12" s="110" customFormat="1" ht="12" customHeight="1" x14ac:dyDescent="0.2">
      <c r="A65" s="118" t="s">
        <v>105</v>
      </c>
      <c r="B65" s="119" t="s">
        <v>106</v>
      </c>
      <c r="C65" s="113">
        <v>55.384011829676794</v>
      </c>
      <c r="D65" s="235">
        <v>91763</v>
      </c>
      <c r="E65" s="236">
        <v>91795</v>
      </c>
      <c r="F65" s="236">
        <v>93520</v>
      </c>
      <c r="G65" s="236">
        <v>91809</v>
      </c>
      <c r="H65" s="140">
        <v>91594</v>
      </c>
      <c r="I65" s="115">
        <v>169</v>
      </c>
      <c r="J65" s="116">
        <v>0.18450990239535342</v>
      </c>
    </row>
    <row r="66" spans="1:12" s="110" customFormat="1" ht="12" customHeight="1" x14ac:dyDescent="0.2">
      <c r="A66" s="118"/>
      <c r="B66" s="119" t="s">
        <v>107</v>
      </c>
      <c r="C66" s="113">
        <v>44.615988170323206</v>
      </c>
      <c r="D66" s="235">
        <v>73922</v>
      </c>
      <c r="E66" s="236">
        <v>74102</v>
      </c>
      <c r="F66" s="236">
        <v>74154</v>
      </c>
      <c r="G66" s="236">
        <v>72832</v>
      </c>
      <c r="H66" s="140">
        <v>73078</v>
      </c>
      <c r="I66" s="115">
        <v>844</v>
      </c>
      <c r="J66" s="116">
        <v>1.1549303483948659</v>
      </c>
    </row>
    <row r="67" spans="1:12" s="110" customFormat="1" ht="12" customHeight="1" x14ac:dyDescent="0.2">
      <c r="A67" s="118" t="s">
        <v>105</v>
      </c>
      <c r="B67" s="121" t="s">
        <v>108</v>
      </c>
      <c r="C67" s="113">
        <v>10.963575459456196</v>
      </c>
      <c r="D67" s="235">
        <v>18165</v>
      </c>
      <c r="E67" s="236">
        <v>18846</v>
      </c>
      <c r="F67" s="236">
        <v>19491</v>
      </c>
      <c r="G67" s="236">
        <v>17561</v>
      </c>
      <c r="H67" s="140">
        <v>18401</v>
      </c>
      <c r="I67" s="115">
        <v>-236</v>
      </c>
      <c r="J67" s="116">
        <v>-1.2825389924460626</v>
      </c>
    </row>
    <row r="68" spans="1:12" s="110" customFormat="1" ht="12" customHeight="1" x14ac:dyDescent="0.2">
      <c r="A68" s="118"/>
      <c r="B68" s="121" t="s">
        <v>109</v>
      </c>
      <c r="C68" s="113">
        <v>66.992183963545287</v>
      </c>
      <c r="D68" s="235">
        <v>110996</v>
      </c>
      <c r="E68" s="236">
        <v>110794</v>
      </c>
      <c r="F68" s="236">
        <v>112239</v>
      </c>
      <c r="G68" s="236">
        <v>111833</v>
      </c>
      <c r="H68" s="140">
        <v>111725</v>
      </c>
      <c r="I68" s="115">
        <v>-729</v>
      </c>
      <c r="J68" s="116">
        <v>-0.65249496531662565</v>
      </c>
    </row>
    <row r="69" spans="1:12" s="110" customFormat="1" ht="12" customHeight="1" x14ac:dyDescent="0.2">
      <c r="A69" s="118"/>
      <c r="B69" s="121" t="s">
        <v>110</v>
      </c>
      <c r="C69" s="113">
        <v>20.948788363460785</v>
      </c>
      <c r="D69" s="235">
        <v>34709</v>
      </c>
      <c r="E69" s="236">
        <v>34416</v>
      </c>
      <c r="F69" s="236">
        <v>34118</v>
      </c>
      <c r="G69" s="236">
        <v>33531</v>
      </c>
      <c r="H69" s="140">
        <v>32910</v>
      </c>
      <c r="I69" s="115">
        <v>1799</v>
      </c>
      <c r="J69" s="116">
        <v>5.4664235794591312</v>
      </c>
    </row>
    <row r="70" spans="1:12" s="110" customFormat="1" ht="12" customHeight="1" x14ac:dyDescent="0.2">
      <c r="A70" s="120"/>
      <c r="B70" s="121" t="s">
        <v>111</v>
      </c>
      <c r="C70" s="113">
        <v>1.0954522135377374</v>
      </c>
      <c r="D70" s="235">
        <v>1815</v>
      </c>
      <c r="E70" s="236">
        <v>1841</v>
      </c>
      <c r="F70" s="236">
        <v>1826</v>
      </c>
      <c r="G70" s="236">
        <v>1716</v>
      </c>
      <c r="H70" s="140">
        <v>1636</v>
      </c>
      <c r="I70" s="115">
        <v>179</v>
      </c>
      <c r="J70" s="116">
        <v>10.941320293398533</v>
      </c>
    </row>
    <row r="71" spans="1:12" s="110" customFormat="1" ht="12" customHeight="1" x14ac:dyDescent="0.2">
      <c r="A71" s="120"/>
      <c r="B71" s="121" t="s">
        <v>112</v>
      </c>
      <c r="C71" s="113">
        <v>0.30720946374143704</v>
      </c>
      <c r="D71" s="235">
        <v>509</v>
      </c>
      <c r="E71" s="236">
        <v>494</v>
      </c>
      <c r="F71" s="236">
        <v>526</v>
      </c>
      <c r="G71" s="236">
        <v>443</v>
      </c>
      <c r="H71" s="140">
        <v>406</v>
      </c>
      <c r="I71" s="115">
        <v>103</v>
      </c>
      <c r="J71" s="116">
        <v>25.369458128078819</v>
      </c>
    </row>
    <row r="72" spans="1:12" s="110" customFormat="1" ht="12" customHeight="1" x14ac:dyDescent="0.2">
      <c r="A72" s="118" t="s">
        <v>113</v>
      </c>
      <c r="B72" s="119" t="s">
        <v>181</v>
      </c>
      <c r="C72" s="113">
        <v>72.039110360020516</v>
      </c>
      <c r="D72" s="235">
        <v>119358</v>
      </c>
      <c r="E72" s="236">
        <v>119782</v>
      </c>
      <c r="F72" s="236">
        <v>121456</v>
      </c>
      <c r="G72" s="236">
        <v>119356</v>
      </c>
      <c r="H72" s="140">
        <v>119817</v>
      </c>
      <c r="I72" s="115">
        <v>-459</v>
      </c>
      <c r="J72" s="116">
        <v>-0.38308420341020055</v>
      </c>
    </row>
    <row r="73" spans="1:12" s="110" customFormat="1" ht="12" customHeight="1" x14ac:dyDescent="0.2">
      <c r="A73" s="118"/>
      <c r="B73" s="119" t="s">
        <v>182</v>
      </c>
      <c r="C73" s="113">
        <v>27.960889639979481</v>
      </c>
      <c r="D73" s="115">
        <v>46327</v>
      </c>
      <c r="E73" s="114">
        <v>46115</v>
      </c>
      <c r="F73" s="114">
        <v>46218</v>
      </c>
      <c r="G73" s="114">
        <v>45285</v>
      </c>
      <c r="H73" s="140">
        <v>44855</v>
      </c>
      <c r="I73" s="115">
        <v>1472</v>
      </c>
      <c r="J73" s="116">
        <v>3.2816854308326833</v>
      </c>
    </row>
    <row r="74" spans="1:12" s="110" customFormat="1" ht="12" customHeight="1" x14ac:dyDescent="0.2">
      <c r="A74" s="118" t="s">
        <v>113</v>
      </c>
      <c r="B74" s="119" t="s">
        <v>116</v>
      </c>
      <c r="C74" s="113">
        <v>89.705766967438208</v>
      </c>
      <c r="D74" s="115">
        <v>148629</v>
      </c>
      <c r="E74" s="114">
        <v>149349</v>
      </c>
      <c r="F74" s="114">
        <v>150407</v>
      </c>
      <c r="G74" s="114">
        <v>147938</v>
      </c>
      <c r="H74" s="140">
        <v>148434</v>
      </c>
      <c r="I74" s="115">
        <v>195</v>
      </c>
      <c r="J74" s="116">
        <v>0.13137151865475566</v>
      </c>
    </row>
    <row r="75" spans="1:12" s="110" customFormat="1" ht="12" customHeight="1" x14ac:dyDescent="0.2">
      <c r="A75" s="142"/>
      <c r="B75" s="124" t="s">
        <v>117</v>
      </c>
      <c r="C75" s="125">
        <v>10.262848175755199</v>
      </c>
      <c r="D75" s="143">
        <v>17004</v>
      </c>
      <c r="E75" s="144">
        <v>16496</v>
      </c>
      <c r="F75" s="144">
        <v>17215</v>
      </c>
      <c r="G75" s="144">
        <v>16652</v>
      </c>
      <c r="H75" s="145">
        <v>16181</v>
      </c>
      <c r="I75" s="143">
        <v>823</v>
      </c>
      <c r="J75" s="146">
        <v>5.0862122242135834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151395</v>
      </c>
      <c r="G11" s="114">
        <v>151735</v>
      </c>
      <c r="H11" s="114">
        <v>153363</v>
      </c>
      <c r="I11" s="114">
        <v>150614</v>
      </c>
      <c r="J11" s="140">
        <v>150591</v>
      </c>
      <c r="K11" s="114">
        <v>804</v>
      </c>
      <c r="L11" s="116">
        <v>0.5338964479949001</v>
      </c>
    </row>
    <row r="12" spans="1:17" s="110" customFormat="1" ht="24.95" customHeight="1" x14ac:dyDescent="0.2">
      <c r="A12" s="604" t="s">
        <v>185</v>
      </c>
      <c r="B12" s="605"/>
      <c r="C12" s="605"/>
      <c r="D12" s="606"/>
      <c r="E12" s="113">
        <v>54.959542917533604</v>
      </c>
      <c r="F12" s="115">
        <v>83206</v>
      </c>
      <c r="G12" s="114">
        <v>83368</v>
      </c>
      <c r="H12" s="114">
        <v>85144</v>
      </c>
      <c r="I12" s="114">
        <v>83683</v>
      </c>
      <c r="J12" s="140">
        <v>83395</v>
      </c>
      <c r="K12" s="114">
        <v>-189</v>
      </c>
      <c r="L12" s="116">
        <v>-0.22663229210384317</v>
      </c>
    </row>
    <row r="13" spans="1:17" s="110" customFormat="1" ht="15" customHeight="1" x14ac:dyDescent="0.2">
      <c r="A13" s="120"/>
      <c r="B13" s="612" t="s">
        <v>107</v>
      </c>
      <c r="C13" s="612"/>
      <c r="E13" s="113">
        <v>45.040457082466396</v>
      </c>
      <c r="F13" s="115">
        <v>68189</v>
      </c>
      <c r="G13" s="114">
        <v>68367</v>
      </c>
      <c r="H13" s="114">
        <v>68219</v>
      </c>
      <c r="I13" s="114">
        <v>66931</v>
      </c>
      <c r="J13" s="140">
        <v>67196</v>
      </c>
      <c r="K13" s="114">
        <v>993</v>
      </c>
      <c r="L13" s="116">
        <v>1.4777665337222454</v>
      </c>
    </row>
    <row r="14" spans="1:17" s="110" customFormat="1" ht="24.95" customHeight="1" x14ac:dyDescent="0.2">
      <c r="A14" s="604" t="s">
        <v>186</v>
      </c>
      <c r="B14" s="605"/>
      <c r="C14" s="605"/>
      <c r="D14" s="606"/>
      <c r="E14" s="113">
        <v>11.039994715809637</v>
      </c>
      <c r="F14" s="115">
        <v>16714</v>
      </c>
      <c r="G14" s="114">
        <v>17338</v>
      </c>
      <c r="H14" s="114">
        <v>17825</v>
      </c>
      <c r="I14" s="114">
        <v>16184</v>
      </c>
      <c r="J14" s="140">
        <v>16912</v>
      </c>
      <c r="K14" s="114">
        <v>-198</v>
      </c>
      <c r="L14" s="116">
        <v>-1.1707663197729423</v>
      </c>
    </row>
    <row r="15" spans="1:17" s="110" customFormat="1" ht="15" customHeight="1" x14ac:dyDescent="0.2">
      <c r="A15" s="120"/>
      <c r="B15" s="119"/>
      <c r="C15" s="258" t="s">
        <v>106</v>
      </c>
      <c r="E15" s="113">
        <v>58.824937178413307</v>
      </c>
      <c r="F15" s="115">
        <v>9832</v>
      </c>
      <c r="G15" s="114">
        <v>10185</v>
      </c>
      <c r="H15" s="114">
        <v>10631</v>
      </c>
      <c r="I15" s="114">
        <v>9694</v>
      </c>
      <c r="J15" s="140">
        <v>10072</v>
      </c>
      <c r="K15" s="114">
        <v>-240</v>
      </c>
      <c r="L15" s="116">
        <v>-2.3828435266084194</v>
      </c>
    </row>
    <row r="16" spans="1:17" s="110" customFormat="1" ht="15" customHeight="1" x14ac:dyDescent="0.2">
      <c r="A16" s="120"/>
      <c r="B16" s="119"/>
      <c r="C16" s="258" t="s">
        <v>107</v>
      </c>
      <c r="E16" s="113">
        <v>41.175062821586693</v>
      </c>
      <c r="F16" s="115">
        <v>6882</v>
      </c>
      <c r="G16" s="114">
        <v>7153</v>
      </c>
      <c r="H16" s="114">
        <v>7194</v>
      </c>
      <c r="I16" s="114">
        <v>6490</v>
      </c>
      <c r="J16" s="140">
        <v>6840</v>
      </c>
      <c r="K16" s="114">
        <v>42</v>
      </c>
      <c r="L16" s="116">
        <v>0.61403508771929827</v>
      </c>
    </row>
    <row r="17" spans="1:12" s="110" customFormat="1" ht="15" customHeight="1" x14ac:dyDescent="0.2">
      <c r="A17" s="120"/>
      <c r="B17" s="121" t="s">
        <v>109</v>
      </c>
      <c r="C17" s="258"/>
      <c r="E17" s="113">
        <v>67.01146008784967</v>
      </c>
      <c r="F17" s="115">
        <v>101452</v>
      </c>
      <c r="G17" s="114">
        <v>101386</v>
      </c>
      <c r="H17" s="114">
        <v>102801</v>
      </c>
      <c r="I17" s="114">
        <v>102407</v>
      </c>
      <c r="J17" s="140">
        <v>102361</v>
      </c>
      <c r="K17" s="114">
        <v>-909</v>
      </c>
      <c r="L17" s="116">
        <v>-0.88803352839460337</v>
      </c>
    </row>
    <row r="18" spans="1:12" s="110" customFormat="1" ht="15" customHeight="1" x14ac:dyDescent="0.2">
      <c r="A18" s="120"/>
      <c r="B18" s="119"/>
      <c r="C18" s="258" t="s">
        <v>106</v>
      </c>
      <c r="E18" s="113">
        <v>54.821984780980166</v>
      </c>
      <c r="F18" s="115">
        <v>55618</v>
      </c>
      <c r="G18" s="114">
        <v>55516</v>
      </c>
      <c r="H18" s="114">
        <v>56872</v>
      </c>
      <c r="I18" s="114">
        <v>56743</v>
      </c>
      <c r="J18" s="140">
        <v>56483</v>
      </c>
      <c r="K18" s="114">
        <v>-865</v>
      </c>
      <c r="L18" s="116">
        <v>-1.5314342368500258</v>
      </c>
    </row>
    <row r="19" spans="1:12" s="110" customFormat="1" ht="15" customHeight="1" x14ac:dyDescent="0.2">
      <c r="A19" s="120"/>
      <c r="B19" s="119"/>
      <c r="C19" s="258" t="s">
        <v>107</v>
      </c>
      <c r="E19" s="113">
        <v>45.178015219019834</v>
      </c>
      <c r="F19" s="115">
        <v>45834</v>
      </c>
      <c r="G19" s="114">
        <v>45870</v>
      </c>
      <c r="H19" s="114">
        <v>45929</v>
      </c>
      <c r="I19" s="114">
        <v>45664</v>
      </c>
      <c r="J19" s="140">
        <v>45878</v>
      </c>
      <c r="K19" s="114">
        <v>-44</v>
      </c>
      <c r="L19" s="116">
        <v>-9.5906534722524958E-2</v>
      </c>
    </row>
    <row r="20" spans="1:12" s="110" customFormat="1" ht="15" customHeight="1" x14ac:dyDescent="0.2">
      <c r="A20" s="120"/>
      <c r="B20" s="121" t="s">
        <v>110</v>
      </c>
      <c r="C20" s="258"/>
      <c r="E20" s="113">
        <v>20.806499554146438</v>
      </c>
      <c r="F20" s="115">
        <v>31500</v>
      </c>
      <c r="G20" s="114">
        <v>31279</v>
      </c>
      <c r="H20" s="114">
        <v>31028</v>
      </c>
      <c r="I20" s="114">
        <v>30414</v>
      </c>
      <c r="J20" s="140">
        <v>29788</v>
      </c>
      <c r="K20" s="114">
        <v>1712</v>
      </c>
      <c r="L20" s="116">
        <v>5.7472807842084057</v>
      </c>
    </row>
    <row r="21" spans="1:12" s="110" customFormat="1" ht="15" customHeight="1" x14ac:dyDescent="0.2">
      <c r="A21" s="120"/>
      <c r="B21" s="119"/>
      <c r="C21" s="258" t="s">
        <v>106</v>
      </c>
      <c r="E21" s="113">
        <v>52.923809523809524</v>
      </c>
      <c r="F21" s="115">
        <v>16671</v>
      </c>
      <c r="G21" s="114">
        <v>16567</v>
      </c>
      <c r="H21" s="114">
        <v>16529</v>
      </c>
      <c r="I21" s="114">
        <v>16190</v>
      </c>
      <c r="J21" s="140">
        <v>15841</v>
      </c>
      <c r="K21" s="114">
        <v>830</v>
      </c>
      <c r="L21" s="116">
        <v>5.23956820907771</v>
      </c>
    </row>
    <row r="22" spans="1:12" s="110" customFormat="1" ht="15" customHeight="1" x14ac:dyDescent="0.2">
      <c r="A22" s="120"/>
      <c r="B22" s="119"/>
      <c r="C22" s="258" t="s">
        <v>107</v>
      </c>
      <c r="E22" s="113">
        <v>47.076190476190476</v>
      </c>
      <c r="F22" s="115">
        <v>14829</v>
      </c>
      <c r="G22" s="114">
        <v>14712</v>
      </c>
      <c r="H22" s="114">
        <v>14499</v>
      </c>
      <c r="I22" s="114">
        <v>14224</v>
      </c>
      <c r="J22" s="140">
        <v>13947</v>
      </c>
      <c r="K22" s="114">
        <v>882</v>
      </c>
      <c r="L22" s="116">
        <v>6.3239406323940637</v>
      </c>
    </row>
    <row r="23" spans="1:12" s="110" customFormat="1" ht="15" customHeight="1" x14ac:dyDescent="0.2">
      <c r="A23" s="120"/>
      <c r="B23" s="121" t="s">
        <v>111</v>
      </c>
      <c r="C23" s="258"/>
      <c r="E23" s="113">
        <v>1.14204564219426</v>
      </c>
      <c r="F23" s="115">
        <v>1729</v>
      </c>
      <c r="G23" s="114">
        <v>1732</v>
      </c>
      <c r="H23" s="114">
        <v>1709</v>
      </c>
      <c r="I23" s="114">
        <v>1609</v>
      </c>
      <c r="J23" s="140">
        <v>1530</v>
      </c>
      <c r="K23" s="114">
        <v>199</v>
      </c>
      <c r="L23" s="116">
        <v>13.006535947712418</v>
      </c>
    </row>
    <row r="24" spans="1:12" s="110" customFormat="1" ht="15" customHeight="1" x14ac:dyDescent="0.2">
      <c r="A24" s="120"/>
      <c r="B24" s="119"/>
      <c r="C24" s="258" t="s">
        <v>106</v>
      </c>
      <c r="E24" s="113">
        <v>62.753036437246962</v>
      </c>
      <c r="F24" s="115">
        <v>1085</v>
      </c>
      <c r="G24" s="114">
        <v>1100</v>
      </c>
      <c r="H24" s="114">
        <v>1112</v>
      </c>
      <c r="I24" s="114">
        <v>1056</v>
      </c>
      <c r="J24" s="140">
        <v>999</v>
      </c>
      <c r="K24" s="114">
        <v>86</v>
      </c>
      <c r="L24" s="116">
        <v>8.6086086086086091</v>
      </c>
    </row>
    <row r="25" spans="1:12" s="110" customFormat="1" ht="15" customHeight="1" x14ac:dyDescent="0.2">
      <c r="A25" s="120"/>
      <c r="B25" s="119"/>
      <c r="C25" s="258" t="s">
        <v>107</v>
      </c>
      <c r="E25" s="113">
        <v>37.246963562753038</v>
      </c>
      <c r="F25" s="115">
        <v>644</v>
      </c>
      <c r="G25" s="114">
        <v>632</v>
      </c>
      <c r="H25" s="114">
        <v>597</v>
      </c>
      <c r="I25" s="114">
        <v>553</v>
      </c>
      <c r="J25" s="140">
        <v>531</v>
      </c>
      <c r="K25" s="114">
        <v>113</v>
      </c>
      <c r="L25" s="116">
        <v>21.280602636534841</v>
      </c>
    </row>
    <row r="26" spans="1:12" s="110" customFormat="1" ht="15" customHeight="1" x14ac:dyDescent="0.2">
      <c r="A26" s="120"/>
      <c r="C26" s="121" t="s">
        <v>187</v>
      </c>
      <c r="D26" s="110" t="s">
        <v>188</v>
      </c>
      <c r="E26" s="113">
        <v>0.33356451666171272</v>
      </c>
      <c r="F26" s="115">
        <v>505</v>
      </c>
      <c r="G26" s="114">
        <v>479</v>
      </c>
      <c r="H26" s="114">
        <v>496</v>
      </c>
      <c r="I26" s="114">
        <v>403</v>
      </c>
      <c r="J26" s="140">
        <v>367</v>
      </c>
      <c r="K26" s="114">
        <v>138</v>
      </c>
      <c r="L26" s="116">
        <v>37.602179836512263</v>
      </c>
    </row>
    <row r="27" spans="1:12" s="110" customFormat="1" ht="15" customHeight="1" x14ac:dyDescent="0.2">
      <c r="A27" s="120"/>
      <c r="B27" s="119"/>
      <c r="D27" s="259" t="s">
        <v>106</v>
      </c>
      <c r="E27" s="113">
        <v>52.871287128712872</v>
      </c>
      <c r="F27" s="115">
        <v>267</v>
      </c>
      <c r="G27" s="114">
        <v>262</v>
      </c>
      <c r="H27" s="114">
        <v>281</v>
      </c>
      <c r="I27" s="114">
        <v>236</v>
      </c>
      <c r="J27" s="140">
        <v>206</v>
      </c>
      <c r="K27" s="114">
        <v>61</v>
      </c>
      <c r="L27" s="116">
        <v>29.611650485436893</v>
      </c>
    </row>
    <row r="28" spans="1:12" s="110" customFormat="1" ht="15" customHeight="1" x14ac:dyDescent="0.2">
      <c r="A28" s="120"/>
      <c r="B28" s="119"/>
      <c r="D28" s="259" t="s">
        <v>107</v>
      </c>
      <c r="E28" s="113">
        <v>47.128712871287128</v>
      </c>
      <c r="F28" s="115">
        <v>238</v>
      </c>
      <c r="G28" s="114">
        <v>217</v>
      </c>
      <c r="H28" s="114">
        <v>215</v>
      </c>
      <c r="I28" s="114">
        <v>167</v>
      </c>
      <c r="J28" s="140">
        <v>161</v>
      </c>
      <c r="K28" s="114">
        <v>77</v>
      </c>
      <c r="L28" s="116">
        <v>47.826086956521742</v>
      </c>
    </row>
    <row r="29" spans="1:12" s="110" customFormat="1" ht="24.95" customHeight="1" x14ac:dyDescent="0.2">
      <c r="A29" s="604" t="s">
        <v>189</v>
      </c>
      <c r="B29" s="605"/>
      <c r="C29" s="605"/>
      <c r="D29" s="606"/>
      <c r="E29" s="113">
        <v>88.833184715479376</v>
      </c>
      <c r="F29" s="115">
        <v>134489</v>
      </c>
      <c r="G29" s="114">
        <v>135334</v>
      </c>
      <c r="H29" s="114">
        <v>136263</v>
      </c>
      <c r="I29" s="114">
        <v>134127</v>
      </c>
      <c r="J29" s="140">
        <v>134580</v>
      </c>
      <c r="K29" s="114">
        <v>-91</v>
      </c>
      <c r="L29" s="116">
        <v>-6.7617773814831333E-2</v>
      </c>
    </row>
    <row r="30" spans="1:12" s="110" customFormat="1" ht="15" customHeight="1" x14ac:dyDescent="0.2">
      <c r="A30" s="120"/>
      <c r="B30" s="119"/>
      <c r="C30" s="258" t="s">
        <v>106</v>
      </c>
      <c r="E30" s="113">
        <v>53.131482872205162</v>
      </c>
      <c r="F30" s="115">
        <v>71456</v>
      </c>
      <c r="G30" s="114">
        <v>72058</v>
      </c>
      <c r="H30" s="114">
        <v>73052</v>
      </c>
      <c r="I30" s="114">
        <v>72041</v>
      </c>
      <c r="J30" s="140">
        <v>72146</v>
      </c>
      <c r="K30" s="114">
        <v>-690</v>
      </c>
      <c r="L30" s="116">
        <v>-0.95639397887616773</v>
      </c>
    </row>
    <row r="31" spans="1:12" s="110" customFormat="1" ht="15" customHeight="1" x14ac:dyDescent="0.2">
      <c r="A31" s="120"/>
      <c r="B31" s="119"/>
      <c r="C31" s="258" t="s">
        <v>107</v>
      </c>
      <c r="E31" s="113">
        <v>46.868517127794838</v>
      </c>
      <c r="F31" s="115">
        <v>63033</v>
      </c>
      <c r="G31" s="114">
        <v>63276</v>
      </c>
      <c r="H31" s="114">
        <v>63211</v>
      </c>
      <c r="I31" s="114">
        <v>62086</v>
      </c>
      <c r="J31" s="140">
        <v>62434</v>
      </c>
      <c r="K31" s="114">
        <v>599</v>
      </c>
      <c r="L31" s="116">
        <v>0.95941314027613156</v>
      </c>
    </row>
    <row r="32" spans="1:12" s="110" customFormat="1" ht="15" customHeight="1" x14ac:dyDescent="0.2">
      <c r="A32" s="120"/>
      <c r="B32" s="119" t="s">
        <v>117</v>
      </c>
      <c r="C32" s="258"/>
      <c r="E32" s="113">
        <v>11.143036427887315</v>
      </c>
      <c r="F32" s="115">
        <v>16870</v>
      </c>
      <c r="G32" s="114">
        <v>16362</v>
      </c>
      <c r="H32" s="114">
        <v>17059</v>
      </c>
      <c r="I32" s="114">
        <v>16450</v>
      </c>
      <c r="J32" s="140">
        <v>15968</v>
      </c>
      <c r="K32" s="114">
        <v>902</v>
      </c>
      <c r="L32" s="116">
        <v>5.6487975951903806</v>
      </c>
    </row>
    <row r="33" spans="1:12" s="110" customFormat="1" ht="15" customHeight="1" x14ac:dyDescent="0.2">
      <c r="A33" s="120"/>
      <c r="B33" s="119"/>
      <c r="C33" s="258" t="s">
        <v>106</v>
      </c>
      <c r="E33" s="113">
        <v>69.502074688796682</v>
      </c>
      <c r="F33" s="115">
        <v>11725</v>
      </c>
      <c r="G33" s="114">
        <v>11283</v>
      </c>
      <c r="H33" s="114">
        <v>12061</v>
      </c>
      <c r="I33" s="114">
        <v>11614</v>
      </c>
      <c r="J33" s="140">
        <v>11214</v>
      </c>
      <c r="K33" s="114">
        <v>511</v>
      </c>
      <c r="L33" s="116">
        <v>4.5568039950062422</v>
      </c>
    </row>
    <row r="34" spans="1:12" s="110" customFormat="1" ht="15" customHeight="1" x14ac:dyDescent="0.2">
      <c r="A34" s="120"/>
      <c r="B34" s="119"/>
      <c r="C34" s="258" t="s">
        <v>107</v>
      </c>
      <c r="E34" s="113">
        <v>30.497925311203318</v>
      </c>
      <c r="F34" s="115">
        <v>5145</v>
      </c>
      <c r="G34" s="114">
        <v>5079</v>
      </c>
      <c r="H34" s="114">
        <v>4998</v>
      </c>
      <c r="I34" s="114">
        <v>4836</v>
      </c>
      <c r="J34" s="140">
        <v>4754</v>
      </c>
      <c r="K34" s="114">
        <v>391</v>
      </c>
      <c r="L34" s="116">
        <v>8.224652923853597</v>
      </c>
    </row>
    <row r="35" spans="1:12" s="110" customFormat="1" ht="24.95" customHeight="1" x14ac:dyDescent="0.2">
      <c r="A35" s="604" t="s">
        <v>190</v>
      </c>
      <c r="B35" s="605"/>
      <c r="C35" s="605"/>
      <c r="D35" s="606"/>
      <c r="E35" s="113">
        <v>70.892697909442191</v>
      </c>
      <c r="F35" s="115">
        <v>107328</v>
      </c>
      <c r="G35" s="114">
        <v>107948</v>
      </c>
      <c r="H35" s="114">
        <v>109574</v>
      </c>
      <c r="I35" s="114">
        <v>107759</v>
      </c>
      <c r="J35" s="140">
        <v>108054</v>
      </c>
      <c r="K35" s="114">
        <v>-726</v>
      </c>
      <c r="L35" s="116">
        <v>-0.67188627908268084</v>
      </c>
    </row>
    <row r="36" spans="1:12" s="110" customFormat="1" ht="15" customHeight="1" x14ac:dyDescent="0.2">
      <c r="A36" s="120"/>
      <c r="B36" s="119"/>
      <c r="C36" s="258" t="s">
        <v>106</v>
      </c>
      <c r="E36" s="113">
        <v>70.1270870602266</v>
      </c>
      <c r="F36" s="115">
        <v>75266</v>
      </c>
      <c r="G36" s="114">
        <v>75522</v>
      </c>
      <c r="H36" s="114">
        <v>77009</v>
      </c>
      <c r="I36" s="114">
        <v>75863</v>
      </c>
      <c r="J36" s="140">
        <v>75807</v>
      </c>
      <c r="K36" s="114">
        <v>-541</v>
      </c>
      <c r="L36" s="116">
        <v>-0.71365441186170142</v>
      </c>
    </row>
    <row r="37" spans="1:12" s="110" customFormat="1" ht="15" customHeight="1" x14ac:dyDescent="0.2">
      <c r="A37" s="120"/>
      <c r="B37" s="119"/>
      <c r="C37" s="258" t="s">
        <v>107</v>
      </c>
      <c r="E37" s="113">
        <v>29.872912939773403</v>
      </c>
      <c r="F37" s="115">
        <v>32062</v>
      </c>
      <c r="G37" s="114">
        <v>32426</v>
      </c>
      <c r="H37" s="114">
        <v>32565</v>
      </c>
      <c r="I37" s="114">
        <v>31896</v>
      </c>
      <c r="J37" s="140">
        <v>32247</v>
      </c>
      <c r="K37" s="114">
        <v>-185</v>
      </c>
      <c r="L37" s="116">
        <v>-0.57369677799485219</v>
      </c>
    </row>
    <row r="38" spans="1:12" s="110" customFormat="1" ht="15" customHeight="1" x14ac:dyDescent="0.2">
      <c r="A38" s="120"/>
      <c r="B38" s="119" t="s">
        <v>182</v>
      </c>
      <c r="C38" s="258"/>
      <c r="E38" s="113">
        <v>29.107302090557813</v>
      </c>
      <c r="F38" s="115">
        <v>44067</v>
      </c>
      <c r="G38" s="114">
        <v>43787</v>
      </c>
      <c r="H38" s="114">
        <v>43789</v>
      </c>
      <c r="I38" s="114">
        <v>42855</v>
      </c>
      <c r="J38" s="140">
        <v>42537</v>
      </c>
      <c r="K38" s="114">
        <v>1530</v>
      </c>
      <c r="L38" s="116">
        <v>3.5968686085055364</v>
      </c>
    </row>
    <row r="39" spans="1:12" s="110" customFormat="1" ht="15" customHeight="1" x14ac:dyDescent="0.2">
      <c r="A39" s="120"/>
      <c r="B39" s="119"/>
      <c r="C39" s="258" t="s">
        <v>106</v>
      </c>
      <c r="E39" s="113">
        <v>18.018018018018019</v>
      </c>
      <c r="F39" s="115">
        <v>7940</v>
      </c>
      <c r="G39" s="114">
        <v>7846</v>
      </c>
      <c r="H39" s="114">
        <v>8135</v>
      </c>
      <c r="I39" s="114">
        <v>7820</v>
      </c>
      <c r="J39" s="140">
        <v>7588</v>
      </c>
      <c r="K39" s="114">
        <v>352</v>
      </c>
      <c r="L39" s="116">
        <v>4.6389035318924616</v>
      </c>
    </row>
    <row r="40" spans="1:12" s="110" customFormat="1" ht="15" customHeight="1" x14ac:dyDescent="0.2">
      <c r="A40" s="120"/>
      <c r="B40" s="119"/>
      <c r="C40" s="258" t="s">
        <v>107</v>
      </c>
      <c r="E40" s="113">
        <v>81.981981981981988</v>
      </c>
      <c r="F40" s="115">
        <v>36127</v>
      </c>
      <c r="G40" s="114">
        <v>35941</v>
      </c>
      <c r="H40" s="114">
        <v>35654</v>
      </c>
      <c r="I40" s="114">
        <v>35035</v>
      </c>
      <c r="J40" s="140">
        <v>34949</v>
      </c>
      <c r="K40" s="114">
        <v>1178</v>
      </c>
      <c r="L40" s="116">
        <v>3.3706257689776531</v>
      </c>
    </row>
    <row r="41" spans="1:12" s="110" customFormat="1" ht="24.75" customHeight="1" x14ac:dyDescent="0.2">
      <c r="A41" s="604" t="s">
        <v>518</v>
      </c>
      <c r="B41" s="605"/>
      <c r="C41" s="605"/>
      <c r="D41" s="606"/>
      <c r="E41" s="113">
        <v>5.046401796624723</v>
      </c>
      <c r="F41" s="115">
        <v>7640</v>
      </c>
      <c r="G41" s="114">
        <v>8406</v>
      </c>
      <c r="H41" s="114">
        <v>8506</v>
      </c>
      <c r="I41" s="114">
        <v>6563</v>
      </c>
      <c r="J41" s="140">
        <v>7520</v>
      </c>
      <c r="K41" s="114">
        <v>120</v>
      </c>
      <c r="L41" s="116">
        <v>1.5957446808510638</v>
      </c>
    </row>
    <row r="42" spans="1:12" s="110" customFormat="1" ht="15" customHeight="1" x14ac:dyDescent="0.2">
      <c r="A42" s="120"/>
      <c r="B42" s="119"/>
      <c r="C42" s="258" t="s">
        <v>106</v>
      </c>
      <c r="E42" s="113">
        <v>59.646596858638745</v>
      </c>
      <c r="F42" s="115">
        <v>4557</v>
      </c>
      <c r="G42" s="114">
        <v>5073</v>
      </c>
      <c r="H42" s="114">
        <v>5191</v>
      </c>
      <c r="I42" s="114">
        <v>3941</v>
      </c>
      <c r="J42" s="140">
        <v>4493</v>
      </c>
      <c r="K42" s="114">
        <v>64</v>
      </c>
      <c r="L42" s="116">
        <v>1.424438014689517</v>
      </c>
    </row>
    <row r="43" spans="1:12" s="110" customFormat="1" ht="15" customHeight="1" x14ac:dyDescent="0.2">
      <c r="A43" s="123"/>
      <c r="B43" s="124"/>
      <c r="C43" s="260" t="s">
        <v>107</v>
      </c>
      <c r="D43" s="261"/>
      <c r="E43" s="125">
        <v>40.353403141361255</v>
      </c>
      <c r="F43" s="143">
        <v>3083</v>
      </c>
      <c r="G43" s="144">
        <v>3333</v>
      </c>
      <c r="H43" s="144">
        <v>3315</v>
      </c>
      <c r="I43" s="144">
        <v>2622</v>
      </c>
      <c r="J43" s="145">
        <v>3027</v>
      </c>
      <c r="K43" s="144">
        <v>56</v>
      </c>
      <c r="L43" s="146">
        <v>1.8500165180046251</v>
      </c>
    </row>
    <row r="44" spans="1:12" s="110" customFormat="1" ht="45.75" customHeight="1" x14ac:dyDescent="0.2">
      <c r="A44" s="604" t="s">
        <v>191</v>
      </c>
      <c r="B44" s="605"/>
      <c r="C44" s="605"/>
      <c r="D44" s="606"/>
      <c r="E44" s="113">
        <v>1.241784735295089</v>
      </c>
      <c r="F44" s="115">
        <v>1880</v>
      </c>
      <c r="G44" s="114">
        <v>1896</v>
      </c>
      <c r="H44" s="114">
        <v>1907</v>
      </c>
      <c r="I44" s="114">
        <v>1856</v>
      </c>
      <c r="J44" s="140">
        <v>1890</v>
      </c>
      <c r="K44" s="114">
        <v>-10</v>
      </c>
      <c r="L44" s="116">
        <v>-0.52910052910052907</v>
      </c>
    </row>
    <row r="45" spans="1:12" s="110" customFormat="1" ht="15" customHeight="1" x14ac:dyDescent="0.2">
      <c r="A45" s="120"/>
      <c r="B45" s="119"/>
      <c r="C45" s="258" t="s">
        <v>106</v>
      </c>
      <c r="E45" s="113">
        <v>59.574468085106382</v>
      </c>
      <c r="F45" s="115">
        <v>1120</v>
      </c>
      <c r="G45" s="114">
        <v>1131</v>
      </c>
      <c r="H45" s="114">
        <v>1133</v>
      </c>
      <c r="I45" s="114">
        <v>1102</v>
      </c>
      <c r="J45" s="140">
        <v>1128</v>
      </c>
      <c r="K45" s="114">
        <v>-8</v>
      </c>
      <c r="L45" s="116">
        <v>-0.70921985815602839</v>
      </c>
    </row>
    <row r="46" spans="1:12" s="110" customFormat="1" ht="15" customHeight="1" x14ac:dyDescent="0.2">
      <c r="A46" s="123"/>
      <c r="B46" s="124"/>
      <c r="C46" s="260" t="s">
        <v>107</v>
      </c>
      <c r="D46" s="261"/>
      <c r="E46" s="125">
        <v>40.425531914893618</v>
      </c>
      <c r="F46" s="143">
        <v>760</v>
      </c>
      <c r="G46" s="144">
        <v>765</v>
      </c>
      <c r="H46" s="144">
        <v>774</v>
      </c>
      <c r="I46" s="144">
        <v>754</v>
      </c>
      <c r="J46" s="145">
        <v>762</v>
      </c>
      <c r="K46" s="144">
        <v>-2</v>
      </c>
      <c r="L46" s="146">
        <v>-0.26246719160104987</v>
      </c>
    </row>
    <row r="47" spans="1:12" s="110" customFormat="1" ht="39" customHeight="1" x14ac:dyDescent="0.2">
      <c r="A47" s="604" t="s">
        <v>519</v>
      </c>
      <c r="B47" s="607"/>
      <c r="C47" s="607"/>
      <c r="D47" s="608"/>
      <c r="E47" s="113">
        <v>0.22061494765348921</v>
      </c>
      <c r="F47" s="115">
        <v>334</v>
      </c>
      <c r="G47" s="114">
        <v>357</v>
      </c>
      <c r="H47" s="114">
        <v>343</v>
      </c>
      <c r="I47" s="114">
        <v>349</v>
      </c>
      <c r="J47" s="140">
        <v>387</v>
      </c>
      <c r="K47" s="114">
        <v>-53</v>
      </c>
      <c r="L47" s="116">
        <v>-13.695090439276486</v>
      </c>
    </row>
    <row r="48" spans="1:12" s="110" customFormat="1" ht="15" customHeight="1" x14ac:dyDescent="0.2">
      <c r="A48" s="120"/>
      <c r="B48" s="119"/>
      <c r="C48" s="258" t="s">
        <v>106</v>
      </c>
      <c r="E48" s="113">
        <v>35.029940119760482</v>
      </c>
      <c r="F48" s="115">
        <v>117</v>
      </c>
      <c r="G48" s="114">
        <v>116</v>
      </c>
      <c r="H48" s="114">
        <v>107</v>
      </c>
      <c r="I48" s="114">
        <v>133</v>
      </c>
      <c r="J48" s="140">
        <v>141</v>
      </c>
      <c r="K48" s="114">
        <v>-24</v>
      </c>
      <c r="L48" s="116">
        <v>-17.021276595744681</v>
      </c>
    </row>
    <row r="49" spans="1:12" s="110" customFormat="1" ht="15" customHeight="1" x14ac:dyDescent="0.2">
      <c r="A49" s="123"/>
      <c r="B49" s="124"/>
      <c r="C49" s="260" t="s">
        <v>107</v>
      </c>
      <c r="D49" s="261"/>
      <c r="E49" s="125">
        <v>64.970059880239518</v>
      </c>
      <c r="F49" s="143">
        <v>217</v>
      </c>
      <c r="G49" s="144">
        <v>241</v>
      </c>
      <c r="H49" s="144">
        <v>236</v>
      </c>
      <c r="I49" s="144">
        <v>216</v>
      </c>
      <c r="J49" s="145">
        <v>246</v>
      </c>
      <c r="K49" s="144">
        <v>-29</v>
      </c>
      <c r="L49" s="146">
        <v>-11.788617886178862</v>
      </c>
    </row>
    <row r="50" spans="1:12" s="110" customFormat="1" ht="24.95" customHeight="1" x14ac:dyDescent="0.2">
      <c r="A50" s="609" t="s">
        <v>192</v>
      </c>
      <c r="B50" s="610"/>
      <c r="C50" s="610"/>
      <c r="D50" s="611"/>
      <c r="E50" s="262">
        <v>14.264671884804651</v>
      </c>
      <c r="F50" s="263">
        <v>21596</v>
      </c>
      <c r="G50" s="264">
        <v>22201</v>
      </c>
      <c r="H50" s="264">
        <v>22611</v>
      </c>
      <c r="I50" s="264">
        <v>21201</v>
      </c>
      <c r="J50" s="265">
        <v>21291</v>
      </c>
      <c r="K50" s="263">
        <v>305</v>
      </c>
      <c r="L50" s="266">
        <v>1.4325301770701235</v>
      </c>
    </row>
    <row r="51" spans="1:12" s="110" customFormat="1" ht="15" customHeight="1" x14ac:dyDescent="0.2">
      <c r="A51" s="120"/>
      <c r="B51" s="119"/>
      <c r="C51" s="258" t="s">
        <v>106</v>
      </c>
      <c r="E51" s="113">
        <v>59.117429153546951</v>
      </c>
      <c r="F51" s="115">
        <v>12767</v>
      </c>
      <c r="G51" s="114">
        <v>13050</v>
      </c>
      <c r="H51" s="114">
        <v>13590</v>
      </c>
      <c r="I51" s="114">
        <v>12838</v>
      </c>
      <c r="J51" s="140">
        <v>12768</v>
      </c>
      <c r="K51" s="114">
        <v>-1</v>
      </c>
      <c r="L51" s="116">
        <v>-7.8320802005012527E-3</v>
      </c>
    </row>
    <row r="52" spans="1:12" s="110" customFormat="1" ht="15" customHeight="1" x14ac:dyDescent="0.2">
      <c r="A52" s="120"/>
      <c r="B52" s="119"/>
      <c r="C52" s="258" t="s">
        <v>107</v>
      </c>
      <c r="E52" s="113">
        <v>40.882570846453049</v>
      </c>
      <c r="F52" s="115">
        <v>8829</v>
      </c>
      <c r="G52" s="114">
        <v>9151</v>
      </c>
      <c r="H52" s="114">
        <v>9021</v>
      </c>
      <c r="I52" s="114">
        <v>8363</v>
      </c>
      <c r="J52" s="140">
        <v>8523</v>
      </c>
      <c r="K52" s="114">
        <v>306</v>
      </c>
      <c r="L52" s="116">
        <v>3.5902851108764517</v>
      </c>
    </row>
    <row r="53" spans="1:12" s="110" customFormat="1" ht="15" customHeight="1" x14ac:dyDescent="0.2">
      <c r="A53" s="120"/>
      <c r="B53" s="119"/>
      <c r="C53" s="258" t="s">
        <v>187</v>
      </c>
      <c r="D53" s="110" t="s">
        <v>193</v>
      </c>
      <c r="E53" s="113">
        <v>24.916651231709576</v>
      </c>
      <c r="F53" s="115">
        <v>5381</v>
      </c>
      <c r="G53" s="114">
        <v>6170</v>
      </c>
      <c r="H53" s="114">
        <v>6257</v>
      </c>
      <c r="I53" s="114">
        <v>4739</v>
      </c>
      <c r="J53" s="140">
        <v>5191</v>
      </c>
      <c r="K53" s="114">
        <v>190</v>
      </c>
      <c r="L53" s="116">
        <v>3.6601810826430361</v>
      </c>
    </row>
    <row r="54" spans="1:12" s="110" customFormat="1" ht="15" customHeight="1" x14ac:dyDescent="0.2">
      <c r="A54" s="120"/>
      <c r="B54" s="119"/>
      <c r="D54" s="267" t="s">
        <v>194</v>
      </c>
      <c r="E54" s="113">
        <v>61.066716223750234</v>
      </c>
      <c r="F54" s="115">
        <v>3286</v>
      </c>
      <c r="G54" s="114">
        <v>3758</v>
      </c>
      <c r="H54" s="114">
        <v>3878</v>
      </c>
      <c r="I54" s="114">
        <v>2963</v>
      </c>
      <c r="J54" s="140">
        <v>3194</v>
      </c>
      <c r="K54" s="114">
        <v>92</v>
      </c>
      <c r="L54" s="116">
        <v>2.8804007514088918</v>
      </c>
    </row>
    <row r="55" spans="1:12" s="110" customFormat="1" ht="15" customHeight="1" x14ac:dyDescent="0.2">
      <c r="A55" s="120"/>
      <c r="B55" s="119"/>
      <c r="D55" s="267" t="s">
        <v>195</v>
      </c>
      <c r="E55" s="113">
        <v>38.933283776249766</v>
      </c>
      <c r="F55" s="115">
        <v>2095</v>
      </c>
      <c r="G55" s="114">
        <v>2412</v>
      </c>
      <c r="H55" s="114">
        <v>2379</v>
      </c>
      <c r="I55" s="114">
        <v>1776</v>
      </c>
      <c r="J55" s="140">
        <v>1997</v>
      </c>
      <c r="K55" s="114">
        <v>98</v>
      </c>
      <c r="L55" s="116">
        <v>4.9073610415623437</v>
      </c>
    </row>
    <row r="56" spans="1:12" s="110" customFormat="1" ht="15" customHeight="1" x14ac:dyDescent="0.2">
      <c r="A56" s="120"/>
      <c r="B56" s="119" t="s">
        <v>196</v>
      </c>
      <c r="C56" s="258"/>
      <c r="E56" s="113">
        <v>66.613164239241712</v>
      </c>
      <c r="F56" s="115">
        <v>100849</v>
      </c>
      <c r="G56" s="114">
        <v>100715</v>
      </c>
      <c r="H56" s="114">
        <v>101397</v>
      </c>
      <c r="I56" s="114">
        <v>100718</v>
      </c>
      <c r="J56" s="140">
        <v>100860</v>
      </c>
      <c r="K56" s="114">
        <v>-11</v>
      </c>
      <c r="L56" s="116">
        <v>-1.090620662304184E-2</v>
      </c>
    </row>
    <row r="57" spans="1:12" s="110" customFormat="1" ht="15" customHeight="1" x14ac:dyDescent="0.2">
      <c r="A57" s="120"/>
      <c r="B57" s="119"/>
      <c r="C57" s="258" t="s">
        <v>106</v>
      </c>
      <c r="E57" s="113">
        <v>52.862199922656643</v>
      </c>
      <c r="F57" s="115">
        <v>53311</v>
      </c>
      <c r="G57" s="114">
        <v>53335</v>
      </c>
      <c r="H57" s="114">
        <v>54022</v>
      </c>
      <c r="I57" s="114">
        <v>53756</v>
      </c>
      <c r="J57" s="140">
        <v>53780</v>
      </c>
      <c r="K57" s="114">
        <v>-469</v>
      </c>
      <c r="L57" s="116">
        <v>-0.87207140200818145</v>
      </c>
    </row>
    <row r="58" spans="1:12" s="110" customFormat="1" ht="15" customHeight="1" x14ac:dyDescent="0.2">
      <c r="A58" s="120"/>
      <c r="B58" s="119"/>
      <c r="C58" s="258" t="s">
        <v>107</v>
      </c>
      <c r="E58" s="113">
        <v>47.137800077343357</v>
      </c>
      <c r="F58" s="115">
        <v>47538</v>
      </c>
      <c r="G58" s="114">
        <v>47380</v>
      </c>
      <c r="H58" s="114">
        <v>47375</v>
      </c>
      <c r="I58" s="114">
        <v>46962</v>
      </c>
      <c r="J58" s="140">
        <v>47080</v>
      </c>
      <c r="K58" s="114">
        <v>458</v>
      </c>
      <c r="L58" s="116">
        <v>0.97281223449447751</v>
      </c>
    </row>
    <row r="59" spans="1:12" s="110" customFormat="1" ht="15" customHeight="1" x14ac:dyDescent="0.2">
      <c r="A59" s="120"/>
      <c r="B59" s="119"/>
      <c r="C59" s="258" t="s">
        <v>105</v>
      </c>
      <c r="D59" s="110" t="s">
        <v>197</v>
      </c>
      <c r="E59" s="113">
        <v>91.239377683467367</v>
      </c>
      <c r="F59" s="115">
        <v>92014</v>
      </c>
      <c r="G59" s="114">
        <v>91872</v>
      </c>
      <c r="H59" s="114">
        <v>92519</v>
      </c>
      <c r="I59" s="114">
        <v>91959</v>
      </c>
      <c r="J59" s="140">
        <v>92133</v>
      </c>
      <c r="K59" s="114">
        <v>-119</v>
      </c>
      <c r="L59" s="116">
        <v>-0.12916110405609282</v>
      </c>
    </row>
    <row r="60" spans="1:12" s="110" customFormat="1" ht="15" customHeight="1" x14ac:dyDescent="0.2">
      <c r="A60" s="120"/>
      <c r="B60" s="119"/>
      <c r="C60" s="258"/>
      <c r="D60" s="267" t="s">
        <v>198</v>
      </c>
      <c r="E60" s="113">
        <v>50.694459538765841</v>
      </c>
      <c r="F60" s="115">
        <v>46646</v>
      </c>
      <c r="G60" s="114">
        <v>46654</v>
      </c>
      <c r="H60" s="114">
        <v>47300</v>
      </c>
      <c r="I60" s="114">
        <v>47109</v>
      </c>
      <c r="J60" s="140">
        <v>47173</v>
      </c>
      <c r="K60" s="114">
        <v>-527</v>
      </c>
      <c r="L60" s="116">
        <v>-1.1171644796811735</v>
      </c>
    </row>
    <row r="61" spans="1:12" s="110" customFormat="1" ht="15" customHeight="1" x14ac:dyDescent="0.2">
      <c r="A61" s="120"/>
      <c r="B61" s="119"/>
      <c r="C61" s="258"/>
      <c r="D61" s="267" t="s">
        <v>199</v>
      </c>
      <c r="E61" s="113">
        <v>49.305540461234159</v>
      </c>
      <c r="F61" s="115">
        <v>45368</v>
      </c>
      <c r="G61" s="114">
        <v>45218</v>
      </c>
      <c r="H61" s="114">
        <v>45219</v>
      </c>
      <c r="I61" s="114">
        <v>44850</v>
      </c>
      <c r="J61" s="140">
        <v>44960</v>
      </c>
      <c r="K61" s="114">
        <v>408</v>
      </c>
      <c r="L61" s="116">
        <v>0.90747330960854089</v>
      </c>
    </row>
    <row r="62" spans="1:12" s="110" customFormat="1" ht="15" customHeight="1" x14ac:dyDescent="0.2">
      <c r="A62" s="120"/>
      <c r="B62" s="119"/>
      <c r="C62" s="258"/>
      <c r="D62" s="258" t="s">
        <v>200</v>
      </c>
      <c r="E62" s="113">
        <v>8.760622316532638</v>
      </c>
      <c r="F62" s="115">
        <v>8835</v>
      </c>
      <c r="G62" s="114">
        <v>8843</v>
      </c>
      <c r="H62" s="114">
        <v>8878</v>
      </c>
      <c r="I62" s="114">
        <v>8759</v>
      </c>
      <c r="J62" s="140">
        <v>8727</v>
      </c>
      <c r="K62" s="114">
        <v>108</v>
      </c>
      <c r="L62" s="116">
        <v>1.2375386730835338</v>
      </c>
    </row>
    <row r="63" spans="1:12" s="110" customFormat="1" ht="15" customHeight="1" x14ac:dyDescent="0.2">
      <c r="A63" s="120"/>
      <c r="B63" s="119"/>
      <c r="C63" s="258"/>
      <c r="D63" s="267" t="s">
        <v>198</v>
      </c>
      <c r="E63" s="113">
        <v>75.438596491228068</v>
      </c>
      <c r="F63" s="115">
        <v>6665</v>
      </c>
      <c r="G63" s="114">
        <v>6681</v>
      </c>
      <c r="H63" s="114">
        <v>6722</v>
      </c>
      <c r="I63" s="114">
        <v>6647</v>
      </c>
      <c r="J63" s="140">
        <v>6607</v>
      </c>
      <c r="K63" s="114">
        <v>58</v>
      </c>
      <c r="L63" s="116">
        <v>0.87785681852580599</v>
      </c>
    </row>
    <row r="64" spans="1:12" s="110" customFormat="1" ht="15" customHeight="1" x14ac:dyDescent="0.2">
      <c r="A64" s="120"/>
      <c r="B64" s="119"/>
      <c r="C64" s="258"/>
      <c r="D64" s="267" t="s">
        <v>199</v>
      </c>
      <c r="E64" s="113">
        <v>24.561403508771932</v>
      </c>
      <c r="F64" s="115">
        <v>2170</v>
      </c>
      <c r="G64" s="114">
        <v>2162</v>
      </c>
      <c r="H64" s="114">
        <v>2156</v>
      </c>
      <c r="I64" s="114">
        <v>2112</v>
      </c>
      <c r="J64" s="140">
        <v>2120</v>
      </c>
      <c r="K64" s="114">
        <v>50</v>
      </c>
      <c r="L64" s="116">
        <v>2.358490566037736</v>
      </c>
    </row>
    <row r="65" spans="1:12" s="110" customFormat="1" ht="15" customHeight="1" x14ac:dyDescent="0.2">
      <c r="A65" s="120"/>
      <c r="B65" s="119" t="s">
        <v>201</v>
      </c>
      <c r="C65" s="258"/>
      <c r="E65" s="113">
        <v>11.528782324383236</v>
      </c>
      <c r="F65" s="115">
        <v>17454</v>
      </c>
      <c r="G65" s="114">
        <v>17361</v>
      </c>
      <c r="H65" s="114">
        <v>17293</v>
      </c>
      <c r="I65" s="114">
        <v>17032</v>
      </c>
      <c r="J65" s="140">
        <v>16855</v>
      </c>
      <c r="K65" s="114">
        <v>599</v>
      </c>
      <c r="L65" s="116">
        <v>3.5538415900326314</v>
      </c>
    </row>
    <row r="66" spans="1:12" s="110" customFormat="1" ht="15" customHeight="1" x14ac:dyDescent="0.2">
      <c r="A66" s="120"/>
      <c r="B66" s="119"/>
      <c r="C66" s="258" t="s">
        <v>106</v>
      </c>
      <c r="E66" s="113">
        <v>57.138764753065203</v>
      </c>
      <c r="F66" s="115">
        <v>9973</v>
      </c>
      <c r="G66" s="114">
        <v>9959</v>
      </c>
      <c r="H66" s="114">
        <v>9951</v>
      </c>
      <c r="I66" s="114">
        <v>9789</v>
      </c>
      <c r="J66" s="140">
        <v>9689</v>
      </c>
      <c r="K66" s="114">
        <v>284</v>
      </c>
      <c r="L66" s="116">
        <v>2.9311590463412118</v>
      </c>
    </row>
    <row r="67" spans="1:12" s="110" customFormat="1" ht="15" customHeight="1" x14ac:dyDescent="0.2">
      <c r="A67" s="120"/>
      <c r="B67" s="119"/>
      <c r="C67" s="258" t="s">
        <v>107</v>
      </c>
      <c r="E67" s="113">
        <v>42.861235246934797</v>
      </c>
      <c r="F67" s="115">
        <v>7481</v>
      </c>
      <c r="G67" s="114">
        <v>7402</v>
      </c>
      <c r="H67" s="114">
        <v>7342</v>
      </c>
      <c r="I67" s="114">
        <v>7243</v>
      </c>
      <c r="J67" s="140">
        <v>7166</v>
      </c>
      <c r="K67" s="114">
        <v>315</v>
      </c>
      <c r="L67" s="116">
        <v>4.3957577449065033</v>
      </c>
    </row>
    <row r="68" spans="1:12" s="110" customFormat="1" ht="15" customHeight="1" x14ac:dyDescent="0.2">
      <c r="A68" s="120"/>
      <c r="B68" s="119"/>
      <c r="C68" s="258" t="s">
        <v>105</v>
      </c>
      <c r="D68" s="110" t="s">
        <v>202</v>
      </c>
      <c r="E68" s="113">
        <v>19.273518964134297</v>
      </c>
      <c r="F68" s="115">
        <v>3364</v>
      </c>
      <c r="G68" s="114">
        <v>3298</v>
      </c>
      <c r="H68" s="114">
        <v>3246</v>
      </c>
      <c r="I68" s="114">
        <v>3173</v>
      </c>
      <c r="J68" s="140">
        <v>3081</v>
      </c>
      <c r="K68" s="114">
        <v>283</v>
      </c>
      <c r="L68" s="116">
        <v>9.1853294384939961</v>
      </c>
    </row>
    <row r="69" spans="1:12" s="110" customFormat="1" ht="15" customHeight="1" x14ac:dyDescent="0.2">
      <c r="A69" s="120"/>
      <c r="B69" s="119"/>
      <c r="C69" s="258"/>
      <c r="D69" s="267" t="s">
        <v>198</v>
      </c>
      <c r="E69" s="113">
        <v>56.272294887039237</v>
      </c>
      <c r="F69" s="115">
        <v>1893</v>
      </c>
      <c r="G69" s="114">
        <v>1865</v>
      </c>
      <c r="H69" s="114">
        <v>1850</v>
      </c>
      <c r="I69" s="114">
        <v>1827</v>
      </c>
      <c r="J69" s="140">
        <v>1770</v>
      </c>
      <c r="K69" s="114">
        <v>123</v>
      </c>
      <c r="L69" s="116">
        <v>6.9491525423728815</v>
      </c>
    </row>
    <row r="70" spans="1:12" s="110" customFormat="1" ht="15" customHeight="1" x14ac:dyDescent="0.2">
      <c r="A70" s="120"/>
      <c r="B70" s="119"/>
      <c r="C70" s="258"/>
      <c r="D70" s="267" t="s">
        <v>199</v>
      </c>
      <c r="E70" s="113">
        <v>43.727705112960763</v>
      </c>
      <c r="F70" s="115">
        <v>1471</v>
      </c>
      <c r="G70" s="114">
        <v>1433</v>
      </c>
      <c r="H70" s="114">
        <v>1396</v>
      </c>
      <c r="I70" s="114">
        <v>1346</v>
      </c>
      <c r="J70" s="140">
        <v>1311</v>
      </c>
      <c r="K70" s="114">
        <v>160</v>
      </c>
      <c r="L70" s="116">
        <v>12.204424103737605</v>
      </c>
    </row>
    <row r="71" spans="1:12" s="110" customFormat="1" ht="15" customHeight="1" x14ac:dyDescent="0.2">
      <c r="A71" s="120"/>
      <c r="B71" s="119"/>
      <c r="C71" s="258"/>
      <c r="D71" s="110" t="s">
        <v>203</v>
      </c>
      <c r="E71" s="113">
        <v>74.676291967457317</v>
      </c>
      <c r="F71" s="115">
        <v>13034</v>
      </c>
      <c r="G71" s="114">
        <v>12998</v>
      </c>
      <c r="H71" s="114">
        <v>12971</v>
      </c>
      <c r="I71" s="114">
        <v>12817</v>
      </c>
      <c r="J71" s="140">
        <v>12765</v>
      </c>
      <c r="K71" s="114">
        <v>269</v>
      </c>
      <c r="L71" s="116">
        <v>2.1073247160203681</v>
      </c>
    </row>
    <row r="72" spans="1:12" s="110" customFormat="1" ht="15" customHeight="1" x14ac:dyDescent="0.2">
      <c r="A72" s="120"/>
      <c r="B72" s="119"/>
      <c r="C72" s="258"/>
      <c r="D72" s="267" t="s">
        <v>198</v>
      </c>
      <c r="E72" s="113">
        <v>57.004756789934021</v>
      </c>
      <c r="F72" s="115">
        <v>7430</v>
      </c>
      <c r="G72" s="114">
        <v>7439</v>
      </c>
      <c r="H72" s="114">
        <v>7435</v>
      </c>
      <c r="I72" s="114">
        <v>7315</v>
      </c>
      <c r="J72" s="140">
        <v>7291</v>
      </c>
      <c r="K72" s="114">
        <v>139</v>
      </c>
      <c r="L72" s="116">
        <v>1.9064600192017556</v>
      </c>
    </row>
    <row r="73" spans="1:12" s="110" customFormat="1" ht="15" customHeight="1" x14ac:dyDescent="0.2">
      <c r="A73" s="120"/>
      <c r="B73" s="119"/>
      <c r="C73" s="258"/>
      <c r="D73" s="267" t="s">
        <v>199</v>
      </c>
      <c r="E73" s="113">
        <v>42.995243210065979</v>
      </c>
      <c r="F73" s="115">
        <v>5604</v>
      </c>
      <c r="G73" s="114">
        <v>5559</v>
      </c>
      <c r="H73" s="114">
        <v>5536</v>
      </c>
      <c r="I73" s="114">
        <v>5502</v>
      </c>
      <c r="J73" s="140">
        <v>5474</v>
      </c>
      <c r="K73" s="114">
        <v>130</v>
      </c>
      <c r="L73" s="116">
        <v>2.3748629886737302</v>
      </c>
    </row>
    <row r="74" spans="1:12" s="110" customFormat="1" ht="15" customHeight="1" x14ac:dyDescent="0.2">
      <c r="A74" s="120"/>
      <c r="B74" s="119"/>
      <c r="C74" s="258"/>
      <c r="D74" s="110" t="s">
        <v>204</v>
      </c>
      <c r="E74" s="113">
        <v>6.0501890684083879</v>
      </c>
      <c r="F74" s="115">
        <v>1056</v>
      </c>
      <c r="G74" s="114">
        <v>1065</v>
      </c>
      <c r="H74" s="114">
        <v>1076</v>
      </c>
      <c r="I74" s="114">
        <v>1042</v>
      </c>
      <c r="J74" s="140">
        <v>1009</v>
      </c>
      <c r="K74" s="114">
        <v>47</v>
      </c>
      <c r="L74" s="116">
        <v>4.6580773042616448</v>
      </c>
    </row>
    <row r="75" spans="1:12" s="110" customFormat="1" ht="15" customHeight="1" x14ac:dyDescent="0.2">
      <c r="A75" s="120"/>
      <c r="B75" s="119"/>
      <c r="C75" s="258"/>
      <c r="D75" s="267" t="s">
        <v>198</v>
      </c>
      <c r="E75" s="113">
        <v>61.553030303030305</v>
      </c>
      <c r="F75" s="115">
        <v>650</v>
      </c>
      <c r="G75" s="114">
        <v>655</v>
      </c>
      <c r="H75" s="114">
        <v>666</v>
      </c>
      <c r="I75" s="114">
        <v>647</v>
      </c>
      <c r="J75" s="140">
        <v>628</v>
      </c>
      <c r="K75" s="114">
        <v>22</v>
      </c>
      <c r="L75" s="116">
        <v>3.5031847133757963</v>
      </c>
    </row>
    <row r="76" spans="1:12" s="110" customFormat="1" ht="15" customHeight="1" x14ac:dyDescent="0.2">
      <c r="A76" s="120"/>
      <c r="B76" s="119"/>
      <c r="C76" s="258"/>
      <c r="D76" s="267" t="s">
        <v>199</v>
      </c>
      <c r="E76" s="113">
        <v>38.446969696969695</v>
      </c>
      <c r="F76" s="115">
        <v>406</v>
      </c>
      <c r="G76" s="114">
        <v>410</v>
      </c>
      <c r="H76" s="114">
        <v>410</v>
      </c>
      <c r="I76" s="114">
        <v>395</v>
      </c>
      <c r="J76" s="140">
        <v>381</v>
      </c>
      <c r="K76" s="114">
        <v>25</v>
      </c>
      <c r="L76" s="116">
        <v>6.5616797900262469</v>
      </c>
    </row>
    <row r="77" spans="1:12" s="110" customFormat="1" ht="15" customHeight="1" x14ac:dyDescent="0.2">
      <c r="A77" s="534"/>
      <c r="B77" s="119" t="s">
        <v>205</v>
      </c>
      <c r="C77" s="268"/>
      <c r="D77" s="182"/>
      <c r="E77" s="113">
        <v>7.5933815515703955</v>
      </c>
      <c r="F77" s="115">
        <v>11496</v>
      </c>
      <c r="G77" s="114">
        <v>11458</v>
      </c>
      <c r="H77" s="114">
        <v>12062</v>
      </c>
      <c r="I77" s="114">
        <v>11663</v>
      </c>
      <c r="J77" s="140">
        <v>11585</v>
      </c>
      <c r="K77" s="114">
        <v>-89</v>
      </c>
      <c r="L77" s="116">
        <v>-0.76823478636167453</v>
      </c>
    </row>
    <row r="78" spans="1:12" s="110" customFormat="1" ht="15" customHeight="1" x14ac:dyDescent="0.2">
      <c r="A78" s="120"/>
      <c r="B78" s="119"/>
      <c r="C78" s="268" t="s">
        <v>106</v>
      </c>
      <c r="D78" s="182"/>
      <c r="E78" s="113">
        <v>62.239039665970772</v>
      </c>
      <c r="F78" s="115">
        <v>7155</v>
      </c>
      <c r="G78" s="114">
        <v>7024</v>
      </c>
      <c r="H78" s="114">
        <v>7581</v>
      </c>
      <c r="I78" s="114">
        <v>7300</v>
      </c>
      <c r="J78" s="140">
        <v>7158</v>
      </c>
      <c r="K78" s="114">
        <v>-3</v>
      </c>
      <c r="L78" s="116">
        <v>-4.1911148365465216E-2</v>
      </c>
    </row>
    <row r="79" spans="1:12" s="110" customFormat="1" ht="15" customHeight="1" x14ac:dyDescent="0.2">
      <c r="A79" s="123"/>
      <c r="B79" s="124"/>
      <c r="C79" s="260" t="s">
        <v>107</v>
      </c>
      <c r="D79" s="261"/>
      <c r="E79" s="125">
        <v>37.760960334029228</v>
      </c>
      <c r="F79" s="143">
        <v>4341</v>
      </c>
      <c r="G79" s="144">
        <v>4434</v>
      </c>
      <c r="H79" s="144">
        <v>4481</v>
      </c>
      <c r="I79" s="144">
        <v>4363</v>
      </c>
      <c r="J79" s="145">
        <v>4427</v>
      </c>
      <c r="K79" s="144">
        <v>-86</v>
      </c>
      <c r="L79" s="146">
        <v>-1.9426248023492207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151395</v>
      </c>
      <c r="E11" s="114">
        <v>151735</v>
      </c>
      <c r="F11" s="114">
        <v>153363</v>
      </c>
      <c r="G11" s="114">
        <v>150614</v>
      </c>
      <c r="H11" s="140">
        <v>150591</v>
      </c>
      <c r="I11" s="115">
        <v>804</v>
      </c>
      <c r="J11" s="116">
        <v>0.5338964479949001</v>
      </c>
    </row>
    <row r="12" spans="1:15" s="110" customFormat="1" ht="24.95" customHeight="1" x14ac:dyDescent="0.2">
      <c r="A12" s="193" t="s">
        <v>132</v>
      </c>
      <c r="B12" s="194" t="s">
        <v>133</v>
      </c>
      <c r="C12" s="113">
        <v>0.29789623171174739</v>
      </c>
      <c r="D12" s="115">
        <v>451</v>
      </c>
      <c r="E12" s="114">
        <v>433</v>
      </c>
      <c r="F12" s="114">
        <v>444</v>
      </c>
      <c r="G12" s="114">
        <v>423</v>
      </c>
      <c r="H12" s="140">
        <v>416</v>
      </c>
      <c r="I12" s="115">
        <v>35</v>
      </c>
      <c r="J12" s="116">
        <v>8.4134615384615383</v>
      </c>
    </row>
    <row r="13" spans="1:15" s="110" customFormat="1" ht="24.95" customHeight="1" x14ac:dyDescent="0.2">
      <c r="A13" s="193" t="s">
        <v>134</v>
      </c>
      <c r="B13" s="199" t="s">
        <v>214</v>
      </c>
      <c r="C13" s="113">
        <v>1.3943657320254963</v>
      </c>
      <c r="D13" s="115">
        <v>2111</v>
      </c>
      <c r="E13" s="114">
        <v>2130</v>
      </c>
      <c r="F13" s="114">
        <v>2151</v>
      </c>
      <c r="G13" s="114">
        <v>2113</v>
      </c>
      <c r="H13" s="140">
        <v>2074</v>
      </c>
      <c r="I13" s="115">
        <v>37</v>
      </c>
      <c r="J13" s="116">
        <v>1.7839922854387658</v>
      </c>
    </row>
    <row r="14" spans="1:15" s="287" customFormat="1" ht="24" customHeight="1" x14ac:dyDescent="0.2">
      <c r="A14" s="193" t="s">
        <v>215</v>
      </c>
      <c r="B14" s="199" t="s">
        <v>137</v>
      </c>
      <c r="C14" s="113">
        <v>28.687208956702666</v>
      </c>
      <c r="D14" s="115">
        <v>43431</v>
      </c>
      <c r="E14" s="114">
        <v>44168</v>
      </c>
      <c r="F14" s="114">
        <v>44715</v>
      </c>
      <c r="G14" s="114">
        <v>44138</v>
      </c>
      <c r="H14" s="140">
        <v>44305</v>
      </c>
      <c r="I14" s="115">
        <v>-874</v>
      </c>
      <c r="J14" s="116">
        <v>-1.9726893127186549</v>
      </c>
      <c r="K14" s="110"/>
      <c r="L14" s="110"/>
      <c r="M14" s="110"/>
      <c r="N14" s="110"/>
      <c r="O14" s="110"/>
    </row>
    <row r="15" spans="1:15" s="110" customFormat="1" ht="24.75" customHeight="1" x14ac:dyDescent="0.2">
      <c r="A15" s="193" t="s">
        <v>216</v>
      </c>
      <c r="B15" s="199" t="s">
        <v>217</v>
      </c>
      <c r="C15" s="113">
        <v>2.8019419399583869</v>
      </c>
      <c r="D15" s="115">
        <v>4242</v>
      </c>
      <c r="E15" s="114">
        <v>4369</v>
      </c>
      <c r="F15" s="114">
        <v>4363</v>
      </c>
      <c r="G15" s="114">
        <v>4072</v>
      </c>
      <c r="H15" s="140">
        <v>4172</v>
      </c>
      <c r="I15" s="115">
        <v>70</v>
      </c>
      <c r="J15" s="116">
        <v>1.6778523489932886</v>
      </c>
    </row>
    <row r="16" spans="1:15" s="287" customFormat="1" ht="24.95" customHeight="1" x14ac:dyDescent="0.2">
      <c r="A16" s="193" t="s">
        <v>218</v>
      </c>
      <c r="B16" s="199" t="s">
        <v>141</v>
      </c>
      <c r="C16" s="113">
        <v>21.55619406189108</v>
      </c>
      <c r="D16" s="115">
        <v>32635</v>
      </c>
      <c r="E16" s="114">
        <v>33190</v>
      </c>
      <c r="F16" s="114">
        <v>33654</v>
      </c>
      <c r="G16" s="114">
        <v>33447</v>
      </c>
      <c r="H16" s="140">
        <v>33476</v>
      </c>
      <c r="I16" s="115">
        <v>-841</v>
      </c>
      <c r="J16" s="116">
        <v>-2.512247580356076</v>
      </c>
      <c r="K16" s="110"/>
      <c r="L16" s="110"/>
      <c r="M16" s="110"/>
      <c r="N16" s="110"/>
      <c r="O16" s="110"/>
    </row>
    <row r="17" spans="1:15" s="110" customFormat="1" ht="24.95" customHeight="1" x14ac:dyDescent="0.2">
      <c r="A17" s="193" t="s">
        <v>219</v>
      </c>
      <c r="B17" s="199" t="s">
        <v>220</v>
      </c>
      <c r="C17" s="113">
        <v>4.3290729548531983</v>
      </c>
      <c r="D17" s="115">
        <v>6554</v>
      </c>
      <c r="E17" s="114">
        <v>6609</v>
      </c>
      <c r="F17" s="114">
        <v>6698</v>
      </c>
      <c r="G17" s="114">
        <v>6619</v>
      </c>
      <c r="H17" s="140">
        <v>6657</v>
      </c>
      <c r="I17" s="115">
        <v>-103</v>
      </c>
      <c r="J17" s="116">
        <v>-1.5472435030794651</v>
      </c>
    </row>
    <row r="18" spans="1:15" s="287" customFormat="1" ht="24.95" customHeight="1" x14ac:dyDescent="0.2">
      <c r="A18" s="201" t="s">
        <v>144</v>
      </c>
      <c r="B18" s="202" t="s">
        <v>145</v>
      </c>
      <c r="C18" s="113">
        <v>7.0312758017107564</v>
      </c>
      <c r="D18" s="115">
        <v>10645</v>
      </c>
      <c r="E18" s="114">
        <v>10254</v>
      </c>
      <c r="F18" s="114">
        <v>10872</v>
      </c>
      <c r="G18" s="114">
        <v>10577</v>
      </c>
      <c r="H18" s="140">
        <v>10257</v>
      </c>
      <c r="I18" s="115">
        <v>388</v>
      </c>
      <c r="J18" s="116">
        <v>3.7827824900068245</v>
      </c>
      <c r="K18" s="110"/>
      <c r="L18" s="110"/>
      <c r="M18" s="110"/>
      <c r="N18" s="110"/>
      <c r="O18" s="110"/>
    </row>
    <row r="19" spans="1:15" s="110" customFormat="1" ht="24.95" customHeight="1" x14ac:dyDescent="0.2">
      <c r="A19" s="193" t="s">
        <v>146</v>
      </c>
      <c r="B19" s="199" t="s">
        <v>147</v>
      </c>
      <c r="C19" s="113">
        <v>15.147792199213976</v>
      </c>
      <c r="D19" s="115">
        <v>22933</v>
      </c>
      <c r="E19" s="114">
        <v>23048</v>
      </c>
      <c r="F19" s="114">
        <v>22991</v>
      </c>
      <c r="G19" s="114">
        <v>22411</v>
      </c>
      <c r="H19" s="140">
        <v>22502</v>
      </c>
      <c r="I19" s="115">
        <v>431</v>
      </c>
      <c r="J19" s="116">
        <v>1.9153852990845259</v>
      </c>
    </row>
    <row r="20" spans="1:15" s="287" customFormat="1" ht="24.95" customHeight="1" x14ac:dyDescent="0.2">
      <c r="A20" s="193" t="s">
        <v>148</v>
      </c>
      <c r="B20" s="199" t="s">
        <v>149</v>
      </c>
      <c r="C20" s="113">
        <v>4.1236500544932131</v>
      </c>
      <c r="D20" s="115">
        <v>6243</v>
      </c>
      <c r="E20" s="114">
        <v>6185</v>
      </c>
      <c r="F20" s="114">
        <v>6194</v>
      </c>
      <c r="G20" s="114">
        <v>6065</v>
      </c>
      <c r="H20" s="140">
        <v>6092</v>
      </c>
      <c r="I20" s="115">
        <v>151</v>
      </c>
      <c r="J20" s="116">
        <v>2.478660538411031</v>
      </c>
      <c r="K20" s="110"/>
      <c r="L20" s="110"/>
      <c r="M20" s="110"/>
      <c r="N20" s="110"/>
      <c r="O20" s="110"/>
    </row>
    <row r="21" spans="1:15" s="110" customFormat="1" ht="24.95" customHeight="1" x14ac:dyDescent="0.2">
      <c r="A21" s="201" t="s">
        <v>150</v>
      </c>
      <c r="B21" s="202" t="s">
        <v>151</v>
      </c>
      <c r="C21" s="113">
        <v>2.1123550975923906</v>
      </c>
      <c r="D21" s="115">
        <v>3198</v>
      </c>
      <c r="E21" s="114">
        <v>3209</v>
      </c>
      <c r="F21" s="114">
        <v>3314</v>
      </c>
      <c r="G21" s="114">
        <v>3253</v>
      </c>
      <c r="H21" s="140">
        <v>3276</v>
      </c>
      <c r="I21" s="115">
        <v>-78</v>
      </c>
      <c r="J21" s="116">
        <v>-2.3809523809523809</v>
      </c>
    </row>
    <row r="22" spans="1:15" s="110" customFormat="1" ht="24.95" customHeight="1" x14ac:dyDescent="0.2">
      <c r="A22" s="201" t="s">
        <v>152</v>
      </c>
      <c r="B22" s="199" t="s">
        <v>153</v>
      </c>
      <c r="C22" s="113">
        <v>1.4960863965124345</v>
      </c>
      <c r="D22" s="115">
        <v>2265</v>
      </c>
      <c r="E22" s="114">
        <v>2228</v>
      </c>
      <c r="F22" s="114">
        <v>2235</v>
      </c>
      <c r="G22" s="114">
        <v>2149</v>
      </c>
      <c r="H22" s="140">
        <v>2127</v>
      </c>
      <c r="I22" s="115">
        <v>138</v>
      </c>
      <c r="J22" s="116">
        <v>6.488011283497884</v>
      </c>
    </row>
    <row r="23" spans="1:15" s="110" customFormat="1" ht="24.95" customHeight="1" x14ac:dyDescent="0.2">
      <c r="A23" s="193" t="s">
        <v>154</v>
      </c>
      <c r="B23" s="199" t="s">
        <v>155</v>
      </c>
      <c r="C23" s="113">
        <v>2.0912183361405594</v>
      </c>
      <c r="D23" s="115">
        <v>3166</v>
      </c>
      <c r="E23" s="114">
        <v>3193</v>
      </c>
      <c r="F23" s="114">
        <v>3214</v>
      </c>
      <c r="G23" s="114">
        <v>3169</v>
      </c>
      <c r="H23" s="140">
        <v>3163</v>
      </c>
      <c r="I23" s="115">
        <v>3</v>
      </c>
      <c r="J23" s="116">
        <v>9.4846664558963012E-2</v>
      </c>
    </row>
    <row r="24" spans="1:15" s="110" customFormat="1" ht="24.95" customHeight="1" x14ac:dyDescent="0.2">
      <c r="A24" s="193" t="s">
        <v>156</v>
      </c>
      <c r="B24" s="199" t="s">
        <v>221</v>
      </c>
      <c r="C24" s="113">
        <v>5.0430991776478749</v>
      </c>
      <c r="D24" s="115">
        <v>7635</v>
      </c>
      <c r="E24" s="114">
        <v>7652</v>
      </c>
      <c r="F24" s="114">
        <v>7713</v>
      </c>
      <c r="G24" s="114">
        <v>7536</v>
      </c>
      <c r="H24" s="140">
        <v>7524</v>
      </c>
      <c r="I24" s="115">
        <v>111</v>
      </c>
      <c r="J24" s="116">
        <v>1.4752791068580542</v>
      </c>
    </row>
    <row r="25" spans="1:15" s="110" customFormat="1" ht="24.95" customHeight="1" x14ac:dyDescent="0.2">
      <c r="A25" s="193" t="s">
        <v>222</v>
      </c>
      <c r="B25" s="204" t="s">
        <v>159</v>
      </c>
      <c r="C25" s="113">
        <v>3.2200535024274251</v>
      </c>
      <c r="D25" s="115">
        <v>4875</v>
      </c>
      <c r="E25" s="114">
        <v>4717</v>
      </c>
      <c r="F25" s="114">
        <v>4992</v>
      </c>
      <c r="G25" s="114">
        <v>4821</v>
      </c>
      <c r="H25" s="140">
        <v>4762</v>
      </c>
      <c r="I25" s="115">
        <v>113</v>
      </c>
      <c r="J25" s="116">
        <v>2.3729525409491812</v>
      </c>
    </row>
    <row r="26" spans="1:15" s="110" customFormat="1" ht="24.95" customHeight="1" x14ac:dyDescent="0.2">
      <c r="A26" s="201">
        <v>782.78300000000002</v>
      </c>
      <c r="B26" s="203" t="s">
        <v>160</v>
      </c>
      <c r="C26" s="113">
        <v>1.8455034842630205</v>
      </c>
      <c r="D26" s="115">
        <v>2794</v>
      </c>
      <c r="E26" s="114">
        <v>2829</v>
      </c>
      <c r="F26" s="114">
        <v>3248</v>
      </c>
      <c r="G26" s="114">
        <v>3548</v>
      </c>
      <c r="H26" s="140">
        <v>3486</v>
      </c>
      <c r="I26" s="115">
        <v>-692</v>
      </c>
      <c r="J26" s="116">
        <v>-19.850831899024669</v>
      </c>
    </row>
    <row r="27" spans="1:15" s="110" customFormat="1" ht="24.95" customHeight="1" x14ac:dyDescent="0.2">
      <c r="A27" s="193" t="s">
        <v>161</v>
      </c>
      <c r="B27" s="199" t="s">
        <v>223</v>
      </c>
      <c r="C27" s="113">
        <v>5.5166947389279697</v>
      </c>
      <c r="D27" s="115">
        <v>8352</v>
      </c>
      <c r="E27" s="114">
        <v>8392</v>
      </c>
      <c r="F27" s="114">
        <v>8348</v>
      </c>
      <c r="G27" s="114">
        <v>8252</v>
      </c>
      <c r="H27" s="140">
        <v>8218</v>
      </c>
      <c r="I27" s="115">
        <v>134</v>
      </c>
      <c r="J27" s="116">
        <v>1.6305670479435386</v>
      </c>
    </row>
    <row r="28" spans="1:15" s="110" customFormat="1" ht="24.95" customHeight="1" x14ac:dyDescent="0.2">
      <c r="A28" s="193" t="s">
        <v>163</v>
      </c>
      <c r="B28" s="199" t="s">
        <v>164</v>
      </c>
      <c r="C28" s="113">
        <v>2.7669341788037913</v>
      </c>
      <c r="D28" s="115">
        <v>4189</v>
      </c>
      <c r="E28" s="114">
        <v>4162</v>
      </c>
      <c r="F28" s="114">
        <v>4097</v>
      </c>
      <c r="G28" s="114">
        <v>3714</v>
      </c>
      <c r="H28" s="140">
        <v>3862</v>
      </c>
      <c r="I28" s="115">
        <v>327</v>
      </c>
      <c r="J28" s="116">
        <v>8.4671154842050758</v>
      </c>
    </row>
    <row r="29" spans="1:15" s="110" customFormat="1" ht="24.95" customHeight="1" x14ac:dyDescent="0.2">
      <c r="A29" s="193">
        <v>86</v>
      </c>
      <c r="B29" s="199" t="s">
        <v>165</v>
      </c>
      <c r="C29" s="113">
        <v>8.4480993427788231</v>
      </c>
      <c r="D29" s="115">
        <v>12790</v>
      </c>
      <c r="E29" s="114">
        <v>12789</v>
      </c>
      <c r="F29" s="114">
        <v>12590</v>
      </c>
      <c r="G29" s="114">
        <v>12415</v>
      </c>
      <c r="H29" s="140">
        <v>12448</v>
      </c>
      <c r="I29" s="115">
        <v>342</v>
      </c>
      <c r="J29" s="116">
        <v>2.7474293059125965</v>
      </c>
    </row>
    <row r="30" spans="1:15" s="110" customFormat="1" ht="24.95" customHeight="1" x14ac:dyDescent="0.2">
      <c r="A30" s="193">
        <v>87.88</v>
      </c>
      <c r="B30" s="204" t="s">
        <v>166</v>
      </c>
      <c r="C30" s="113">
        <v>7.2941642722679081</v>
      </c>
      <c r="D30" s="115">
        <v>11043</v>
      </c>
      <c r="E30" s="114">
        <v>11015</v>
      </c>
      <c r="F30" s="114">
        <v>10907</v>
      </c>
      <c r="G30" s="114">
        <v>10849</v>
      </c>
      <c r="H30" s="140">
        <v>10916</v>
      </c>
      <c r="I30" s="115">
        <v>127</v>
      </c>
      <c r="J30" s="116">
        <v>1.163429827775742</v>
      </c>
    </row>
    <row r="31" spans="1:15" s="110" customFormat="1" ht="24.95" customHeight="1" x14ac:dyDescent="0.2">
      <c r="A31" s="193" t="s">
        <v>167</v>
      </c>
      <c r="B31" s="199" t="s">
        <v>168</v>
      </c>
      <c r="C31" s="113">
        <v>3.4836024967799464</v>
      </c>
      <c r="D31" s="115">
        <v>5274</v>
      </c>
      <c r="E31" s="114">
        <v>5331</v>
      </c>
      <c r="F31" s="114">
        <v>5338</v>
      </c>
      <c r="G31" s="114">
        <v>5181</v>
      </c>
      <c r="H31" s="140">
        <v>5163</v>
      </c>
      <c r="I31" s="115">
        <v>111</v>
      </c>
      <c r="J31" s="116">
        <v>2.1499128413712958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0.29789623171174739</v>
      </c>
      <c r="D34" s="115">
        <v>451</v>
      </c>
      <c r="E34" s="114">
        <v>433</v>
      </c>
      <c r="F34" s="114">
        <v>444</v>
      </c>
      <c r="G34" s="114">
        <v>423</v>
      </c>
      <c r="H34" s="140">
        <v>416</v>
      </c>
      <c r="I34" s="115">
        <v>35</v>
      </c>
      <c r="J34" s="116">
        <v>8.4134615384615383</v>
      </c>
    </row>
    <row r="35" spans="1:10" s="110" customFormat="1" ht="24.95" customHeight="1" x14ac:dyDescent="0.2">
      <c r="A35" s="292" t="s">
        <v>171</v>
      </c>
      <c r="B35" s="293" t="s">
        <v>172</v>
      </c>
      <c r="C35" s="113">
        <v>37.112850490438916</v>
      </c>
      <c r="D35" s="115">
        <v>56187</v>
      </c>
      <c r="E35" s="114">
        <v>56552</v>
      </c>
      <c r="F35" s="114">
        <v>57738</v>
      </c>
      <c r="G35" s="114">
        <v>56828</v>
      </c>
      <c r="H35" s="140">
        <v>56636</v>
      </c>
      <c r="I35" s="115">
        <v>-449</v>
      </c>
      <c r="J35" s="116">
        <v>-0.79278197612825763</v>
      </c>
    </row>
    <row r="36" spans="1:10" s="110" customFormat="1" ht="24.95" customHeight="1" x14ac:dyDescent="0.2">
      <c r="A36" s="294" t="s">
        <v>173</v>
      </c>
      <c r="B36" s="295" t="s">
        <v>174</v>
      </c>
      <c r="C36" s="125">
        <v>62.589253277849338</v>
      </c>
      <c r="D36" s="143">
        <v>94757</v>
      </c>
      <c r="E36" s="144">
        <v>94750</v>
      </c>
      <c r="F36" s="144">
        <v>95181</v>
      </c>
      <c r="G36" s="144">
        <v>93363</v>
      </c>
      <c r="H36" s="145">
        <v>93539</v>
      </c>
      <c r="I36" s="143">
        <v>1218</v>
      </c>
      <c r="J36" s="146">
        <v>1.3021306620767807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2020-09-28T08:09:19Z</dcterms:created>
  <dcterms:modified xsi:type="dcterms:W3CDTF">2020-09-28T10:33:41Z</dcterms:modified>
</cp:coreProperties>
</file>