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H75" i="24"/>
  <c r="K75" i="24" s="1"/>
  <c r="K77" i="24" s="1"/>
  <c r="K79" i="24" s="1"/>
  <c r="G75" i="24"/>
  <c r="F75" i="24"/>
  <c r="E75" i="24"/>
  <c r="L74" i="24"/>
  <c r="J74" i="24"/>
  <c r="H74" i="24"/>
  <c r="K74" i="24" s="1"/>
  <c r="G74" i="24"/>
  <c r="F74" i="24"/>
  <c r="E74" i="24"/>
  <c r="L73" i="24"/>
  <c r="J73" i="24"/>
  <c r="H73" i="24"/>
  <c r="K73" i="24" s="1"/>
  <c r="G73" i="24"/>
  <c r="F73" i="24"/>
  <c r="E73" i="24"/>
  <c r="L72" i="24"/>
  <c r="J72" i="24"/>
  <c r="H72" i="24"/>
  <c r="K72" i="24" s="1"/>
  <c r="G72" i="24"/>
  <c r="F72" i="24"/>
  <c r="E72" i="24"/>
  <c r="L71" i="24"/>
  <c r="J71" i="24"/>
  <c r="H71" i="24"/>
  <c r="K71" i="24" s="1"/>
  <c r="G71" i="24"/>
  <c r="F71" i="24"/>
  <c r="E71" i="24"/>
  <c r="L70" i="24"/>
  <c r="J70" i="24"/>
  <c r="H70" i="24"/>
  <c r="K70" i="24" s="1"/>
  <c r="G70" i="24"/>
  <c r="F70" i="24"/>
  <c r="E70" i="24"/>
  <c r="L69" i="24"/>
  <c r="J69" i="24"/>
  <c r="H69" i="24"/>
  <c r="G69" i="24"/>
  <c r="F69" i="24"/>
  <c r="E69" i="24"/>
  <c r="L68" i="24"/>
  <c r="H68" i="24"/>
  <c r="G68" i="24"/>
  <c r="F68" i="24"/>
  <c r="E68" i="24"/>
  <c r="L67" i="24"/>
  <c r="H67" i="24"/>
  <c r="G67" i="24"/>
  <c r="F67" i="24"/>
  <c r="E67" i="24"/>
  <c r="L66" i="24"/>
  <c r="J66" i="24"/>
  <c r="H66" i="24"/>
  <c r="G66" i="24"/>
  <c r="F66" i="24"/>
  <c r="E66" i="24"/>
  <c r="L65" i="24"/>
  <c r="J65" i="24"/>
  <c r="H65" i="24"/>
  <c r="G65" i="24"/>
  <c r="F65" i="24"/>
  <c r="E65" i="24"/>
  <c r="L64" i="24"/>
  <c r="H64" i="24"/>
  <c r="G64" i="24"/>
  <c r="F64" i="24"/>
  <c r="E64" i="24"/>
  <c r="L63" i="24"/>
  <c r="H63" i="24"/>
  <c r="G63" i="24"/>
  <c r="F63" i="24"/>
  <c r="E63" i="24"/>
  <c r="L62" i="24"/>
  <c r="H62" i="24"/>
  <c r="G62" i="24"/>
  <c r="F62" i="24"/>
  <c r="E62" i="24"/>
  <c r="L61" i="24"/>
  <c r="J61" i="24"/>
  <c r="H61" i="24"/>
  <c r="G61" i="24"/>
  <c r="F61" i="24"/>
  <c r="E61" i="24"/>
  <c r="L60" i="24"/>
  <c r="H60" i="24"/>
  <c r="G60" i="24"/>
  <c r="F60" i="24"/>
  <c r="E60" i="24"/>
  <c r="L59" i="24"/>
  <c r="H59" i="24"/>
  <c r="G59" i="24"/>
  <c r="F59" i="24"/>
  <c r="E59" i="24"/>
  <c r="L58" i="24"/>
  <c r="H58" i="24"/>
  <c r="G58" i="24"/>
  <c r="F58" i="24"/>
  <c r="E58" i="24"/>
  <c r="L57" i="24"/>
  <c r="J57" i="24"/>
  <c r="H57" i="24"/>
  <c r="G57" i="24"/>
  <c r="F57" i="24"/>
  <c r="E57" i="24"/>
  <c r="L56" i="24"/>
  <c r="H56" i="24"/>
  <c r="G56" i="24"/>
  <c r="F56" i="24"/>
  <c r="E56" i="24"/>
  <c r="L55" i="24"/>
  <c r="H55" i="24"/>
  <c r="G55" i="24"/>
  <c r="F55" i="24"/>
  <c r="E55" i="24"/>
  <c r="L54" i="24"/>
  <c r="H54" i="24"/>
  <c r="G54" i="24"/>
  <c r="F54" i="24"/>
  <c r="E54" i="24"/>
  <c r="L53" i="24"/>
  <c r="J53" i="24"/>
  <c r="H53" i="24"/>
  <c r="G53" i="24"/>
  <c r="F53" i="24"/>
  <c r="E53" i="24"/>
  <c r="L52" i="24"/>
  <c r="H52" i="24"/>
  <c r="G52" i="24"/>
  <c r="F52" i="24"/>
  <c r="E52" i="24"/>
  <c r="L51" i="24"/>
  <c r="H51" i="24"/>
  <c r="G51" i="24"/>
  <c r="F51" i="24"/>
  <c r="E51" i="24"/>
  <c r="M44" i="24"/>
  <c r="L44" i="24"/>
  <c r="I44" i="24"/>
  <c r="G44" i="24"/>
  <c r="E44" i="24"/>
  <c r="D44" i="24"/>
  <c r="C44" i="24"/>
  <c r="B44" i="24"/>
  <c r="K44" i="24" s="1"/>
  <c r="K43" i="24"/>
  <c r="H43" i="24"/>
  <c r="F43" i="24"/>
  <c r="D43" i="24"/>
  <c r="C43" i="24"/>
  <c r="I43" i="24" s="1"/>
  <c r="B43" i="24"/>
  <c r="J43" i="24" s="1"/>
  <c r="M42" i="24"/>
  <c r="L42" i="24"/>
  <c r="I42" i="24"/>
  <c r="G42" i="24"/>
  <c r="E42" i="24"/>
  <c r="D42" i="24"/>
  <c r="C42" i="24"/>
  <c r="B42" i="24"/>
  <c r="K42" i="24" s="1"/>
  <c r="K41" i="24"/>
  <c r="I41" i="24"/>
  <c r="H41" i="24"/>
  <c r="F41" i="24"/>
  <c r="D41" i="24"/>
  <c r="C41" i="24"/>
  <c r="B41" i="24"/>
  <c r="J41" i="24" s="1"/>
  <c r="M40" i="24"/>
  <c r="L40" i="24"/>
  <c r="I40" i="24"/>
  <c r="G40" i="24"/>
  <c r="E40" i="24"/>
  <c r="D40" i="24"/>
  <c r="C40" i="24"/>
  <c r="B40" i="24"/>
  <c r="K40" i="24" s="1"/>
  <c r="M38" i="24"/>
  <c r="L38" i="24"/>
  <c r="M36" i="24"/>
  <c r="L36" i="24"/>
  <c r="K36" i="24"/>
  <c r="J36" i="24"/>
  <c r="I36" i="24"/>
  <c r="H36" i="24"/>
  <c r="G36" i="24"/>
  <c r="F36" i="24"/>
  <c r="E36" i="24"/>
  <c r="D36" i="24"/>
  <c r="K32" i="24"/>
  <c r="G25" i="24"/>
  <c r="C20" i="24"/>
  <c r="E20" i="24" s="1"/>
  <c r="L57" i="15"/>
  <c r="K57" i="15"/>
  <c r="C45" i="24"/>
  <c r="C38" i="24"/>
  <c r="I38" i="24" s="1"/>
  <c r="C37" i="24"/>
  <c r="C35" i="24"/>
  <c r="C34" i="24"/>
  <c r="C33" i="24"/>
  <c r="C32" i="24"/>
  <c r="C31" i="24"/>
  <c r="C30" i="24"/>
  <c r="M30" i="24" s="1"/>
  <c r="C29" i="24"/>
  <c r="G29" i="24" s="1"/>
  <c r="C28" i="24"/>
  <c r="C27" i="24"/>
  <c r="G27" i="24" s="1"/>
  <c r="C26" i="24"/>
  <c r="C25" i="24"/>
  <c r="I25" i="24" s="1"/>
  <c r="C24" i="24"/>
  <c r="C23" i="24"/>
  <c r="C22" i="24"/>
  <c r="C21" i="24"/>
  <c r="C19" i="24"/>
  <c r="C18" i="24"/>
  <c r="M18" i="24" s="1"/>
  <c r="C17" i="24"/>
  <c r="C16" i="24"/>
  <c r="C15" i="24"/>
  <c r="C14" i="24"/>
  <c r="C9" i="24"/>
  <c r="I9" i="24" s="1"/>
  <c r="C8" i="24"/>
  <c r="C7" i="24"/>
  <c r="B38" i="24"/>
  <c r="B37" i="24"/>
  <c r="B35" i="24"/>
  <c r="B34" i="24"/>
  <c r="J34" i="24" s="1"/>
  <c r="B33" i="24"/>
  <c r="B32" i="24"/>
  <c r="J32" i="24" s="1"/>
  <c r="B31" i="24"/>
  <c r="B30" i="24"/>
  <c r="B29" i="24"/>
  <c r="B28" i="24"/>
  <c r="B27" i="24"/>
  <c r="F27" i="24" s="1"/>
  <c r="B26" i="24"/>
  <c r="B25" i="24"/>
  <c r="B24" i="24"/>
  <c r="B23" i="24"/>
  <c r="B22" i="24"/>
  <c r="K22" i="24" s="1"/>
  <c r="B21" i="24"/>
  <c r="B20" i="24"/>
  <c r="B19" i="24"/>
  <c r="B18" i="24"/>
  <c r="B17" i="24"/>
  <c r="B16" i="24"/>
  <c r="B15" i="24"/>
  <c r="B9" i="24"/>
  <c r="B8" i="24"/>
  <c r="B7" i="24"/>
  <c r="H8" i="24" l="1"/>
  <c r="F8" i="24"/>
  <c r="D8" i="24"/>
  <c r="K8" i="24"/>
  <c r="J8" i="24"/>
  <c r="I16" i="24"/>
  <c r="L16" i="24"/>
  <c r="M16" i="24"/>
  <c r="G16" i="24"/>
  <c r="E16" i="24"/>
  <c r="D7" i="24"/>
  <c r="J7" i="24"/>
  <c r="H7" i="24"/>
  <c r="K7" i="24"/>
  <c r="F7" i="24"/>
  <c r="H20" i="24"/>
  <c r="F20" i="24"/>
  <c r="D20" i="24"/>
  <c r="K20" i="24"/>
  <c r="J20" i="24"/>
  <c r="G37" i="24"/>
  <c r="M37" i="24"/>
  <c r="E37" i="24"/>
  <c r="L37" i="24"/>
  <c r="I37" i="24"/>
  <c r="D9" i="24"/>
  <c r="J9" i="24"/>
  <c r="H9" i="24"/>
  <c r="K9" i="24"/>
  <c r="F9" i="24"/>
  <c r="I24" i="24"/>
  <c r="L24" i="24"/>
  <c r="M24" i="24"/>
  <c r="G24" i="24"/>
  <c r="E24" i="24"/>
  <c r="H28" i="24"/>
  <c r="F28" i="24"/>
  <c r="D28" i="24"/>
  <c r="J28" i="24"/>
  <c r="K28" i="24"/>
  <c r="I8" i="24"/>
  <c r="L8" i="24"/>
  <c r="M8" i="24"/>
  <c r="G8" i="24"/>
  <c r="E8" i="24"/>
  <c r="D19" i="24"/>
  <c r="J19" i="24"/>
  <c r="H19" i="24"/>
  <c r="K19" i="24"/>
  <c r="F19" i="24"/>
  <c r="D29" i="24"/>
  <c r="K29" i="24"/>
  <c r="J29" i="24"/>
  <c r="H29" i="24"/>
  <c r="M17" i="24"/>
  <c r="E17" i="24"/>
  <c r="L17" i="24"/>
  <c r="K60" i="24"/>
  <c r="I60" i="24"/>
  <c r="J60" i="24"/>
  <c r="D23" i="24"/>
  <c r="J23" i="24"/>
  <c r="H23" i="24"/>
  <c r="K23" i="24"/>
  <c r="F23" i="24"/>
  <c r="H32" i="24"/>
  <c r="F32" i="24"/>
  <c r="D32" i="24"/>
  <c r="B45" i="24"/>
  <c r="B39" i="24"/>
  <c r="I14" i="24"/>
  <c r="L14" i="24"/>
  <c r="G14" i="24"/>
  <c r="E14" i="24"/>
  <c r="M14" i="24"/>
  <c r="B14" i="24"/>
  <c r="B6" i="24"/>
  <c r="M23" i="24"/>
  <c r="E23" i="24"/>
  <c r="L23" i="24"/>
  <c r="I23" i="24"/>
  <c r="G23" i="24"/>
  <c r="I30" i="24"/>
  <c r="G30" i="24"/>
  <c r="L30" i="24"/>
  <c r="E30" i="24"/>
  <c r="D15" i="24"/>
  <c r="J15" i="24"/>
  <c r="H15" i="24"/>
  <c r="K15" i="24"/>
  <c r="F15" i="24"/>
  <c r="H24" i="24"/>
  <c r="F24" i="24"/>
  <c r="D24" i="24"/>
  <c r="K24" i="24"/>
  <c r="J24" i="24"/>
  <c r="H30" i="24"/>
  <c r="F30" i="24"/>
  <c r="D30" i="24"/>
  <c r="J30" i="24"/>
  <c r="D33" i="24"/>
  <c r="K33" i="24"/>
  <c r="J33" i="24"/>
  <c r="H33" i="24"/>
  <c r="F33" i="24"/>
  <c r="M9" i="24"/>
  <c r="E9" i="24"/>
  <c r="L9" i="24"/>
  <c r="I18" i="24"/>
  <c r="L18" i="24"/>
  <c r="G18" i="24"/>
  <c r="E18" i="24"/>
  <c r="M21" i="24"/>
  <c r="E21" i="24"/>
  <c r="L21" i="24"/>
  <c r="I34" i="24"/>
  <c r="G34" i="24"/>
  <c r="L34" i="24"/>
  <c r="M34" i="24"/>
  <c r="G21" i="24"/>
  <c r="E34" i="24"/>
  <c r="M7" i="24"/>
  <c r="E7" i="24"/>
  <c r="L7" i="24"/>
  <c r="I7" i="24"/>
  <c r="G7" i="24"/>
  <c r="I28" i="24"/>
  <c r="G28" i="24"/>
  <c r="L28" i="24"/>
  <c r="E28" i="24"/>
  <c r="I21" i="24"/>
  <c r="K56" i="24"/>
  <c r="I56" i="24"/>
  <c r="J56" i="24"/>
  <c r="K68" i="24"/>
  <c r="I68" i="24"/>
  <c r="J68" i="24"/>
  <c r="H26" i="24"/>
  <c r="F26" i="24"/>
  <c r="D26" i="24"/>
  <c r="K26" i="24"/>
  <c r="J26" i="24"/>
  <c r="M33" i="24"/>
  <c r="E33" i="24"/>
  <c r="L33" i="24"/>
  <c r="I33" i="24"/>
  <c r="G33" i="24"/>
  <c r="I20" i="24"/>
  <c r="L20" i="24"/>
  <c r="M20" i="24"/>
  <c r="G20" i="24"/>
  <c r="D27" i="24"/>
  <c r="K27" i="24"/>
  <c r="J27" i="24"/>
  <c r="H27" i="24"/>
  <c r="F37" i="24"/>
  <c r="D37" i="24"/>
  <c r="J37" i="24"/>
  <c r="K37" i="24"/>
  <c r="H37" i="24"/>
  <c r="D31" i="24"/>
  <c r="K31" i="24"/>
  <c r="J31" i="24"/>
  <c r="H31" i="24"/>
  <c r="F31" i="24"/>
  <c r="M15" i="24"/>
  <c r="E15" i="24"/>
  <c r="L15" i="24"/>
  <c r="I15" i="24"/>
  <c r="G15" i="24"/>
  <c r="M19" i="24"/>
  <c r="E19" i="24"/>
  <c r="L19" i="24"/>
  <c r="I19" i="24"/>
  <c r="G19" i="24"/>
  <c r="M25" i="24"/>
  <c r="E25" i="24"/>
  <c r="L25" i="24"/>
  <c r="M31" i="24"/>
  <c r="E31" i="24"/>
  <c r="L31" i="24"/>
  <c r="I31" i="24"/>
  <c r="G31" i="24"/>
  <c r="M35" i="24"/>
  <c r="E35" i="24"/>
  <c r="L35" i="24"/>
  <c r="I35" i="24"/>
  <c r="G35" i="24"/>
  <c r="G17" i="24"/>
  <c r="M28" i="24"/>
  <c r="D17" i="24"/>
  <c r="J17" i="24"/>
  <c r="H17" i="24"/>
  <c r="K17" i="24"/>
  <c r="F17" i="24"/>
  <c r="D35" i="24"/>
  <c r="K35" i="24"/>
  <c r="J35" i="24"/>
  <c r="H35" i="24"/>
  <c r="F35" i="24"/>
  <c r="M27" i="24"/>
  <c r="E27" i="24"/>
  <c r="L27" i="24"/>
  <c r="I27" i="24"/>
  <c r="H18" i="24"/>
  <c r="F18" i="24"/>
  <c r="D18" i="24"/>
  <c r="J18" i="24"/>
  <c r="H16" i="24"/>
  <c r="F16" i="24"/>
  <c r="D16" i="24"/>
  <c r="K16" i="24"/>
  <c r="J16" i="24"/>
  <c r="H22" i="24"/>
  <c r="F22" i="24"/>
  <c r="D22" i="24"/>
  <c r="J22" i="24"/>
  <c r="D25" i="24"/>
  <c r="K25" i="24"/>
  <c r="J25" i="24"/>
  <c r="H25" i="24"/>
  <c r="F25" i="24"/>
  <c r="H34" i="24"/>
  <c r="F34" i="24"/>
  <c r="D34" i="24"/>
  <c r="K34" i="24"/>
  <c r="K38" i="24"/>
  <c r="J38" i="24"/>
  <c r="H38" i="24"/>
  <c r="F38" i="24"/>
  <c r="D38" i="24"/>
  <c r="I22" i="24"/>
  <c r="L22" i="24"/>
  <c r="G22" i="24"/>
  <c r="E22" i="24"/>
  <c r="G45" i="24"/>
  <c r="M45" i="24"/>
  <c r="E45" i="24"/>
  <c r="L45" i="24"/>
  <c r="I45" i="24"/>
  <c r="I17" i="24"/>
  <c r="M22" i="24"/>
  <c r="F29" i="24"/>
  <c r="K64" i="24"/>
  <c r="I64" i="24"/>
  <c r="J64" i="24"/>
  <c r="D21" i="24"/>
  <c r="J21" i="24"/>
  <c r="H21" i="24"/>
  <c r="K21" i="24"/>
  <c r="F21" i="24"/>
  <c r="I26" i="24"/>
  <c r="G26" i="24"/>
  <c r="L26" i="24"/>
  <c r="E26" i="24"/>
  <c r="M26" i="24"/>
  <c r="I32" i="24"/>
  <c r="G32" i="24"/>
  <c r="L32" i="24"/>
  <c r="M32" i="24"/>
  <c r="E32" i="24"/>
  <c r="G9" i="24"/>
  <c r="K18" i="24"/>
  <c r="K30" i="24"/>
  <c r="K52" i="24"/>
  <c r="I52" i="24"/>
  <c r="J52" i="24"/>
  <c r="G38" i="24"/>
  <c r="G41" i="24"/>
  <c r="M41" i="24"/>
  <c r="E41" i="24"/>
  <c r="L41" i="24"/>
  <c r="K53" i="24"/>
  <c r="I53" i="24"/>
  <c r="K57" i="24"/>
  <c r="I57" i="24"/>
  <c r="K61" i="24"/>
  <c r="I61" i="24"/>
  <c r="K65" i="24"/>
  <c r="I65" i="24"/>
  <c r="K69" i="24"/>
  <c r="I69" i="24"/>
  <c r="C39" i="24"/>
  <c r="M29" i="24"/>
  <c r="E29" i="24"/>
  <c r="L29" i="24"/>
  <c r="I29" i="24"/>
  <c r="K51" i="24"/>
  <c r="I51" i="24"/>
  <c r="K55" i="24"/>
  <c r="I55" i="24"/>
  <c r="K59" i="24"/>
  <c r="I59" i="24"/>
  <c r="K63" i="24"/>
  <c r="I63" i="24"/>
  <c r="K67" i="24"/>
  <c r="I67" i="24"/>
  <c r="C6" i="24"/>
  <c r="J51" i="24"/>
  <c r="J55" i="24"/>
  <c r="J59" i="24"/>
  <c r="J63" i="24"/>
  <c r="J67" i="24"/>
  <c r="J77" i="24"/>
  <c r="K54" i="24"/>
  <c r="I54" i="24"/>
  <c r="K58" i="24"/>
  <c r="I58" i="24"/>
  <c r="K62" i="24"/>
  <c r="I62" i="24"/>
  <c r="K66" i="24"/>
  <c r="I66" i="24"/>
  <c r="E38" i="24"/>
  <c r="G43" i="24"/>
  <c r="M43" i="24"/>
  <c r="E43" i="24"/>
  <c r="L43" i="24"/>
  <c r="J54" i="24"/>
  <c r="J58" i="24"/>
  <c r="J62" i="24"/>
  <c r="F40" i="24"/>
  <c r="F42" i="24"/>
  <c r="F44" i="24"/>
  <c r="I70" i="24"/>
  <c r="I71" i="24"/>
  <c r="I72" i="24"/>
  <c r="I73" i="24"/>
  <c r="I74" i="24"/>
  <c r="I75" i="24"/>
  <c r="I77" i="24" s="1"/>
  <c r="H40" i="24"/>
  <c r="H42" i="24"/>
  <c r="H44" i="24"/>
  <c r="J40" i="24"/>
  <c r="J42" i="24"/>
  <c r="J44" i="24"/>
  <c r="J79" i="24" l="1"/>
  <c r="J78" i="24"/>
  <c r="F39" i="24"/>
  <c r="D39" i="24"/>
  <c r="J39" i="24"/>
  <c r="K39" i="24"/>
  <c r="H39" i="24"/>
  <c r="H6" i="24"/>
  <c r="F6" i="24"/>
  <c r="D6" i="24"/>
  <c r="J6" i="24"/>
  <c r="K6" i="24"/>
  <c r="F45" i="24"/>
  <c r="D45" i="24"/>
  <c r="J45" i="24"/>
  <c r="H45" i="24"/>
  <c r="K45" i="24"/>
  <c r="H14" i="24"/>
  <c r="F14" i="24"/>
  <c r="D14" i="24"/>
  <c r="J14" i="24"/>
  <c r="K14" i="24"/>
  <c r="G39" i="24"/>
  <c r="M39" i="24"/>
  <c r="E39" i="24"/>
  <c r="L39" i="24"/>
  <c r="I39" i="24"/>
  <c r="I78" i="24"/>
  <c r="I79" i="24"/>
  <c r="I6" i="24"/>
  <c r="L6" i="24"/>
  <c r="G6" i="24"/>
  <c r="E6" i="24"/>
  <c r="M6" i="24"/>
  <c r="K78" i="24"/>
  <c r="I83" i="24" l="1"/>
  <c r="I82" i="24"/>
  <c r="I81" i="24"/>
</calcChain>
</file>

<file path=xl/sharedStrings.xml><?xml version="1.0" encoding="utf-8"?>
<sst xmlns="http://schemas.openxmlformats.org/spreadsheetml/2006/main" count="1649" uniqueCount="521">
  <si>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</si>
  <si>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</si>
  <si>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</si>
  <si>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</si>
  <si>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</si>
  <si>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</si>
  <si>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</si>
  <si>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</si>
  <si>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</si>
  <si>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</si>
  <si>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</si>
  <si>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</si>
  <si>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</si>
  <si>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Marburg (447)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</si>
  <si>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</si>
  <si>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</si>
  <si>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</si>
  <si>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</si>
  <si>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</si>
  <si>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</si>
  <si>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</si>
  <si>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</si>
  <si>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</si>
  <si>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</si>
  <si>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</si>
  <si>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</si>
  <si>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</si>
  <si>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</si>
  <si>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</si>
  <si>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</si>
  <si>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</si>
  <si>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</si>
  <si>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</si>
  <si>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</si>
  <si>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</si>
  <si>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</si>
  <si>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</si>
  <si>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</si>
  <si>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</si>
  <si>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</si>
  <si>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</si>
  <si>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</si>
  <si>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</si>
  <si>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</si>
  <si>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</si>
  <si>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</si>
  <si>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</si>
  <si>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</si>
  <si>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</si>
  <si>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</si>
  <si>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</si>
  <si>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</si>
  <si>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</si>
  <si>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</si>
  <si>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</si>
  <si>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</si>
  <si>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</si>
  <si>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</si>
  <si>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</si>
  <si>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</si>
  <si>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</si>
  <si>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</si>
  <si>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</si>
  <si>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</si>
  <si>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</si>
  <si>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</si>
  <si>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</si>
  <si>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</si>
  <si>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</si>
  <si>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</si>
  <si>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</si>
  <si>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</si>
  <si>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</si>
  <si>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</si>
  <si>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</si>
  <si>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</si>
  <si>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</si>
  <si>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</si>
  <si>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</si>
  <si>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</si>
  <si>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</si>
  <si>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</si>
  <si>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</si>
  <si>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</si>
  <si>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</si>
  <si>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</si>
  <si>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</si>
  <si>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</si>
  <si>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</si>
  <si>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</si>
  <si>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</si>
  <si>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</si>
  <si>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Marburg (447);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</si>
  <si>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</si>
  <si>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</si>
  <si>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</si>
  <si>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</si>
  <si>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</si>
  <si>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</si>
  <si>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</si>
  <si>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</si>
  <si>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</si>
  <si>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</si>
  <si>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</si>
  <si>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</si>
  <si>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</si>
  <si>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</si>
  <si>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</si>
  <si>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</si>
  <si>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</si>
  <si>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</si>
  <si>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</si>
  <si>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</si>
  <si>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</si>
  <si>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</si>
  <si>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</si>
  <si>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</si>
  <si>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</si>
  <si>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</si>
  <si>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</si>
  <si>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</si>
  <si>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</si>
  <si>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</si>
  <si>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</si>
  <si>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</si>
  <si>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</si>
  <si>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</si>
  <si>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</si>
  <si>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</si>
  <si>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</si>
  <si>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</si>
  <si>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</si>
  <si>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</si>
  <si>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</si>
  <si>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</si>
  <si>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</si>
  <si>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</si>
  <si>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</si>
  <si>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</si>
  <si>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</si>
  <si>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</si>
  <si>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</si>
  <si>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</si>
  <si>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</si>
  <si>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</si>
  <si>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</si>
  <si>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</si>
  <si>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</si>
  <si>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</si>
  <si>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</si>
  <si>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</si>
  <si>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</si>
  <si>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</si>
  <si>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</si>
  <si>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</si>
  <si>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</si>
  <si>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</si>
  <si>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</si>
  <si>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</si>
  <si>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</si>
  <si>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</si>
  <si>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</si>
  <si>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</si>
  <si>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</si>
  <si>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</si>
  <si>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</si>
  <si>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</si>
  <si>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</si>
  <si>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</si>
  <si>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</si>
  <si>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</si>
  <si>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</si>
  <si>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</si>
  <si>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</si>
  <si>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</si>
  <si>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</si>
  <si>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</si>
  <si>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</si>
  <si>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</si>
  <si>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</si>
  <si>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</si>
  <si>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</si>
  <si>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</si>
  <si>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Marburg (447)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</si>
  <si>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</si>
  <si>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</si>
  <si>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</si>
  <si>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</si>
  <si>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</si>
  <si>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</si>
  <si>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</si>
  <si>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</si>
  <si>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</si>
  <si>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</si>
  <si>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</si>
  <si>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</si>
  <si>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</si>
  <si>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</si>
  <si>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</si>
  <si>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</si>
  <si>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</si>
  <si>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</si>
  <si>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</si>
  <si>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</si>
  <si>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</si>
  <si>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</si>
  <si>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</si>
  <si>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</si>
  <si>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</si>
  <si>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</si>
  <si>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</si>
  <si>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</si>
  <si>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</si>
  <si>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</si>
  <si>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</si>
  <si>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</si>
  <si>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</si>
  <si>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</si>
  <si>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</si>
  <si>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</si>
  <si>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</si>
  <si>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</si>
  <si>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</si>
  <si>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</si>
  <si>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</si>
  <si>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</si>
  <si>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</si>
  <si>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</si>
  <si>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</si>
  <si>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</si>
  <si>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</si>
  <si>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</si>
  <si>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</si>
  <si>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</si>
  <si>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</si>
  <si>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</si>
  <si>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</si>
  <si>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</si>
  <si>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</si>
  <si>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</si>
  <si>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</si>
  <si>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</si>
  <si>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</si>
  <si>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</si>
  <si>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</si>
  <si>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</si>
  <si>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</si>
  <si>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</si>
  <si>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</si>
  <si>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</si>
  <si>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</si>
  <si>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</si>
  <si>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</si>
  <si>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</si>
  <si>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</si>
  <si>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</si>
  <si>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</si>
  <si>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</si>
  <si>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</si>
  <si>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</si>
  <si>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</si>
  <si>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</si>
  <si>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</si>
  <si>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</si>
  <si>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</si>
  <si>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</si>
  <si>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</si>
  <si>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</si>
  <si>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</si>
  <si>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</si>
  <si>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</si>
  <si>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</si>
  <si>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</si>
  <si>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</si>
  <si>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</si>
  <si>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</si>
  <si>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</si>
  <si>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</si>
  <si>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</si>
  <si>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</si>
  <si>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</si>
  <si>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</si>
  <si>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</si>
  <si>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</si>
  <si>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</si>
  <si>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</si>
  <si>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</si>
  <si>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</si>
  <si>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</si>
  <si>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</si>
  <si>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</si>
  <si>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</si>
  <si>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</si>
  <si>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</si>
  <si>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</si>
  <si>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</si>
  <si>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</si>
  <si>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</si>
  <si>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</si>
  <si>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</si>
  <si>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</si>
  <si>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</si>
  <si>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</si>
  <si>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</si>
  <si>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</si>
  <si>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</si>
  <si>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</si>
  <si>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</si>
  <si>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</si>
  <si>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</si>
  <si>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</si>
  <si>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</si>
  <si>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</si>
  <si>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</si>
  <si>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</si>
  <si>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</si>
  <si>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</si>
  <si>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</si>
  <si>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</si>
  <si>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</si>
  <si>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</si>
  <si>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</si>
  <si>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</si>
  <si>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</si>
  <si>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</si>
  <si>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</si>
  <si>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</si>
  <si>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Marburg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</si>
  <si>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</si>
  <si>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</si>
  <si>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</si>
  <si>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</si>
  <si>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</si>
  <si>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</si>
  <si>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</si>
  <si>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</si>
  <si>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</si>
  <si>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</si>
  <si>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</si>
  <si>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</si>
  <si>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</si>
  <si>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</si>
  <si>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</si>
  <si>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</si>
  <si>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</si>
  <si>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</si>
  <si>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</si>
  <si>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</si>
  <si>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</si>
  <si>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</si>
  <si>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</si>
  <si>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</si>
  <si>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</si>
  <si>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</si>
  <si>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</si>
  <si>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</si>
  <si>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</si>
  <si>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</si>
  <si>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</si>
  <si>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</si>
  <si>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</si>
  <si>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</si>
  <si>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</si>
  <si>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</si>
  <si>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</si>
  <si>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</si>
  <si>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</si>
  <si>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</si>
  <si>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</si>
  <si>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</si>
  <si>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</si>
  <si>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</si>
  <si>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</si>
  <si>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</si>
  <si>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Marburg (447);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</si>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</sst>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{7301530F-135B-4C3E-969F-F0D5A5D38EAD}</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BE46-42D0-BF85-B2A51F75A821}"/>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{09330773-8120-4CD5-99AA-D817E9F49BAB}</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BE46-42D0-BF85-B2A51F75A82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{9DD788C1-A994-4DB5-AB60-948C30369C50}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E46-42D0-BF85-B2A51F75A82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{783E4A60-D775-45AB-A04F-5E8ADB2C736E}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E46-42D0-BF85-B2A51F75A82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0.76716907017372526</c:v>
                </c:pt>
                <c:pt idx="1">
                  <c:v>1.1168123612881518</c:v>
                </c:pt>
                <c:pt idx="2">
                  <c:v>1.1186464311118853</c:v>
                </c:pt>
                <c:pt idx="3">
                  <c:v>1.0875687030768</c:v>
                </c:pt>
              </c:numCache>
            </c:numRef>
          </c:val>
          <c:extLst>
            <c:ext xmlns:c16="http://schemas.microsoft.com/office/drawing/2014/chart" uri="{C3380CC4-5D6E-409C-BE32-E72D297353CC}">
              <c16:uniqueId val="{00000004-BE46-42D0-BF85-B2A51F75A82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{7463C2B2-DD7D-4969-B595-D195EA9EA584}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E46-42D0-BF85-B2A51F75A82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{9C3BA435-D6D9-4774-80E3-798496E69596}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E46-42D0-BF85-B2A51F75A82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{C6D01364-4BF9-4F3B-9FE6-2B165C973A46}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E46-42D0-BF85-B2A51F75A82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{E102B799-95A3-47C5-80BE-3BA994BF0D9D}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E46-42D0-BF85-B2A51F75A82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E46-42D0-BF85-B2A51F75A82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E46-42D0-BF85-B2A51F75A82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{1A03A0B9-DFCA-4AA4-81A9-F5CE4CD2B070}</c15:txfldGUID>
                      <c15:f>Daten_Diagramme!$E$6</c15:f>
                      <c15:dlblFieldTableCache>
                        <c:ptCount val="1"/>
                        <c:pt idx="0">
                          <c:v>-3.6</c:v>
                        </c:pt>
                      </c15:dlblFieldTableCache>
                    </c15:dlblFTEntry>
                  </c15:dlblFieldTable>
                  <c15:showDataLabelsRange val="0"/>
                </c:ext>
                <c:ext xmlns:c16="http://schemas.microsoft.com/office/drawing/2014/chart" uri="{C3380CC4-5D6E-409C-BE32-E72D297353CC}">
                  <c16:uniqueId val="{00000000-8A71-4FEC-BAA1-3F50D78177B5}"/>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{4D469732-DB98-4B65-AC33-730A757DD084}</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8A71-4FEC-BAA1-3F50D78177B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{0540DE12-5309-4E35-B334-8BB660DB4B34}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A71-4FEC-BAA1-3F50D78177B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{859C3162-99A4-44C8-8351-46DB62EF4E58}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A71-4FEC-BAA1-3F50D78177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-3.5566583953680726</c:v>
                </c:pt>
                <c:pt idx="1">
                  <c:v>-2.6469525004774508</c:v>
                </c:pt>
                <c:pt idx="2">
                  <c:v>-2.7637010795899166</c:v>
                </c:pt>
                <c:pt idx="3">
                  <c:v>-2.8655893304673015</c:v>
                </c:pt>
              </c:numCache>
            </c:numRef>
          </c:val>
          <c:extLst>
            <c:ext xmlns:c16="http://schemas.microsoft.com/office/drawing/2014/chart" uri="{C3380CC4-5D6E-409C-BE32-E72D297353CC}">
              <c16:uniqueId val="{00000004-8A71-4FEC-BAA1-3F50D78177B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{8C6F4FFF-5664-4EAA-987E-C17E58FEE2FA}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A71-4FEC-BAA1-3F50D78177B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{3704427A-B8AA-4482-81F8-A8ED61F42135}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A71-4FEC-BAA1-3F50D78177B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{A82F9A36-2020-40FB-949A-558782CC87ED}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A71-4FEC-BAA1-3F50D78177B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{8D1AD5BD-A384-4867-A5D0-74C6C36E884D}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A71-4FEC-BAA1-3F50D78177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A71-4FEC-BAA1-3F50D78177B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A71-4FEC-BAA1-3F50D78177B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{A3CD06C0-4509-4FCE-A0F8-D606030323E6}</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E229-4FEF-8ABE-033595BA6A9E}"/>
                </c:ext>
              </c:extLst>
            </c:dLbl>
            <c:dLbl>
              <c:idx val="1"/>
              <c:tx>
                <c:strRef>
                  <c:f>Daten_Diagramme!$D$15</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{489F75FB-3E82-4680-90E3-573343BA595B}</c15:txfldGUID>
                      <c15:f>Daten_Diagramme!$D$15</c15:f>
                      <c15:dlblFieldTableCache>
                        <c:ptCount val="1"/>
                        <c:pt idx="0">
                          <c:v>12.3</c:v>
                        </c:pt>
                      </c15:dlblFieldTableCache>
                    </c15:dlblFTEntry>
                  </c15:dlblFieldTable>
                  <c15:showDataLabelsRange val="0"/>
                </c:ext>
                <c:ext xmlns:c16="http://schemas.microsoft.com/office/drawing/2014/chart" uri="{C3380CC4-5D6E-409C-BE32-E72D297353CC}">
                  <c16:uniqueId val="{00000001-E229-4FEF-8ABE-033595BA6A9E}"/>
                </c:ext>
              </c:extLst>
            </c:dLbl>
            <c:dLbl>
              <c:idx val="2"/>
              <c:tx>
                <c:strRef>
                  <c:f>Daten_Diagramme!$D$16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{348EEC14-8E80-4644-A6F7-B3A798A2751B}</c15:txfldGUID>
                      <c15:f>Daten_Diagramme!$D$16</c15:f>
                      <c15:dlblFieldTableCache>
                        <c:ptCount val="1"/>
                        <c:pt idx="0">
                          <c:v>0.2</c:v>
                        </c:pt>
                      </c15:dlblFieldTableCache>
                    </c15:dlblFTEntry>
                  </c15:dlblFieldTable>
                  <c15:showDataLabelsRange val="0"/>
                </c:ext>
                <c:ext xmlns:c16="http://schemas.microsoft.com/office/drawing/2014/chart" uri="{C3380CC4-5D6E-409C-BE32-E72D297353CC}">
                  <c16:uniqueId val="{00000002-E229-4FEF-8ABE-033595BA6A9E}"/>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{11F55F08-DD81-4F77-BFC1-1608F9821208}</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E229-4FEF-8ABE-033595BA6A9E}"/>
                </c:ext>
              </c:extLst>
            </c:dLbl>
            <c:dLbl>
              <c:idx val="4"/>
              <c:tx>
                <c:strRef>
                  <c:f>Daten_Diagramme!$D$18</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{DA910064-C159-45EE-A975-242DF595E57C}</c15:txfldGUID>
                      <c15:f>Daten_Diagramme!$D$18</c15:f>
                      <c15:dlblFieldTableCache>
                        <c:ptCount val="1"/>
                        <c:pt idx="0">
                          <c:v>6.8</c:v>
                        </c:pt>
                      </c15:dlblFieldTableCache>
                    </c15:dlblFTEntry>
                  </c15:dlblFieldTable>
                  <c15:showDataLabelsRange val="0"/>
                </c:ext>
                <c:ext xmlns:c16="http://schemas.microsoft.com/office/drawing/2014/chart" uri="{C3380CC4-5D6E-409C-BE32-E72D297353CC}">
                  <c16:uniqueId val="{00000004-E229-4FEF-8ABE-033595BA6A9E}"/>
                </c:ext>
              </c:extLst>
            </c:dLbl>
            <c:dLbl>
              <c:idx val="5"/>
              <c:tx>
                <c:strRef>
                  <c:f>Daten_Diagramme!$D$19</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{9236817E-F076-4585-95AB-85CC596EF065}</c15:txfldGUID>
                      <c15:f>Daten_Diagramme!$D$19</c15:f>
                      <c15:dlblFieldTableCache>
                        <c:ptCount val="1"/>
                        <c:pt idx="0">
                          <c:v>-6.2</c:v>
                        </c:pt>
                      </c15:dlblFieldTableCache>
                    </c15:dlblFTEntry>
                  </c15:dlblFieldTable>
                  <c15:showDataLabelsRange val="0"/>
                </c:ext>
                <c:ext xmlns:c16="http://schemas.microsoft.com/office/drawing/2014/chart" uri="{C3380CC4-5D6E-409C-BE32-E72D297353CC}">
                  <c16:uniqueId val="{00000005-E229-4FEF-8ABE-033595BA6A9E}"/>
                </c:ext>
              </c:extLst>
            </c:dLbl>
            <c:dLbl>
              <c:idx val="6"/>
              <c:tx>
                <c:strRef>
                  <c:f>Daten_Diagramme!$D$20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{D6490E66-D234-4C63-9F39-44978B32A211}</c15:txfldGUID>
                      <c15:f>Daten_Diagramme!$D$20</c15:f>
                      <c15:dlblFieldTableCache>
                        <c:ptCount val="1"/>
                        <c:pt idx="0">
                          <c:v>-2.8</c:v>
                        </c:pt>
                      </c15:dlblFieldTableCache>
                    </c15:dlblFTEntry>
                  </c15:dlblFieldTable>
                  <c15:showDataLabelsRange val="0"/>
                </c:ext>
                <c:ext xmlns:c16="http://schemas.microsoft.com/office/drawing/2014/chart" uri="{C3380CC4-5D6E-409C-BE32-E72D297353CC}">
                  <c16:uniqueId val="{00000006-E229-4FEF-8ABE-033595BA6A9E}"/>
                </c:ext>
              </c:extLst>
            </c:dLbl>
            <c:dLbl>
              <c:idx val="7"/>
              <c:tx>
                <c:strRef>
                  <c:f>Daten_Diagramme!$D$21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{D1C197BF-C91A-4619-B616-DACB28C3C96F}</c15:txfldGUID>
                      <c15:f>Daten_Diagramme!$D$21</c15:f>
                      <c15:dlblFieldTableCache>
                        <c:ptCount val="1"/>
                        <c:pt idx="0">
                          <c:v>2.5</c:v>
                        </c:pt>
                      </c15:dlblFieldTableCache>
                    </c15:dlblFTEntry>
                  </c15:dlblFieldTable>
                  <c15:showDataLabelsRange val="0"/>
                </c:ext>
                <c:ext xmlns:c16="http://schemas.microsoft.com/office/drawing/2014/chart" uri="{C3380CC4-5D6E-409C-BE32-E72D297353CC}">
                  <c16:uniqueId val="{00000007-E229-4FEF-8ABE-033595BA6A9E}"/>
                </c:ext>
              </c:extLst>
            </c:dLbl>
            <c:dLbl>
              <c:idx val="8"/>
              <c:tx>
                <c:strRef>
                  <c:f>Daten_Diagramme!$D$22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{0C8C8F70-8C42-4F94-9F41-6D1A26AEA1EC}</c15:txfldGUID>
                      <c15:f>Daten_Diagramme!$D$22</c15:f>
                      <c15:dlblFieldTableCache>
                        <c:ptCount val="1"/>
                        <c:pt idx="0">
                          <c:v>2.5</c:v>
                        </c:pt>
                      </c15:dlblFieldTableCache>
                    </c15:dlblFTEntry>
                  </c15:dlblFieldTable>
                  <c15:showDataLabelsRange val="0"/>
                </c:ext>
                <c:ext xmlns:c16="http://schemas.microsoft.com/office/drawing/2014/chart" uri="{C3380CC4-5D6E-409C-BE32-E72D297353CC}">
                  <c16:uniqueId val="{00000008-E229-4FEF-8ABE-033595BA6A9E}"/>
                </c:ext>
              </c:extLst>
            </c:dLbl>
            <c:dLbl>
              <c:idx val="9"/>
              <c:tx>
                <c:strRef>
                  <c:f>Daten_Diagramme!$D$23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{0B2967FF-6D8D-4BE2-9488-9F889B978B7A}</c15:txfldGUID>
                      <c15:f>Daten_Diagramme!$D$23</c15:f>
                      <c15:dlblFieldTableCache>
                        <c:ptCount val="1"/>
                        <c:pt idx="0">
                          <c:v>0.1</c:v>
                        </c:pt>
                      </c15:dlblFieldTableCache>
                    </c15:dlblFTEntry>
                  </c15:dlblFieldTable>
                  <c15:showDataLabelsRange val="0"/>
                </c:ext>
                <c:ext xmlns:c16="http://schemas.microsoft.com/office/drawing/2014/chart" uri="{C3380CC4-5D6E-409C-BE32-E72D297353CC}">
                  <c16:uniqueId val="{00000009-E229-4FEF-8ABE-033595BA6A9E}"/>
                </c:ext>
              </c:extLst>
            </c:dLbl>
            <c:dLbl>
              <c:idx val="10"/>
              <c:tx>
                <c:strRef>
                  <c:f>Daten_Diagramme!$D$24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{593CA178-6F19-4E6F-9D2B-2E5D7AA20468}</c15:txfldGUID>
                      <c15:f>Daten_Diagramme!$D$24</c15:f>
                      <c15:dlblFieldTableCache>
                        <c:ptCount val="1"/>
                        <c:pt idx="0">
                          <c:v>2.3</c:v>
                        </c:pt>
                      </c15:dlblFieldTableCache>
                    </c15:dlblFTEntry>
                  </c15:dlblFieldTable>
                  <c15:showDataLabelsRange val="0"/>
                </c:ext>
                <c:ext xmlns:c16="http://schemas.microsoft.com/office/drawing/2014/chart" uri="{C3380CC4-5D6E-409C-BE32-E72D297353CC}">
                  <c16:uniqueId val="{0000000A-E229-4FEF-8ABE-033595BA6A9E}"/>
                </c:ext>
              </c:extLst>
            </c:dLbl>
            <c:dLbl>
              <c:idx val="11"/>
              <c:tx>
                <c:strRef>
                  <c:f>Daten_Diagramme!$D$25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{D96CF69B-BE2B-4A96-B16A-D3D61EABF842}</c15:txfldGUID>
                      <c15:f>Daten_Diagramme!$D$25</c15:f>
                      <c15:dlblFieldTableCache>
                        <c:ptCount val="1"/>
                        <c:pt idx="0">
                          <c:v>-4.2</c:v>
                        </c:pt>
                      </c15:dlblFieldTableCache>
                    </c15:dlblFTEntry>
                  </c15:dlblFieldTable>
                  <c15:showDataLabelsRange val="0"/>
                </c:ext>
                <c:ext xmlns:c16="http://schemas.microsoft.com/office/drawing/2014/chart" uri="{C3380CC4-5D6E-409C-BE32-E72D297353CC}">
                  <c16:uniqueId val="{0000000B-E229-4FEF-8ABE-033595BA6A9E}"/>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{F0C85C2D-7552-486A-9B4E-848627786553}</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E229-4FEF-8ABE-033595BA6A9E}"/>
                </c:ext>
              </c:extLst>
            </c:dLbl>
            <c:dLbl>
              <c:idx val="13"/>
              <c:tx>
                <c:strRef>
                  <c:f>Daten_Diagramme!$D$27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{DA407C4C-7051-4125-9D75-664092F97829}</c15:txfldGUID>
                      <c15:f>Daten_Diagramme!$D$27</c15:f>
                      <c15:dlblFieldTableCache>
                        <c:ptCount val="1"/>
                        <c:pt idx="0">
                          <c:v>3.3</c:v>
                        </c:pt>
                      </c15:dlblFieldTableCache>
                    </c15:dlblFTEntry>
                  </c15:dlblFieldTable>
                  <c15:showDataLabelsRange val="0"/>
                </c:ext>
                <c:ext xmlns:c16="http://schemas.microsoft.com/office/drawing/2014/chart" uri="{C3380CC4-5D6E-409C-BE32-E72D297353CC}">
                  <c16:uniqueId val="{0000000D-E229-4FEF-8ABE-033595BA6A9E}"/>
                </c:ext>
              </c:extLst>
            </c:dLbl>
            <c:dLbl>
              <c:idx val="14"/>
              <c:tx>
                <c:strRef>
                  <c:f>Daten_Diagramme!$D$28</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{82514881-16E5-4295-920A-55F7AA5C9915}</c15:txfldGUID>
                      <c15:f>Daten_Diagramme!$D$28</c15:f>
                      <c15:dlblFieldTableCache>
                        <c:ptCount val="1"/>
                        <c:pt idx="0">
                          <c:v>-7.4</c:v>
                        </c:pt>
                      </c15:dlblFieldTableCache>
                    </c15:dlblFTEntry>
                  </c15:dlblFieldTable>
                  <c15:showDataLabelsRange val="0"/>
                </c:ext>
                <c:ext xmlns:c16="http://schemas.microsoft.com/office/drawing/2014/chart" uri="{C3380CC4-5D6E-409C-BE32-E72D297353CC}">
                  <c16:uniqueId val="{0000000E-E229-4FEF-8ABE-033595BA6A9E}"/>
                </c:ext>
              </c:extLst>
            </c:dLbl>
            <c:dLbl>
              <c:idx val="15"/>
              <c:tx>
                <c:strRef>
                  <c:f>Daten_Diagramme!$D$29</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{B0374FD0-D858-41A1-9FF0-3D60C004239E}</c15:txfldGUID>
                      <c15:f>Daten_Diagramme!$D$29</c15:f>
                      <c15:dlblFieldTableCache>
                        <c:ptCount val="1"/>
                        <c:pt idx="0">
                          <c:v>-12.0</c:v>
                        </c:pt>
                      </c15:dlblFieldTableCache>
                    </c15:dlblFTEntry>
                  </c15:dlblFieldTable>
                  <c15:showDataLabelsRange val="0"/>
                </c:ext>
                <c:ext xmlns:c16="http://schemas.microsoft.com/office/drawing/2014/chart" uri="{C3380CC4-5D6E-409C-BE32-E72D297353CC}">
                  <c16:uniqueId val="{0000000F-E229-4FEF-8ABE-033595BA6A9E}"/>
                </c:ext>
              </c:extLst>
            </c:dLbl>
            <c:dLbl>
              <c:idx val="16"/>
              <c:tx>
                <c:strRef>
                  <c:f>Daten_Diagramme!$D$30</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{387AECF7-8AA6-4EFB-9D89-365FAE74D12A}</c15:txfldGUID>
                      <c15:f>Daten_Diagramme!$D$30</c15:f>
                      <c15:dlblFieldTableCache>
                        <c:ptCount val="1"/>
                        <c:pt idx="0">
                          <c:v>4.5</c:v>
                        </c:pt>
                      </c15:dlblFieldTableCache>
                    </c15:dlblFTEntry>
                  </c15:dlblFieldTable>
                  <c15:showDataLabelsRange val="0"/>
                </c:ext>
                <c:ext xmlns:c16="http://schemas.microsoft.com/office/drawing/2014/chart" uri="{C3380CC4-5D6E-409C-BE32-E72D297353CC}">
                  <c16:uniqueId val="{00000010-E229-4FEF-8ABE-033595BA6A9E}"/>
                </c:ext>
              </c:extLst>
            </c:dLbl>
            <c:dLbl>
              <c:idx val="17"/>
              <c:tx>
                <c:strRef>
                  <c:f>Daten_Diagramme!$D$31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{5C8E19F9-DEE7-4B2B-83FC-2F829753E140}</c15:txfldGUID>
                      <c15:f>Daten_Diagramme!$D$31</c15:f>
                      <c15:dlblFieldTableCache>
                        <c:ptCount val="1"/>
                        <c:pt idx="0">
                          <c:v>2.4</c:v>
                        </c:pt>
                      </c15:dlblFieldTableCache>
                    </c15:dlblFTEntry>
                  </c15:dlblFieldTable>
                  <c15:showDataLabelsRange val="0"/>
                </c:ext>
                <c:ext xmlns:c16="http://schemas.microsoft.com/office/drawing/2014/chart" uri="{C3380CC4-5D6E-409C-BE32-E72D297353CC}">
                  <c16:uniqueId val="{00000011-E229-4FEF-8ABE-033595BA6A9E}"/>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{21269296-2B08-451A-A547-5A4AFD98BF8E}</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E229-4FEF-8ABE-033595BA6A9E}"/>
                </c:ext>
              </c:extLst>
            </c:dLbl>
            <c:dLbl>
              <c:idx val="19"/>
              <c:tx>
                <c:strRef>
                  <c:f>Daten_Diagramme!$D$33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{C53A8A8B-F560-41A6-830A-215A0B44973B}</c15:txfldGUID>
                      <c15:f>Daten_Diagramme!$D$33</c15:f>
                      <c15:dlblFieldTableCache>
                        <c:ptCount val="1"/>
                        <c:pt idx="0">
                          <c:v>3.4</c:v>
                        </c:pt>
                      </c15:dlblFieldTableCache>
                    </c15:dlblFTEntry>
                  </c15:dlblFieldTable>
                  <c15:showDataLabelsRange val="0"/>
                </c:ext>
                <c:ext xmlns:c16="http://schemas.microsoft.com/office/drawing/2014/chart" uri="{C3380CC4-5D6E-409C-BE32-E72D297353CC}">
                  <c16:uniqueId val="{00000013-E229-4FEF-8ABE-033595BA6A9E}"/>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{173AFB3E-3AE7-48D9-8532-4F6C8443EE38}</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E229-4FEF-8ABE-033595BA6A9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{B7711C83-99FC-48CA-A69D-47DD99D52CBB}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229-4FEF-8ABE-033595BA6A9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{0AF1BB22-EDE1-460A-A1B9-9411E90128BB}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229-4FEF-8ABE-033595BA6A9E}"/>
                </c:ext>
              </c:extLst>
            </c:dLbl>
            <c:dLbl>
              <c:idx val="23"/>
              <c:tx>
                <c:strRef>
                  <c:f>Daten_Diagramme!$D$37</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{53FD3618-ACF3-48B5-8706-E37633F74C9D}</c15:txfldGUID>
                      <c15:f>Daten_Diagramme!$D$37</c15:f>
                      <c15:dlblFieldTableCache>
                        <c:ptCount val="1"/>
                        <c:pt idx="0">
                          <c:v>12.3</c:v>
                        </c:pt>
                      </c15:dlblFieldTableCache>
                    </c15:dlblFTEntry>
                  </c15:dlblFieldTable>
                  <c15:showDataLabelsRange val="0"/>
                </c:ext>
                <c:ext xmlns:c16="http://schemas.microsoft.com/office/drawing/2014/chart" uri="{C3380CC4-5D6E-409C-BE32-E72D297353CC}">
                  <c16:uniqueId val="{00000017-E229-4FEF-8ABE-033595BA6A9E}"/>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{E63DABF4-5CA5-42DB-8017-2A1528A53563}</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E229-4FEF-8ABE-033595BA6A9E}"/>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{C12C38D3-B54D-4766-BFE7-2D6CDBF6C83F}</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E229-4FEF-8ABE-033595BA6A9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{B02DA9B6-DA94-4C25-B46D-EFC108310669}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229-4FEF-8ABE-033595BA6A9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{04746FBF-88E8-4F7C-853D-A923A9B46B1C}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229-4FEF-8ABE-033595BA6A9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{02EE625E-F253-492F-A814-15ACBFABDF85}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229-4FEF-8ABE-033595BA6A9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{80254FFA-8D5C-43C0-8B8F-FBA49306097D}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229-4FEF-8ABE-033595BA6A9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{7EDEAAC5-07CA-41C3-9C47-020EB39BAA94}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229-4FEF-8ABE-033595BA6A9E}"/>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{F8D5A191-911D-4083-A87E-6D642BE9B79C}</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E229-4FEF-8ABE-033595BA6A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0.76716907017372526</c:v>
                </c:pt>
                <c:pt idx="1">
                  <c:v>12.313432835820896</c:v>
                </c:pt>
                <c:pt idx="2">
                  <c:v>0.20345879959308241</c:v>
                </c:pt>
                <c:pt idx="3">
                  <c:v>-0.97026165539948861</c:v>
                </c:pt>
                <c:pt idx="4">
                  <c:v>6.7954022988505747</c:v>
                </c:pt>
                <c:pt idx="5">
                  <c:v>-6.18429591174562</c:v>
                </c:pt>
                <c:pt idx="6">
                  <c:v>-2.782685512367491</c:v>
                </c:pt>
                <c:pt idx="7">
                  <c:v>2.5265285497726122</c:v>
                </c:pt>
                <c:pt idx="8">
                  <c:v>2.4886388227656351</c:v>
                </c:pt>
                <c:pt idx="9">
                  <c:v>0.13297872340425532</c:v>
                </c:pt>
                <c:pt idx="10">
                  <c:v>2.3311132254995242</c:v>
                </c:pt>
                <c:pt idx="11">
                  <c:v>-4.177777777777778</c:v>
                </c:pt>
                <c:pt idx="12">
                  <c:v>0.39551746868820037</c:v>
                </c:pt>
                <c:pt idx="13">
                  <c:v>3.3317800559179869</c:v>
                </c:pt>
                <c:pt idx="14">
                  <c:v>-7.4381973309997811</c:v>
                </c:pt>
                <c:pt idx="15">
                  <c:v>-11.957569913211186</c:v>
                </c:pt>
                <c:pt idx="16">
                  <c:v>4.5283018867924527</c:v>
                </c:pt>
                <c:pt idx="17">
                  <c:v>2.3863636363636362</c:v>
                </c:pt>
                <c:pt idx="18">
                  <c:v>2.6838854576080853</c:v>
                </c:pt>
                <c:pt idx="19">
                  <c:v>3.373583966139674</c:v>
                </c:pt>
                <c:pt idx="20">
                  <c:v>1.2029123140234252</c:v>
                </c:pt>
                <c:pt idx="21">
                  <c:v>0</c:v>
                </c:pt>
                <c:pt idx="23">
                  <c:v>12.313432835820896</c:v>
                </c:pt>
                <c:pt idx="24">
                  <c:v>-0.5225440429979098</c:v>
                </c:pt>
                <c:pt idx="25">
                  <c:v>1.4537920169865923</c:v>
                </c:pt>
              </c:numCache>
            </c:numRef>
          </c:val>
          <c:extLst>
            <c:ext xmlns:c16="http://schemas.microsoft.com/office/drawing/2014/chart" uri="{C3380CC4-5D6E-409C-BE32-E72D297353CC}">
              <c16:uniqueId val="{00000020-E229-4FEF-8ABE-033595BA6A9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{60E9B771-CC97-46B7-8089-95AA9F682B59}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229-4FEF-8ABE-033595BA6A9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{1F92002B-F012-4718-956D-303A92F46F08}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229-4FEF-8ABE-033595BA6A9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{FF413379-BEEF-4BAA-B48D-42390DF9DE39}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229-4FEF-8ABE-033595BA6A9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{FC83E111-1ACE-4889-BF83-E6CF2C42D2C0}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229-4FEF-8ABE-033595BA6A9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{9C2F08EF-1B9D-4675-8F4B-84C225F44353}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229-4FEF-8ABE-033595BA6A9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{249C97AE-9476-4915-8F35-82F4E5B1883E}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229-4FEF-8ABE-033595BA6A9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{71D74610-CCCC-4EDB-B8A1-07599911372E}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229-4FEF-8ABE-033595BA6A9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{294ED3FD-20AD-4D1E-B2F6-670558B994CD}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229-4FEF-8ABE-033595BA6A9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{9FC33A97-B662-455F-B892-5A0EAFE7FDFB}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229-4FEF-8ABE-033595BA6A9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{ED84315F-6C25-4795-8317-37EB17B6BEB8}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229-4FEF-8ABE-033595BA6A9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{61190B22-8C30-4F87-8492-5A4E04543A49}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229-4FEF-8ABE-033595BA6A9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{0569B425-2055-45D9-A3C8-D198A2A2B56E}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229-4FEF-8ABE-033595BA6A9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{D2097EF5-1064-47E5-B599-0DE96230A7FE}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229-4FEF-8ABE-033595BA6A9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{1FAE4957-11F6-407D-B904-FA16BBE32E1F}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229-4FEF-8ABE-033595BA6A9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{DF3314DB-F212-4074-801F-AFBF5A8BBBD3}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229-4FEF-8ABE-033595BA6A9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{69C12035-8995-4030-90AE-1B60C50AB5C0}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229-4FEF-8ABE-033595BA6A9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{2B1B6F57-DA78-42A2-996B-C34DE85D2388}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229-4FEF-8ABE-033595BA6A9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{37E72FA1-8BE9-49AB-96D8-64B5B38A0745}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229-4FEF-8ABE-033595BA6A9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{4FAD1AA0-D689-4C14-AC36-BE1D4E7B8629}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229-4FEF-8ABE-033595BA6A9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{95415A7C-63F7-468D-9BBC-DA214260B004}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229-4FEF-8ABE-033595BA6A9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{C0942B52-C8E9-4BB3-AD4F-2B12A6AF3470}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229-4FEF-8ABE-033595BA6A9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{F99B2A50-FB1C-48D6-A95D-F312FE4210B4}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229-4FEF-8ABE-033595BA6A9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{A62B7546-D13E-4C2F-AAE4-0393749E428D}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229-4FEF-8ABE-033595BA6A9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{ECB87413-5DBB-42E2-8223-2A0A4456EFCF}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229-4FEF-8ABE-033595BA6A9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{7ACF0E86-E7CB-4B70-AE5E-E539EF90D2B7}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229-4FEF-8ABE-033595BA6A9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{B4B33687-1B74-4005-9EF6-EC5D818B5D23}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229-4FEF-8ABE-033595BA6A9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{17B963E8-FDE9-46D2-8101-C7AE047252BD}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229-4FEF-8ABE-033595BA6A9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{1F4151E2-2AFB-40BF-AAD3-B4EFD9FDF3EA}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229-4FEF-8ABE-033595BA6A9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{2C7C07B2-B40E-4A40-814B-629C5D40FA8F}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229-4FEF-8ABE-033595BA6A9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{9AD65083-5C3B-456D-96C8-FB22BA1588FD}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229-4FEF-8ABE-033595BA6A9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{C0D34909-A6B1-41DD-B146-6B62BBD5CBD1}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229-4FEF-8ABE-033595BA6A9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{C182225B-7EBD-40F9-912F-03812CD6E9E7}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229-4FEF-8ABE-033595BA6A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229-4FEF-8ABE-033595BA6A9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229-4FEF-8ABE-033595BA6A9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{06CE1AA3-B0A6-4001-A7C5-E7F022755C20}</c15:txfldGUID>
                      <c15:f>Daten_Diagramme!$E$14</c15:f>
                      <c15:dlblFieldTableCache>
                        <c:ptCount val="1"/>
                        <c:pt idx="0">
                          <c:v>-3.6</c:v>
                        </c:pt>
                      </c15:dlblFieldTableCache>
                    </c15:dlblFTEntry>
                  </c15:dlblFieldTable>
                  <c15:showDataLabelsRange val="0"/>
                </c:ext>
                <c:ext xmlns:c16="http://schemas.microsoft.com/office/drawing/2014/chart" uri="{C3380CC4-5D6E-409C-BE32-E72D297353CC}">
                  <c16:uniqueId val="{00000000-0F52-4800-9E1E-8022FC0EC008}"/>
                </c:ext>
              </c:extLst>
            </c:dLbl>
            <c:dLbl>
              <c:idx val="1"/>
              <c:tx>
                <c:strRef>
                  <c:f>Daten_Diagramme!$E$15</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{5C3ED06A-06CD-4DB9-9E6A-72B74825D75E}</c15:txfldGUID>
                      <c15:f>Daten_Diagramme!$E$15</c15:f>
                      <c15:dlblFieldTableCache>
                        <c:ptCount val="1"/>
                        <c:pt idx="0">
                          <c:v>5.7</c:v>
                        </c:pt>
                      </c15:dlblFieldTableCache>
                    </c15:dlblFTEntry>
                  </c15:dlblFieldTable>
                  <c15:showDataLabelsRange val="0"/>
                </c:ext>
                <c:ext xmlns:c16="http://schemas.microsoft.com/office/drawing/2014/chart" uri="{C3380CC4-5D6E-409C-BE32-E72D297353CC}">
                  <c16:uniqueId val="{00000001-0F52-4800-9E1E-8022FC0EC008}"/>
                </c:ext>
              </c:extLst>
            </c:dLbl>
            <c:dLbl>
              <c:idx val="2"/>
              <c:tx>
                <c:strRef>
                  <c:f>Daten_Diagramme!$E$16</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{01F0C405-BDDB-4521-9FE6-16AB3D841273}</c15:txfldGUID>
                      <c15:f>Daten_Diagramme!$E$16</c15:f>
                      <c15:dlblFieldTableCache>
                        <c:ptCount val="1"/>
                        <c:pt idx="0">
                          <c:v>-6.8</c:v>
                        </c:pt>
                      </c15:dlblFieldTableCache>
                    </c15:dlblFTEntry>
                  </c15:dlblFieldTable>
                  <c15:showDataLabelsRange val="0"/>
                </c:ext>
                <c:ext xmlns:c16="http://schemas.microsoft.com/office/drawing/2014/chart" uri="{C3380CC4-5D6E-409C-BE32-E72D297353CC}">
                  <c16:uniqueId val="{00000002-0F52-4800-9E1E-8022FC0EC008}"/>
                </c:ext>
              </c:extLst>
            </c:dLbl>
            <c:dLbl>
              <c:idx val="3"/>
              <c:tx>
                <c:strRef>
                  <c:f>Daten_Diagramme!$E$17</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{0A3F4434-C4ED-4642-A3F6-76B825A94718}</c15:txfldGUID>
                      <c15:f>Daten_Diagramme!$E$17</c15:f>
                      <c15:dlblFieldTableCache>
                        <c:ptCount val="1"/>
                        <c:pt idx="0">
                          <c:v>-10.0</c:v>
                        </c:pt>
                      </c15:dlblFieldTableCache>
                    </c15:dlblFTEntry>
                  </c15:dlblFieldTable>
                  <c15:showDataLabelsRange val="0"/>
                </c:ext>
                <c:ext xmlns:c16="http://schemas.microsoft.com/office/drawing/2014/chart" uri="{C3380CC4-5D6E-409C-BE32-E72D297353CC}">
                  <c16:uniqueId val="{00000003-0F52-4800-9E1E-8022FC0EC008}"/>
                </c:ext>
              </c:extLst>
            </c:dLbl>
            <c:dLbl>
              <c:idx val="4"/>
              <c:tx>
                <c:strRef>
                  <c:f>Daten_Diagramme!$E$18</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{2C6C19EF-3E0A-4DA2-8D27-D52E21493122}</c15:txfldGUID>
                      <c15:f>Daten_Diagramme!$E$18</c15:f>
                      <c15:dlblFieldTableCache>
                        <c:ptCount val="1"/>
                        <c:pt idx="0">
                          <c:v>-10.7</c:v>
                        </c:pt>
                      </c15:dlblFieldTableCache>
                    </c15:dlblFTEntry>
                  </c15:dlblFieldTable>
                  <c15:showDataLabelsRange val="0"/>
                </c:ext>
                <c:ext xmlns:c16="http://schemas.microsoft.com/office/drawing/2014/chart" uri="{C3380CC4-5D6E-409C-BE32-E72D297353CC}">
                  <c16:uniqueId val="{00000004-0F52-4800-9E1E-8022FC0EC008}"/>
                </c:ext>
              </c:extLst>
            </c:dLbl>
            <c:dLbl>
              <c:idx val="5"/>
              <c:tx>
                <c:strRef>
                  <c:f>Daten_Diagramme!$E$19</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{E158340D-BF7F-4996-A87B-520FD2E5FE0F}</c15:txfldGUID>
                      <c15:f>Daten_Diagramme!$E$19</c15:f>
                      <c15:dlblFieldTableCache>
                        <c:ptCount val="1"/>
                        <c:pt idx="0">
                          <c:v>-10.3</c:v>
                        </c:pt>
                      </c15:dlblFieldTableCache>
                    </c15:dlblFTEntry>
                  </c15:dlblFieldTable>
                  <c15:showDataLabelsRange val="0"/>
                </c:ext>
                <c:ext xmlns:c16="http://schemas.microsoft.com/office/drawing/2014/chart" uri="{C3380CC4-5D6E-409C-BE32-E72D297353CC}">
                  <c16:uniqueId val="{00000005-0F52-4800-9E1E-8022FC0EC008}"/>
                </c:ext>
              </c:extLst>
            </c:dLbl>
            <c:dLbl>
              <c:idx val="6"/>
              <c:tx>
                <c:strRef>
                  <c:f>Daten_Diagramme!$E$20</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{EBA2BAC8-8EEF-4895-BA49-4C4D17E551DC}</c15:txfldGUID>
                      <c15:f>Daten_Diagramme!$E$20</c15:f>
                      <c15:dlblFieldTableCache>
                        <c:ptCount val="1"/>
                        <c:pt idx="0">
                          <c:v>-7.2</c:v>
                        </c:pt>
                      </c15:dlblFieldTableCache>
                    </c15:dlblFTEntry>
                  </c15:dlblFieldTable>
                  <c15:showDataLabelsRange val="0"/>
                </c:ext>
                <c:ext xmlns:c16="http://schemas.microsoft.com/office/drawing/2014/chart" uri="{C3380CC4-5D6E-409C-BE32-E72D297353CC}">
                  <c16:uniqueId val="{00000006-0F52-4800-9E1E-8022FC0EC008}"/>
                </c:ext>
              </c:extLst>
            </c:dLbl>
            <c:dLbl>
              <c:idx val="7"/>
              <c:tx>
                <c:strRef>
                  <c:f>Daten_Diagramme!$E$21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{0AE0CCDC-D834-4588-A9B3-21FB4C2A3526}</c15:txfldGUID>
                      <c15:f>Daten_Diagramme!$E$21</c15:f>
                      <c15:dlblFieldTableCache>
                        <c:ptCount val="1"/>
                        <c:pt idx="0">
                          <c:v>0.2</c:v>
                        </c:pt>
                      </c15:dlblFieldTableCache>
                    </c15:dlblFTEntry>
                  </c15:dlblFieldTable>
                  <c15:showDataLabelsRange val="0"/>
                </c:ext>
                <c:ext xmlns:c16="http://schemas.microsoft.com/office/drawing/2014/chart" uri="{C3380CC4-5D6E-409C-BE32-E72D297353CC}">
                  <c16:uniqueId val="{00000007-0F52-4800-9E1E-8022FC0EC008}"/>
                </c:ext>
              </c:extLst>
            </c:dLbl>
            <c:dLbl>
              <c:idx val="8"/>
              <c:tx>
                <c:strRef>
                  <c:f>Daten_Diagramme!$E$22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{DAF38742-E27C-442E-B107-449ADA01539F}</c15:txfldGUID>
                      <c15:f>Daten_Diagramme!$E$22</c15:f>
                      <c15:dlblFieldTableCache>
                        <c:ptCount val="1"/>
                        <c:pt idx="0">
                          <c:v>-0.2</c:v>
                        </c:pt>
                      </c15:dlblFieldTableCache>
                    </c15:dlblFTEntry>
                  </c15:dlblFieldTable>
                  <c15:showDataLabelsRange val="0"/>
                </c:ext>
                <c:ext xmlns:c16="http://schemas.microsoft.com/office/drawing/2014/chart" uri="{C3380CC4-5D6E-409C-BE32-E72D297353CC}">
                  <c16:uniqueId val="{00000008-0F52-4800-9E1E-8022FC0EC008}"/>
                </c:ext>
              </c:extLst>
            </c:dLbl>
            <c:dLbl>
              <c:idx val="9"/>
              <c:tx>
                <c:strRef>
                  <c:f>Daten_Diagramme!$E$23</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{3FC2B55C-8D33-4820-BF9A-5552961E88D6}</c15:txfldGUID>
                      <c15:f>Daten_Diagramme!$E$23</c15:f>
                      <c15:dlblFieldTableCache>
                        <c:ptCount val="1"/>
                        <c:pt idx="0">
                          <c:v>-9.8</c:v>
                        </c:pt>
                      </c15:dlblFieldTableCache>
                    </c15:dlblFTEntry>
                  </c15:dlblFieldTable>
                  <c15:showDataLabelsRange val="0"/>
                </c:ext>
                <c:ext xmlns:c16="http://schemas.microsoft.com/office/drawing/2014/chart" uri="{C3380CC4-5D6E-409C-BE32-E72D297353CC}">
                  <c16:uniqueId val="{00000009-0F52-4800-9E1E-8022FC0EC008}"/>
                </c:ext>
              </c:extLst>
            </c:dLbl>
            <c:dLbl>
              <c:idx val="10"/>
              <c:tx>
                <c:strRef>
                  <c:f>Daten_Diagramme!$E$24</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{3C9FA69F-1BF6-4B60-B7BB-5FDDC150D303}</c15:txfldGUID>
                      <c15:f>Daten_Diagramme!$E$24</c15:f>
                      <c15:dlblFieldTableCache>
                        <c:ptCount val="1"/>
                        <c:pt idx="0">
                          <c:v>-10.8</c:v>
                        </c:pt>
                      </c15:dlblFieldTableCache>
                    </c15:dlblFTEntry>
                  </c15:dlblFieldTable>
                  <c15:showDataLabelsRange val="0"/>
                </c:ext>
                <c:ext xmlns:c16="http://schemas.microsoft.com/office/drawing/2014/chart" uri="{C3380CC4-5D6E-409C-BE32-E72D297353CC}">
                  <c16:uniqueId val="{0000000A-0F52-4800-9E1E-8022FC0EC008}"/>
                </c:ext>
              </c:extLst>
            </c:dLbl>
            <c:dLbl>
              <c:idx val="11"/>
              <c:tx>
                <c:strRef>
                  <c:f>Daten_Diagramme!$E$25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{D3B29814-2912-4295-8FA2-DC8863744404}</c15:txfldGUID>
                      <c15:f>Daten_Diagramme!$E$25</c15:f>
                      <c15:dlblFieldTableCache>
                        <c:ptCount val="1"/>
                        <c:pt idx="0">
                          <c:v>2.8</c:v>
                        </c:pt>
                      </c15:dlblFieldTableCache>
                    </c15:dlblFTEntry>
                  </c15:dlblFieldTable>
                  <c15:showDataLabelsRange val="0"/>
                </c:ext>
                <c:ext xmlns:c16="http://schemas.microsoft.com/office/drawing/2014/chart" uri="{C3380CC4-5D6E-409C-BE32-E72D297353CC}">
                  <c16:uniqueId val="{0000000B-0F52-4800-9E1E-8022FC0EC008}"/>
                </c:ext>
              </c:extLst>
            </c:dLbl>
            <c:dLbl>
              <c:idx val="12"/>
              <c:tx>
                <c:strRef>
                  <c:f>Daten_Diagramme!$E$26</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{850CEE19-3647-435B-BFE3-6C33C17595C2}</c15:txfldGUID>
                      <c15:f>Daten_Diagramme!$E$26</c15:f>
                      <c15:dlblFieldTableCache>
                        <c:ptCount val="1"/>
                        <c:pt idx="0">
                          <c:v>-10.8</c:v>
                        </c:pt>
                      </c15:dlblFieldTableCache>
                    </c15:dlblFTEntry>
                  </c15:dlblFieldTable>
                  <c15:showDataLabelsRange val="0"/>
                </c:ext>
                <c:ext xmlns:c16="http://schemas.microsoft.com/office/drawing/2014/chart" uri="{C3380CC4-5D6E-409C-BE32-E72D297353CC}">
                  <c16:uniqueId val="{0000000C-0F52-4800-9E1E-8022FC0EC008}"/>
                </c:ext>
              </c:extLst>
            </c:dLbl>
            <c:dLbl>
              <c:idx val="13"/>
              <c:tx>
                <c:strRef>
                  <c:f>Daten_Diagramme!$E$27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{8ED45CA0-5DDE-4654-B02B-96EA4141C132}</c15:txfldGUID>
                      <c15:f>Daten_Diagramme!$E$27</c15:f>
                      <c15:dlblFieldTableCache>
                        <c:ptCount val="1"/>
                        <c:pt idx="0">
                          <c:v>1.8</c:v>
                        </c:pt>
                      </c15:dlblFieldTableCache>
                    </c15:dlblFTEntry>
                  </c15:dlblFieldTable>
                  <c15:showDataLabelsRange val="0"/>
                </c:ext>
                <c:ext xmlns:c16="http://schemas.microsoft.com/office/drawing/2014/chart" uri="{C3380CC4-5D6E-409C-BE32-E72D297353CC}">
                  <c16:uniqueId val="{0000000D-0F52-4800-9E1E-8022FC0EC008}"/>
                </c:ext>
              </c:extLst>
            </c:dLbl>
            <c:dLbl>
              <c:idx val="14"/>
              <c:tx>
                <c:strRef>
                  <c:f>Daten_Diagramme!$E$28</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{DEF89838-CF32-4267-8CAD-772E9056A623}</c15:txfldGUID>
                      <c15:f>Daten_Diagramme!$E$28</c15:f>
                      <c15:dlblFieldTableCache>
                        <c:ptCount val="1"/>
                        <c:pt idx="0">
                          <c:v>-7.1</c:v>
                        </c:pt>
                      </c15:dlblFieldTableCache>
                    </c15:dlblFTEntry>
                  </c15:dlblFieldTable>
                  <c15:showDataLabelsRange val="0"/>
                </c:ext>
                <c:ext xmlns:c16="http://schemas.microsoft.com/office/drawing/2014/chart" uri="{C3380CC4-5D6E-409C-BE32-E72D297353CC}">
                  <c16:uniqueId val="{0000000E-0F52-4800-9E1E-8022FC0EC008}"/>
                </c:ext>
              </c:extLst>
            </c:dLbl>
            <c:dLbl>
              <c:idx val="15"/>
              <c:tx>
                <c:strRef>
                  <c:f>Daten_Diagramme!$E$29</c:f>
                  <c:strCache>
                    <c:ptCount val="1"/>
                    <c:pt idx="0">
                      <c:v>28.9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{35CAED98-63B9-47C7-B274-69E87B3068DF}</c15:txfldGUID>
                      <c15:f>Daten_Diagramme!$E$29</c15:f>
                      <c15:dlblFieldTableCache>
                        <c:ptCount val="1"/>
                        <c:pt idx="0">
                          <c:v>28.9</c:v>
                        </c:pt>
                      </c15:dlblFieldTableCache>
                    </c15:dlblFTEntry>
                  </c15:dlblFieldTable>
                  <c15:showDataLabelsRange val="0"/>
                </c:ext>
                <c:ext xmlns:c16="http://schemas.microsoft.com/office/drawing/2014/chart" uri="{C3380CC4-5D6E-409C-BE32-E72D297353CC}">
                  <c16:uniqueId val="{0000000F-0F52-4800-9E1E-8022FC0EC008}"/>
                </c:ext>
              </c:extLst>
            </c:dLbl>
            <c:dLbl>
              <c:idx val="16"/>
              <c:tx>
                <c:strRef>
                  <c:f>Daten_Diagramme!$E$30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{7E12078F-FA40-48B0-8BA6-3AB21A5277E1}</c15:txfldGUID>
                      <c15:f>Daten_Diagramme!$E$30</c15:f>
                      <c15:dlblFieldTableCache>
                        <c:ptCount val="1"/>
                        <c:pt idx="0">
                          <c:v>2.8</c:v>
                        </c:pt>
                      </c15:dlblFieldTableCache>
                    </c15:dlblFTEntry>
                  </c15:dlblFieldTable>
                  <c15:showDataLabelsRange val="0"/>
                </c:ext>
                <c:ext xmlns:c16="http://schemas.microsoft.com/office/drawing/2014/chart" uri="{C3380CC4-5D6E-409C-BE32-E72D297353CC}">
                  <c16:uniqueId val="{00000010-0F52-4800-9E1E-8022FC0EC008}"/>
                </c:ext>
              </c:extLst>
            </c:dLbl>
            <c:dLbl>
              <c:idx val="17"/>
              <c:tx>
                <c:strRef>
                  <c:f>Daten_Diagramme!$E$31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{56BD3C54-4AB5-44DB-BA88-D8BE9A5A796D}</c15:txfldGUID>
                      <c15:f>Daten_Diagramme!$E$31</c15:f>
                      <c15:dlblFieldTableCache>
                        <c:ptCount val="1"/>
                        <c:pt idx="0">
                          <c:v>-1.8</c:v>
                        </c:pt>
                      </c15:dlblFieldTableCache>
                    </c15:dlblFTEntry>
                  </c15:dlblFieldTable>
                  <c15:showDataLabelsRange val="0"/>
                </c:ext>
                <c:ext xmlns:c16="http://schemas.microsoft.com/office/drawing/2014/chart" uri="{C3380CC4-5D6E-409C-BE32-E72D297353CC}">
                  <c16:uniqueId val="{00000011-0F52-4800-9E1E-8022FC0EC008}"/>
                </c:ext>
              </c:extLst>
            </c:dLbl>
            <c:dLbl>
              <c:idx val="18"/>
              <c:tx>
                <c:strRef>
                  <c:f>Daten_Diagramme!$E$32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{01325353-C81A-4A4E-B4B9-D7042207F527}</c15:txfldGUID>
                      <c15:f>Daten_Diagramme!$E$32</c15:f>
                      <c15:dlblFieldTableCache>
                        <c:ptCount val="1"/>
                        <c:pt idx="0">
                          <c:v>1.7</c:v>
                        </c:pt>
                      </c15:dlblFieldTableCache>
                    </c15:dlblFTEntry>
                  </c15:dlblFieldTable>
                  <c15:showDataLabelsRange val="0"/>
                </c:ext>
                <c:ext xmlns:c16="http://schemas.microsoft.com/office/drawing/2014/chart" uri="{C3380CC4-5D6E-409C-BE32-E72D297353CC}">
                  <c16:uniqueId val="{00000012-0F52-4800-9E1E-8022FC0EC008}"/>
                </c:ext>
              </c:extLst>
            </c:dLbl>
            <c:dLbl>
              <c:idx val="19"/>
              <c:tx>
                <c:strRef>
                  <c:f>Daten_Diagramme!$E$33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{2C17219F-1F2F-4B2A-92DF-5A3B9282719E}</c15:txfldGUID>
                      <c15:f>Daten_Diagramme!$E$33</c15:f>
                      <c15:dlblFieldTableCache>
                        <c:ptCount val="1"/>
                        <c:pt idx="0">
                          <c:v>3.7</c:v>
                        </c:pt>
                      </c15:dlblFieldTableCache>
                    </c15:dlblFTEntry>
                  </c15:dlblFieldTable>
                  <c15:showDataLabelsRange val="0"/>
                </c:ext>
                <c:ext xmlns:c16="http://schemas.microsoft.com/office/drawing/2014/chart" uri="{C3380CC4-5D6E-409C-BE32-E72D297353CC}">
                  <c16:uniqueId val="{00000013-0F52-4800-9E1E-8022FC0EC008}"/>
                </c:ext>
              </c:extLst>
            </c:dLbl>
            <c:dLbl>
              <c:idx val="20"/>
              <c:tx>
                <c:strRef>
                  <c:f>Daten_Diagramme!$E$34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{33F9CEE8-E618-430E-A7A2-ADCF7BD21231}</c15:txfldGUID>
                      <c15:f>Daten_Diagramme!$E$34</c15:f>
                      <c15:dlblFieldTableCache>
                        <c:ptCount val="1"/>
                        <c:pt idx="0">
                          <c:v>-3.0</c:v>
                        </c:pt>
                      </c15:dlblFieldTableCache>
                    </c15:dlblFTEntry>
                  </c15:dlblFieldTable>
                  <c15:showDataLabelsRange val="0"/>
                </c:ext>
                <c:ext xmlns:c16="http://schemas.microsoft.com/office/drawing/2014/chart" uri="{C3380CC4-5D6E-409C-BE32-E72D297353CC}">
                  <c16:uniqueId val="{00000014-0F52-4800-9E1E-8022FC0EC008}"/>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{284B0E6F-CE66-417C-91B4-B2D51C64C16F}</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F52-4800-9E1E-8022FC0EC00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{F279D851-AFFF-4821-AD97-DDA45671DB94}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F52-4800-9E1E-8022FC0EC008}"/>
                </c:ext>
              </c:extLst>
            </c:dLbl>
            <c:dLbl>
              <c:idx val="23"/>
              <c:tx>
                <c:strRef>
                  <c:f>Daten_Diagramme!$E$37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{B37540E1-CC66-45B9-86E9-AFBC97775A81}</c15:txfldGUID>
                      <c15:f>Daten_Diagramme!$E$37</c15:f>
                      <c15:dlblFieldTableCache>
                        <c:ptCount val="1"/>
                        <c:pt idx="0">
                          <c:v>5.7</c:v>
                        </c:pt>
                      </c15:dlblFieldTableCache>
                    </c15:dlblFTEntry>
                  </c15:dlblFieldTable>
                  <c15:showDataLabelsRange val="0"/>
                </c:ext>
                <c:ext xmlns:c16="http://schemas.microsoft.com/office/drawing/2014/chart" uri="{C3380CC4-5D6E-409C-BE32-E72D297353CC}">
                  <c16:uniqueId val="{00000017-0F52-4800-9E1E-8022FC0EC008}"/>
                </c:ext>
              </c:extLst>
            </c:dLbl>
            <c:dLbl>
              <c:idx val="24"/>
              <c:tx>
                <c:strRef>
                  <c:f>Daten_Diagramme!$E$38</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{0F6A07F0-B96A-4A2D-9C68-ABB9851C6AB3}</c15:txfldGUID>
                      <c15:f>Daten_Diagramme!$E$38</c15:f>
                      <c15:dlblFieldTableCache>
                        <c:ptCount val="1"/>
                        <c:pt idx="0">
                          <c:v>-6.9</c:v>
                        </c:pt>
                      </c15:dlblFieldTableCache>
                    </c15:dlblFTEntry>
                  </c15:dlblFieldTable>
                  <c15:showDataLabelsRange val="0"/>
                </c:ext>
                <c:ext xmlns:c16="http://schemas.microsoft.com/office/drawing/2014/chart" uri="{C3380CC4-5D6E-409C-BE32-E72D297353CC}">
                  <c16:uniqueId val="{00000018-0F52-4800-9E1E-8022FC0EC008}"/>
                </c:ext>
              </c:extLst>
            </c:dLbl>
            <c:dLbl>
              <c:idx val="25"/>
              <c:tx>
                <c:strRef>
                  <c:f>Daten_Diagramme!$E$39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{53B91600-F3ED-4144-AB9D-776799645BAC}</c15:txfldGUID>
                      <c15:f>Daten_Diagramme!$E$39</c15:f>
                      <c15:dlblFieldTableCache>
                        <c:ptCount val="1"/>
                        <c:pt idx="0">
                          <c:v>-3.2</c:v>
                        </c:pt>
                      </c15:dlblFieldTableCache>
                    </c15:dlblFTEntry>
                  </c15:dlblFieldTable>
                  <c15:showDataLabelsRange val="0"/>
                </c:ext>
                <c:ext xmlns:c16="http://schemas.microsoft.com/office/drawing/2014/chart" uri="{C3380CC4-5D6E-409C-BE32-E72D297353CC}">
                  <c16:uniqueId val="{00000019-0F52-4800-9E1E-8022FC0EC00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{EA41CD3F-9255-46B5-ADB8-1818663D8DC5}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F52-4800-9E1E-8022FC0EC00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{8F97EBDB-E8EA-4E39-8567-0D69A1F01810}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F52-4800-9E1E-8022FC0EC00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{4BCC4D59-BBE2-4C72-8790-3C5254CEDB3B}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F52-4800-9E1E-8022FC0EC00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{2BDEF456-6CAF-45C7-A604-F145BF36192A}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F52-4800-9E1E-8022FC0EC00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{4FAB9A30-D3DF-4881-8AF8-4EC24F4FE9C6}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F52-4800-9E1E-8022FC0EC008}"/>
                </c:ext>
              </c:extLst>
            </c:dLbl>
            <c:dLbl>
              <c:idx val="31"/>
              <c:tx>
                <c:strRef>
                  <c:f>Daten_Diagramme!$E$45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{C4F0F862-8299-4803-9100-AEAB3DC64877}</c15:txfldGUID>
                      <c15:f>Daten_Diagramme!$E$45</c15:f>
                      <c15:dlblFieldTableCache>
                        <c:ptCount val="1"/>
                        <c:pt idx="0">
                          <c:v>-3.2</c:v>
                        </c:pt>
                      </c15:dlblFieldTableCache>
                    </c15:dlblFTEntry>
                  </c15:dlblFieldTable>
                  <c15:showDataLabelsRange val="0"/>
                </c:ext>
                <c:ext xmlns:c16="http://schemas.microsoft.com/office/drawing/2014/chart" uri="{C3380CC4-5D6E-409C-BE32-E72D297353CC}">
                  <c16:uniqueId val="{0000001F-0F52-4800-9E1E-8022FC0EC0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-3.5566583953680726</c:v>
                </c:pt>
                <c:pt idx="1">
                  <c:v>5.6521739130434785</c:v>
                </c:pt>
                <c:pt idx="2">
                  <c:v>-6.8181818181818183</c:v>
                </c:pt>
                <c:pt idx="3">
                  <c:v>-9.9597585513078464</c:v>
                </c:pt>
                <c:pt idx="4">
                  <c:v>-10.72</c:v>
                </c:pt>
                <c:pt idx="5">
                  <c:v>-10.261194029850746</c:v>
                </c:pt>
                <c:pt idx="6">
                  <c:v>-7.2164948453608249</c:v>
                </c:pt>
                <c:pt idx="7">
                  <c:v>0.23894862604540024</c:v>
                </c:pt>
                <c:pt idx="8">
                  <c:v>-0.15653535090007828</c:v>
                </c:pt>
                <c:pt idx="9">
                  <c:v>-9.8268839103869645</c:v>
                </c:pt>
                <c:pt idx="10">
                  <c:v>-10.778236914600551</c:v>
                </c:pt>
                <c:pt idx="11">
                  <c:v>2.7777777777777777</c:v>
                </c:pt>
                <c:pt idx="12">
                  <c:v>-10.784313725490197</c:v>
                </c:pt>
                <c:pt idx="13">
                  <c:v>1.7871649065800161</c:v>
                </c:pt>
                <c:pt idx="14">
                  <c:v>-7.0663811563169165</c:v>
                </c:pt>
                <c:pt idx="15">
                  <c:v>28.94736842105263</c:v>
                </c:pt>
                <c:pt idx="16">
                  <c:v>2.8449502133712659</c:v>
                </c:pt>
                <c:pt idx="17">
                  <c:v>-1.8341892883345561</c:v>
                </c:pt>
                <c:pt idx="18">
                  <c:v>1.6767270288397049</c:v>
                </c:pt>
                <c:pt idx="19">
                  <c:v>3.7417018708509353</c:v>
                </c:pt>
                <c:pt idx="20">
                  <c:v>-3.0019367333763718</c:v>
                </c:pt>
                <c:pt idx="21">
                  <c:v>0</c:v>
                </c:pt>
                <c:pt idx="23">
                  <c:v>5.6521739130434785</c:v>
                </c:pt>
                <c:pt idx="24">
                  <c:v>-6.9344318571918988</c:v>
                </c:pt>
                <c:pt idx="25">
                  <c:v>-3.1896182915814992</c:v>
                </c:pt>
              </c:numCache>
            </c:numRef>
          </c:val>
          <c:extLst>
            <c:ext xmlns:c16="http://schemas.microsoft.com/office/drawing/2014/chart" uri="{C3380CC4-5D6E-409C-BE32-E72D297353CC}">
              <c16:uniqueId val="{00000020-0F52-4800-9E1E-8022FC0EC00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{4DB6E8B4-EB34-4D91-A611-AC5C83760EB9}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F52-4800-9E1E-8022FC0EC00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{270F4E8F-51B4-40EF-A872-95BE73BC644C}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F52-4800-9E1E-8022FC0EC00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{9BE0F497-37E2-4AE4-910D-0301AE6ADE52}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F52-4800-9E1E-8022FC0EC00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{D6B3A3DE-E51A-4CE9-B131-E77DD75F37DF}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F52-4800-9E1E-8022FC0EC00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{32136353-73AF-42EB-AEC1-34DB9B29FC75}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F52-4800-9E1E-8022FC0EC00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{1FDE1F7C-95E0-4309-9CB0-BF3B3872C777}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F52-4800-9E1E-8022FC0EC00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{16CD145B-7F1B-4FD8-8D7A-B70BEA1D72A9}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F52-4800-9E1E-8022FC0EC00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{B6784D59-9D6D-4244-9AA3-4F14E5C90247}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F52-4800-9E1E-8022FC0EC00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{504DA6ED-3A27-48FE-8405-AA8BC6EB6D85}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F52-4800-9E1E-8022FC0EC00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{5F5F6FAE-90EC-4DF7-891A-4B4F36F6C3C7}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F52-4800-9E1E-8022FC0EC00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{5C188EAC-C647-486F-B693-727A69595BBC}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F52-4800-9E1E-8022FC0EC00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{A68F924A-CFD3-41B6-8EE5-77A6C835F60E}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F52-4800-9E1E-8022FC0EC00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{8D4B2B7B-79C9-4CC1-8BB1-DC1B98FF1107}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F52-4800-9E1E-8022FC0EC00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{D37DA3DD-28AC-4248-9F8D-09370FCC4B4F}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F52-4800-9E1E-8022FC0EC00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{B4CE63D7-AB23-444B-BD2F-D8AFB37EB385}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F52-4800-9E1E-8022FC0EC00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{FB1565E5-3465-4404-85C1-35C90C85E4AC}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F52-4800-9E1E-8022FC0EC00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{999A33E6-B3F2-43B5-952B-6BD42DBF38FC}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F52-4800-9E1E-8022FC0EC00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{541E950F-C327-49D6-81A5-BC07AC5B0837}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F52-4800-9E1E-8022FC0EC00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{29DBC68A-13E0-4CE9-AFDC-22548EFEFDB6}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F52-4800-9E1E-8022FC0EC00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{7976B6CA-B85E-4BF0-87D0-3098F33BFCCE}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F52-4800-9E1E-8022FC0EC00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{88990FB9-8521-462C-9803-DC847CC976A5}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F52-4800-9E1E-8022FC0EC00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{46435688-A3E2-4FC0-B054-31FD1416F54E}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F52-4800-9E1E-8022FC0EC00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{4DFA25AC-4A21-4EE4-84BE-A1CBEEBA2416}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F52-4800-9E1E-8022FC0EC00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{53ABB0E2-813A-425D-B67E-A7DD68A98E80}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F52-4800-9E1E-8022FC0EC00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{599A62AE-2A8C-4C10-8FE7-D1F88CE4E86B}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F52-4800-9E1E-8022FC0EC00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{8FBD92C4-802C-48D7-8DB9-1AE165C8600C}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F52-4800-9E1E-8022FC0EC00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{D94F41F5-16B1-4865-AE05-0DD3649C5035}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F52-4800-9E1E-8022FC0EC00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{78428900-00A1-42A2-A904-30F8BBB412C1}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F52-4800-9E1E-8022FC0EC00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{A1C7933F-991D-41CF-B9B8-FE78F39894D1}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F52-4800-9E1E-8022FC0EC00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{E14A38F4-F4B9-4E40-A607-BC041FABB498}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F52-4800-9E1E-8022FC0EC00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{062A681A-0271-4056-8CC7-C67B29DE6D47}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F52-4800-9E1E-8022FC0EC00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{BDB3C489-C5FD-495E-9F70-3848C363D76B}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F52-4800-9E1E-8022FC0EC0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F52-4800-9E1E-8022FC0EC00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F52-4800-9E1E-8022FC0EC00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{8242AFE2-60E1-4C1D-90CE-57A4804C5C78}</c15:txfldGUID>
                      <c15:f>Diagramm!$I$46</c15:f>
                      <c15:dlblFieldTableCache>
                        <c:ptCount val="1"/>
                      </c15:dlblFieldTableCache>
                    </c15:dlblFTEntry>
                  </c15:dlblFieldTable>
                  <c15:showDataLabelsRange val="0"/>
                </c:ext>
                <c:ext xmlns:c16="http://schemas.microsoft.com/office/drawing/2014/chart" uri="{C3380CC4-5D6E-409C-BE32-E72D297353CC}">
                  <c16:uniqueId val="{00000000-583B-4E33-8D36-C0DA0916F5E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{63E56839-0B1A-4243-8668-1F5EFCE983D6}</c15:txfldGUID>
                      <c15:f>Diagramm!$I$47</c15:f>
                      <c15:dlblFieldTableCache>
                        <c:ptCount val="1"/>
                      </c15:dlblFieldTableCache>
                    </c15:dlblFTEntry>
                  </c15:dlblFieldTable>
                  <c15:showDataLabelsRange val="0"/>
                </c:ext>
                <c:ext xmlns:c16="http://schemas.microsoft.com/office/drawing/2014/chart" uri="{C3380CC4-5D6E-409C-BE32-E72D297353CC}">
                  <c16:uniqueId val="{00000001-583B-4E33-8D36-C0DA0916F5E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{C8055965-B9E1-4DCE-A1D7-7CB1B80D2BC4}</c15:txfldGUID>
                      <c15:f>Diagramm!$I$48</c15:f>
                      <c15:dlblFieldTableCache>
                        <c:ptCount val="1"/>
                      </c15:dlblFieldTableCache>
                    </c15:dlblFTEntry>
                  </c15:dlblFieldTable>
                  <c15:showDataLabelsRange val="0"/>
                </c:ext>
                <c:ext xmlns:c16="http://schemas.microsoft.com/office/drawing/2014/chart" uri="{C3380CC4-5D6E-409C-BE32-E72D297353CC}">
                  <c16:uniqueId val="{00000002-583B-4E33-8D36-C0DA0916F5E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{5FA87F04-2D73-4C94-B66D-1FC8FC88582A}</c15:txfldGUID>
                      <c15:f>Diagramm!$I$49</c15:f>
                      <c15:dlblFieldTableCache>
                        <c:ptCount val="1"/>
                      </c15:dlblFieldTableCache>
                    </c15:dlblFTEntry>
                  </c15:dlblFieldTable>
                  <c15:showDataLabelsRange val="0"/>
                </c:ext>
                <c:ext xmlns:c16="http://schemas.microsoft.com/office/drawing/2014/chart" uri="{C3380CC4-5D6E-409C-BE32-E72D297353CC}">
                  <c16:uniqueId val="{00000003-583B-4E33-8D36-C0DA0916F5E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{8464446C-338C-4DDB-980D-146C341E4FD1}</c15:txfldGUID>
                      <c15:f>Diagramm!$I$50</c15:f>
                      <c15:dlblFieldTableCache>
                        <c:ptCount val="1"/>
                      </c15:dlblFieldTableCache>
                    </c15:dlblFTEntry>
                  </c15:dlblFieldTable>
                  <c15:showDataLabelsRange val="0"/>
                </c:ext>
                <c:ext xmlns:c16="http://schemas.microsoft.com/office/drawing/2014/chart" uri="{C3380CC4-5D6E-409C-BE32-E72D297353CC}">
                  <c16:uniqueId val="{00000004-583B-4E33-8D36-C0DA0916F5E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{0CD56EB2-023A-47C2-AA2E-61C40B810E2C}</c15:txfldGUID>
                      <c15:f>Diagramm!$I$51</c15:f>
                      <c15:dlblFieldTableCache>
                        <c:ptCount val="1"/>
                      </c15:dlblFieldTableCache>
                    </c15:dlblFTEntry>
                  </c15:dlblFieldTable>
                  <c15:showDataLabelsRange val="0"/>
                </c:ext>
                <c:ext xmlns:c16="http://schemas.microsoft.com/office/drawing/2014/chart" uri="{C3380CC4-5D6E-409C-BE32-E72D297353CC}">
                  <c16:uniqueId val="{00000005-583B-4E33-8D36-C0DA0916F5E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{A3E741D5-5C55-4D5A-B821-BD842ABB43F9}</c15:txfldGUID>
                      <c15:f>Diagramm!$I$52</c15:f>
                      <c15:dlblFieldTableCache>
                        <c:ptCount val="1"/>
                      </c15:dlblFieldTableCache>
                    </c15:dlblFTEntry>
                  </c15:dlblFieldTable>
                  <c15:showDataLabelsRange val="0"/>
                </c:ext>
                <c:ext xmlns:c16="http://schemas.microsoft.com/office/drawing/2014/chart" uri="{C3380CC4-5D6E-409C-BE32-E72D297353CC}">
                  <c16:uniqueId val="{00000006-583B-4E33-8D36-C0DA0916F5E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{F98EA3AF-5967-4E13-BDCA-D5F784E71392}</c15:txfldGUID>
                      <c15:f>Diagramm!$I$53</c15:f>
                      <c15:dlblFieldTableCache>
                        <c:ptCount val="1"/>
                      </c15:dlblFieldTableCache>
                    </c15:dlblFTEntry>
                  </c15:dlblFieldTable>
                  <c15:showDataLabelsRange val="0"/>
                </c:ext>
                <c:ext xmlns:c16="http://schemas.microsoft.com/office/drawing/2014/chart" uri="{C3380CC4-5D6E-409C-BE32-E72D297353CC}">
                  <c16:uniqueId val="{00000007-583B-4E33-8D36-C0DA0916F5E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{C921D978-D135-4A52-B9BC-579F81BBE755}</c15:txfldGUID>
                      <c15:f>Diagramm!$I$54</c15:f>
                      <c15:dlblFieldTableCache>
                        <c:ptCount val="1"/>
                      </c15:dlblFieldTableCache>
                    </c15:dlblFTEntry>
                  </c15:dlblFieldTable>
                  <c15:showDataLabelsRange val="0"/>
                </c:ext>
                <c:ext xmlns:c16="http://schemas.microsoft.com/office/drawing/2014/chart" uri="{C3380CC4-5D6E-409C-BE32-E72D297353CC}">
                  <c16:uniqueId val="{00000008-583B-4E33-8D36-C0DA0916F5E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{558CF4FC-09CB-4F5A-A158-DDD45A8B9B13}</c15:txfldGUID>
                      <c15:f>Diagramm!$I$55</c15:f>
                      <c15:dlblFieldTableCache>
                        <c:ptCount val="1"/>
                      </c15:dlblFieldTableCache>
                    </c15:dlblFTEntry>
                  </c15:dlblFieldTable>
                  <c15:showDataLabelsRange val="0"/>
                </c:ext>
                <c:ext xmlns:c16="http://schemas.microsoft.com/office/drawing/2014/chart" uri="{C3380CC4-5D6E-409C-BE32-E72D297353CC}">
                  <c16:uniqueId val="{00000009-583B-4E33-8D36-C0DA0916F5E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{F44606E4-B412-41F6-A034-5679C3390D4E}</c15:txfldGUID>
                      <c15:f>Diagramm!$I$56</c15:f>
                      <c15:dlblFieldTableCache>
                        <c:ptCount val="1"/>
                      </c15:dlblFieldTableCache>
                    </c15:dlblFTEntry>
                  </c15:dlblFieldTable>
                  <c15:showDataLabelsRange val="0"/>
                </c:ext>
                <c:ext xmlns:c16="http://schemas.microsoft.com/office/drawing/2014/chart" uri="{C3380CC4-5D6E-409C-BE32-E72D297353CC}">
                  <c16:uniqueId val="{0000000A-583B-4E33-8D36-C0DA0916F5E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{75AF4225-FAB1-45F0-BE3A-C6E419D9FE22}</c15:txfldGUID>
                      <c15:f>Diagramm!$I$57</c15:f>
                      <c15:dlblFieldTableCache>
                        <c:ptCount val="1"/>
                      </c15:dlblFieldTableCache>
                    </c15:dlblFTEntry>
                  </c15:dlblFieldTable>
                  <c15:showDataLabelsRange val="0"/>
                </c:ext>
                <c:ext xmlns:c16="http://schemas.microsoft.com/office/drawing/2014/chart" uri="{C3380CC4-5D6E-409C-BE32-E72D297353CC}">
                  <c16:uniqueId val="{0000000B-583B-4E33-8D36-C0DA0916F5E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{D2D38766-E880-4FA4-B829-D1E47014770F}</c15:txfldGUID>
                      <c15:f>Diagramm!$I$58</c15:f>
                      <c15:dlblFieldTableCache>
                        <c:ptCount val="1"/>
                      </c15:dlblFieldTableCache>
                    </c15:dlblFTEntry>
                  </c15:dlblFieldTable>
                  <c15:showDataLabelsRange val="0"/>
                </c:ext>
                <c:ext xmlns:c16="http://schemas.microsoft.com/office/drawing/2014/chart" uri="{C3380CC4-5D6E-409C-BE32-E72D297353CC}">
                  <c16:uniqueId val="{0000000C-583B-4E33-8D36-C0DA0916F5E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{6D8EDC12-19C5-426C-B844-907D8BF5F850}</c15:txfldGUID>
                      <c15:f>Diagramm!$I$59</c15:f>
                      <c15:dlblFieldTableCache>
                        <c:ptCount val="1"/>
                      </c15:dlblFieldTableCache>
                    </c15:dlblFTEntry>
                  </c15:dlblFieldTable>
                  <c15:showDataLabelsRange val="0"/>
                </c:ext>
                <c:ext xmlns:c16="http://schemas.microsoft.com/office/drawing/2014/chart" uri="{C3380CC4-5D6E-409C-BE32-E72D297353CC}">
                  <c16:uniqueId val="{0000000D-583B-4E33-8D36-C0DA0916F5E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{F6450682-CAC6-4B76-80C6-31693FD85071}</c15:txfldGUID>
                      <c15:f>Diagramm!$I$60</c15:f>
                      <c15:dlblFieldTableCache>
                        <c:ptCount val="1"/>
                      </c15:dlblFieldTableCache>
                    </c15:dlblFTEntry>
                  </c15:dlblFieldTable>
                  <c15:showDataLabelsRange val="0"/>
                </c:ext>
                <c:ext xmlns:c16="http://schemas.microsoft.com/office/drawing/2014/chart" uri="{C3380CC4-5D6E-409C-BE32-E72D297353CC}">
                  <c16:uniqueId val="{0000000E-583B-4E33-8D36-C0DA0916F5E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{18F2E1CD-EA4B-4EF1-84A2-195E56A13B37}</c15:txfldGUID>
                      <c15:f>Diagramm!$I$61</c15:f>
                      <c15:dlblFieldTableCache>
                        <c:ptCount val="1"/>
                      </c15:dlblFieldTableCache>
                    </c15:dlblFTEntry>
                  </c15:dlblFieldTable>
                  <c15:showDataLabelsRange val="0"/>
                </c:ext>
                <c:ext xmlns:c16="http://schemas.microsoft.com/office/drawing/2014/chart" uri="{C3380CC4-5D6E-409C-BE32-E72D297353CC}">
                  <c16:uniqueId val="{0000000F-583B-4E33-8D36-C0DA0916F5E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{7F8E7C49-4191-4591-9C74-F675DE10B2A3}</c15:txfldGUID>
                      <c15:f>Diagramm!$I$62</c15:f>
                      <c15:dlblFieldTableCache>
                        <c:ptCount val="1"/>
                      </c15:dlblFieldTableCache>
                    </c15:dlblFTEntry>
                  </c15:dlblFieldTable>
                  <c15:showDataLabelsRange val="0"/>
                </c:ext>
                <c:ext xmlns:c16="http://schemas.microsoft.com/office/drawing/2014/chart" uri="{C3380CC4-5D6E-409C-BE32-E72D297353CC}">
                  <c16:uniqueId val="{00000010-583B-4E33-8D36-C0DA0916F5E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{D37CDC87-FFFD-42FC-A203-21ED324D0FED}</c15:txfldGUID>
                      <c15:f>Diagramm!$I$63</c15:f>
                      <c15:dlblFieldTableCache>
                        <c:ptCount val="1"/>
                      </c15:dlblFieldTableCache>
                    </c15:dlblFTEntry>
                  </c15:dlblFieldTable>
                  <c15:showDataLabelsRange val="0"/>
                </c:ext>
                <c:ext xmlns:c16="http://schemas.microsoft.com/office/drawing/2014/chart" uri="{C3380CC4-5D6E-409C-BE32-E72D297353CC}">
                  <c16:uniqueId val="{00000011-583B-4E33-8D36-C0DA0916F5E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{E57C3833-F69A-4D63-81F0-A5F952CF5297}</c15:txfldGUID>
                      <c15:f>Diagramm!$I$64</c15:f>
                      <c15:dlblFieldTableCache>
                        <c:ptCount val="1"/>
                      </c15:dlblFieldTableCache>
                    </c15:dlblFTEntry>
                  </c15:dlblFieldTable>
                  <c15:showDataLabelsRange val="0"/>
                </c:ext>
                <c:ext xmlns:c16="http://schemas.microsoft.com/office/drawing/2014/chart" uri="{C3380CC4-5D6E-409C-BE32-E72D297353CC}">
                  <c16:uniqueId val="{00000012-583B-4E33-8D36-C0DA0916F5E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{B489F835-3BDE-4ED0-AD80-E6CBA0572419}</c15:txfldGUID>
                      <c15:f>Diagramm!$I$65</c15:f>
                      <c15:dlblFieldTableCache>
                        <c:ptCount val="1"/>
                      </c15:dlblFieldTableCache>
                    </c15:dlblFTEntry>
                  </c15:dlblFieldTable>
                  <c15:showDataLabelsRange val="0"/>
                </c:ext>
                <c:ext xmlns:c16="http://schemas.microsoft.com/office/drawing/2014/chart" uri="{C3380CC4-5D6E-409C-BE32-E72D297353CC}">
                  <c16:uniqueId val="{00000013-583B-4E33-8D36-C0DA0916F5E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{78CD8537-FBD1-400C-B837-C49847B2148E}</c15:txfldGUID>
                      <c15:f>Diagramm!$I$66</c15:f>
                      <c15:dlblFieldTableCache>
                        <c:ptCount val="1"/>
                      </c15:dlblFieldTableCache>
                    </c15:dlblFTEntry>
                  </c15:dlblFieldTable>
                  <c15:showDataLabelsRange val="0"/>
                </c:ext>
                <c:ext xmlns:c16="http://schemas.microsoft.com/office/drawing/2014/chart" uri="{C3380CC4-5D6E-409C-BE32-E72D297353CC}">
                  <c16:uniqueId val="{00000014-583B-4E33-8D36-C0DA0916F5E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{CB7E4BAA-8084-4FDB-9E6A-5279C88E2E94}</c15:txfldGUID>
                      <c15:f>Diagramm!$I$67</c15:f>
                      <c15:dlblFieldTableCache>
                        <c:ptCount val="1"/>
                      </c15:dlblFieldTableCache>
                    </c15:dlblFTEntry>
                  </c15:dlblFieldTable>
                  <c15:showDataLabelsRange val="0"/>
                </c:ext>
                <c:ext xmlns:c16="http://schemas.microsoft.com/office/drawing/2014/chart" uri="{C3380CC4-5D6E-409C-BE32-E72D297353CC}">
                  <c16:uniqueId val="{00000015-583B-4E33-8D36-C0DA0916F5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83B-4E33-8D36-C0DA0916F5E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{02644DA1-9880-46AD-8FC2-A085C6710E85}</c15:txfldGUID>
                      <c15:f>Diagramm!$K$46</c15:f>
                      <c15:dlblFieldTableCache>
                        <c:ptCount val="1"/>
                      </c15:dlblFieldTableCache>
                    </c15:dlblFTEntry>
                  </c15:dlblFieldTable>
                  <c15:showDataLabelsRange val="0"/>
                </c:ext>
                <c:ext xmlns:c16="http://schemas.microsoft.com/office/drawing/2014/chart" uri="{C3380CC4-5D6E-409C-BE32-E72D297353CC}">
                  <c16:uniqueId val="{00000017-583B-4E33-8D36-C0DA0916F5E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{FB3AD625-6AF7-4E1A-A573-9275F1B519CA}</c15:txfldGUID>
                      <c15:f>Diagramm!$K$47</c15:f>
                      <c15:dlblFieldTableCache>
                        <c:ptCount val="1"/>
                      </c15:dlblFieldTableCache>
                    </c15:dlblFTEntry>
                  </c15:dlblFieldTable>
                  <c15:showDataLabelsRange val="0"/>
                </c:ext>
                <c:ext xmlns:c16="http://schemas.microsoft.com/office/drawing/2014/chart" uri="{C3380CC4-5D6E-409C-BE32-E72D297353CC}">
                  <c16:uniqueId val="{00000018-583B-4E33-8D36-C0DA0916F5E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{974AF42B-4E6E-4654-8C5E-651A36F5FCC6}</c15:txfldGUID>
                      <c15:f>Diagramm!$K$48</c15:f>
                      <c15:dlblFieldTableCache>
                        <c:ptCount val="1"/>
                      </c15:dlblFieldTableCache>
                    </c15:dlblFTEntry>
                  </c15:dlblFieldTable>
                  <c15:showDataLabelsRange val="0"/>
                </c:ext>
                <c:ext xmlns:c16="http://schemas.microsoft.com/office/drawing/2014/chart" uri="{C3380CC4-5D6E-409C-BE32-E72D297353CC}">
                  <c16:uniqueId val="{00000019-583B-4E33-8D36-C0DA0916F5E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{BF6728D6-862B-4E28-8578-AD8F092238DE}</c15:txfldGUID>
                      <c15:f>Diagramm!$K$49</c15:f>
                      <c15:dlblFieldTableCache>
                        <c:ptCount val="1"/>
                      </c15:dlblFieldTableCache>
                    </c15:dlblFTEntry>
                  </c15:dlblFieldTable>
                  <c15:showDataLabelsRange val="0"/>
                </c:ext>
                <c:ext xmlns:c16="http://schemas.microsoft.com/office/drawing/2014/chart" uri="{C3380CC4-5D6E-409C-BE32-E72D297353CC}">
                  <c16:uniqueId val="{0000001A-583B-4E33-8D36-C0DA0916F5E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{CEB6053F-CFA4-44EA-A745-6A42ACF60F7E}</c15:txfldGUID>
                      <c15:f>Diagramm!$K$50</c15:f>
                      <c15:dlblFieldTableCache>
                        <c:ptCount val="1"/>
                      </c15:dlblFieldTableCache>
                    </c15:dlblFTEntry>
                  </c15:dlblFieldTable>
                  <c15:showDataLabelsRange val="0"/>
                </c:ext>
                <c:ext xmlns:c16="http://schemas.microsoft.com/office/drawing/2014/chart" uri="{C3380CC4-5D6E-409C-BE32-E72D297353CC}">
                  <c16:uniqueId val="{0000001B-583B-4E33-8D36-C0DA0916F5E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{804E8FE2-B99B-4BCD-A5EC-C04988BD7465}</c15:txfldGUID>
                      <c15:f>Diagramm!$K$51</c15:f>
                      <c15:dlblFieldTableCache>
                        <c:ptCount val="1"/>
                      </c15:dlblFieldTableCache>
                    </c15:dlblFTEntry>
                  </c15:dlblFieldTable>
                  <c15:showDataLabelsRange val="0"/>
                </c:ext>
                <c:ext xmlns:c16="http://schemas.microsoft.com/office/drawing/2014/chart" uri="{C3380CC4-5D6E-409C-BE32-E72D297353CC}">
                  <c16:uniqueId val="{0000001C-583B-4E33-8D36-C0DA0916F5E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{48CCA2B7-2A45-42D9-AE31-D5A2E4A56EC6}</c15:txfldGUID>
                      <c15:f>Diagramm!$K$52</c15:f>
                      <c15:dlblFieldTableCache>
                        <c:ptCount val="1"/>
                      </c15:dlblFieldTableCache>
                    </c15:dlblFTEntry>
                  </c15:dlblFieldTable>
                  <c15:showDataLabelsRange val="0"/>
                </c:ext>
                <c:ext xmlns:c16="http://schemas.microsoft.com/office/drawing/2014/chart" uri="{C3380CC4-5D6E-409C-BE32-E72D297353CC}">
                  <c16:uniqueId val="{0000001D-583B-4E33-8D36-C0DA0916F5E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{91D64975-3AED-4F5E-8807-64613B01503F}</c15:txfldGUID>
                      <c15:f>Diagramm!$K$53</c15:f>
                      <c15:dlblFieldTableCache>
                        <c:ptCount val="1"/>
                      </c15:dlblFieldTableCache>
                    </c15:dlblFTEntry>
                  </c15:dlblFieldTable>
                  <c15:showDataLabelsRange val="0"/>
                </c:ext>
                <c:ext xmlns:c16="http://schemas.microsoft.com/office/drawing/2014/chart" uri="{C3380CC4-5D6E-409C-BE32-E72D297353CC}">
                  <c16:uniqueId val="{0000001E-583B-4E33-8D36-C0DA0916F5E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{C87D8DBC-29AC-4FA3-AA4A-23E772932F33}</c15:txfldGUID>
                      <c15:f>Diagramm!$K$54</c15:f>
                      <c15:dlblFieldTableCache>
                        <c:ptCount val="1"/>
                      </c15:dlblFieldTableCache>
                    </c15:dlblFTEntry>
                  </c15:dlblFieldTable>
                  <c15:showDataLabelsRange val="0"/>
                </c:ext>
                <c:ext xmlns:c16="http://schemas.microsoft.com/office/drawing/2014/chart" uri="{C3380CC4-5D6E-409C-BE32-E72D297353CC}">
                  <c16:uniqueId val="{0000001F-583B-4E33-8D36-C0DA0916F5E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{76B5030C-92B8-4A3B-8251-4FC4E18428B3}</c15:txfldGUID>
                      <c15:f>Diagramm!$K$55</c15:f>
                      <c15:dlblFieldTableCache>
                        <c:ptCount val="1"/>
                      </c15:dlblFieldTableCache>
                    </c15:dlblFTEntry>
                  </c15:dlblFieldTable>
                  <c15:showDataLabelsRange val="0"/>
                </c:ext>
                <c:ext xmlns:c16="http://schemas.microsoft.com/office/drawing/2014/chart" uri="{C3380CC4-5D6E-409C-BE32-E72D297353CC}">
                  <c16:uniqueId val="{00000020-583B-4E33-8D36-C0DA0916F5E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{3B0AFE6E-E672-4E0B-925D-3955E42206E7}</c15:txfldGUID>
                      <c15:f>Diagramm!$K$56</c15:f>
                      <c15:dlblFieldTableCache>
                        <c:ptCount val="1"/>
                      </c15:dlblFieldTableCache>
                    </c15:dlblFTEntry>
                  </c15:dlblFieldTable>
                  <c15:showDataLabelsRange val="0"/>
                </c:ext>
                <c:ext xmlns:c16="http://schemas.microsoft.com/office/drawing/2014/chart" uri="{C3380CC4-5D6E-409C-BE32-E72D297353CC}">
                  <c16:uniqueId val="{00000021-583B-4E33-8D36-C0DA0916F5E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{1C52C4CC-9AAB-4114-BB74-5F762ABE02E2}</c15:txfldGUID>
                      <c15:f>Diagramm!$K$57</c15:f>
                      <c15:dlblFieldTableCache>
                        <c:ptCount val="1"/>
                      </c15:dlblFieldTableCache>
                    </c15:dlblFTEntry>
                  </c15:dlblFieldTable>
                  <c15:showDataLabelsRange val="0"/>
                </c:ext>
                <c:ext xmlns:c16="http://schemas.microsoft.com/office/drawing/2014/chart" uri="{C3380CC4-5D6E-409C-BE32-E72D297353CC}">
                  <c16:uniqueId val="{00000022-583B-4E33-8D36-C0DA0916F5E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{1D85DC01-464B-4F28-830B-1CA5709E60F7}</c15:txfldGUID>
                      <c15:f>Diagramm!$K$58</c15:f>
                      <c15:dlblFieldTableCache>
                        <c:ptCount val="1"/>
                      </c15:dlblFieldTableCache>
                    </c15:dlblFTEntry>
                  </c15:dlblFieldTable>
                  <c15:showDataLabelsRange val="0"/>
                </c:ext>
                <c:ext xmlns:c16="http://schemas.microsoft.com/office/drawing/2014/chart" uri="{C3380CC4-5D6E-409C-BE32-E72D297353CC}">
                  <c16:uniqueId val="{00000023-583B-4E33-8D36-C0DA0916F5E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{732AA8B2-1F7C-4502-9119-7388DFAA10F6}</c15:txfldGUID>
                      <c15:f>Diagramm!$K$59</c15:f>
                      <c15:dlblFieldTableCache>
                        <c:ptCount val="1"/>
                      </c15:dlblFieldTableCache>
                    </c15:dlblFTEntry>
                  </c15:dlblFieldTable>
                  <c15:showDataLabelsRange val="0"/>
                </c:ext>
                <c:ext xmlns:c16="http://schemas.microsoft.com/office/drawing/2014/chart" uri="{C3380CC4-5D6E-409C-BE32-E72D297353CC}">
                  <c16:uniqueId val="{00000024-583B-4E33-8D36-C0DA0916F5E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{4B528E17-C339-4C17-BAA9-1E5A561E641D}</c15:txfldGUID>
                      <c15:f>Diagramm!$K$60</c15:f>
                      <c15:dlblFieldTableCache>
                        <c:ptCount val="1"/>
                      </c15:dlblFieldTableCache>
                    </c15:dlblFTEntry>
                  </c15:dlblFieldTable>
                  <c15:showDataLabelsRange val="0"/>
                </c:ext>
                <c:ext xmlns:c16="http://schemas.microsoft.com/office/drawing/2014/chart" uri="{C3380CC4-5D6E-409C-BE32-E72D297353CC}">
                  <c16:uniqueId val="{00000025-583B-4E33-8D36-C0DA0916F5E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{3B50114B-B5EB-41E7-8448-23B6E27C8DAD}</c15:txfldGUID>
                      <c15:f>Diagramm!$K$61</c15:f>
                      <c15:dlblFieldTableCache>
                        <c:ptCount val="1"/>
                      </c15:dlblFieldTableCache>
                    </c15:dlblFTEntry>
                  </c15:dlblFieldTable>
                  <c15:showDataLabelsRange val="0"/>
                </c:ext>
                <c:ext xmlns:c16="http://schemas.microsoft.com/office/drawing/2014/chart" uri="{C3380CC4-5D6E-409C-BE32-E72D297353CC}">
                  <c16:uniqueId val="{00000026-583B-4E33-8D36-C0DA0916F5E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{23E34CE7-0A1F-443E-85C4-C53339CCC82D}</c15:txfldGUID>
                      <c15:f>Diagramm!$K$62</c15:f>
                      <c15:dlblFieldTableCache>
                        <c:ptCount val="1"/>
                      </c15:dlblFieldTableCache>
                    </c15:dlblFTEntry>
                  </c15:dlblFieldTable>
                  <c15:showDataLabelsRange val="0"/>
                </c:ext>
                <c:ext xmlns:c16="http://schemas.microsoft.com/office/drawing/2014/chart" uri="{C3380CC4-5D6E-409C-BE32-E72D297353CC}">
                  <c16:uniqueId val="{00000027-583B-4E33-8D36-C0DA0916F5E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{D81A26A5-E23A-4B75-857F-3FCE27A0C7DD}</c15:txfldGUID>
                      <c15:f>Diagramm!$K$63</c15:f>
                      <c15:dlblFieldTableCache>
                        <c:ptCount val="1"/>
                      </c15:dlblFieldTableCache>
                    </c15:dlblFTEntry>
                  </c15:dlblFieldTable>
                  <c15:showDataLabelsRange val="0"/>
                </c:ext>
                <c:ext xmlns:c16="http://schemas.microsoft.com/office/drawing/2014/chart" uri="{C3380CC4-5D6E-409C-BE32-E72D297353CC}">
                  <c16:uniqueId val="{00000028-583B-4E33-8D36-C0DA0916F5E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{0817A2D3-C065-4FE0-AC18-441DAB740A75}</c15:txfldGUID>
                      <c15:f>Diagramm!$K$64</c15:f>
                      <c15:dlblFieldTableCache>
                        <c:ptCount val="1"/>
                      </c15:dlblFieldTableCache>
                    </c15:dlblFTEntry>
                  </c15:dlblFieldTable>
                  <c15:showDataLabelsRange val="0"/>
                </c:ext>
                <c:ext xmlns:c16="http://schemas.microsoft.com/office/drawing/2014/chart" uri="{C3380CC4-5D6E-409C-BE32-E72D297353CC}">
                  <c16:uniqueId val="{00000029-583B-4E33-8D36-C0DA0916F5E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{ED21F9E2-F237-4D4C-BA4B-1547A54E6EC3}</c15:txfldGUID>
                      <c15:f>Diagramm!$K$65</c15:f>
                      <c15:dlblFieldTableCache>
                        <c:ptCount val="1"/>
                      </c15:dlblFieldTableCache>
                    </c15:dlblFTEntry>
                  </c15:dlblFieldTable>
                  <c15:showDataLabelsRange val="0"/>
                </c:ext>
                <c:ext xmlns:c16="http://schemas.microsoft.com/office/drawing/2014/chart" uri="{C3380CC4-5D6E-409C-BE32-E72D297353CC}">
                  <c16:uniqueId val="{0000002A-583B-4E33-8D36-C0DA0916F5E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{11D7E4BD-33EC-40A8-8490-EF2763DB7CEC}</c15:txfldGUID>
                      <c15:f>Diagramm!$K$66</c15:f>
                      <c15:dlblFieldTableCache>
                        <c:ptCount val="1"/>
                      </c15:dlblFieldTableCache>
                    </c15:dlblFTEntry>
                  </c15:dlblFieldTable>
                  <c15:showDataLabelsRange val="0"/>
                </c:ext>
                <c:ext xmlns:c16="http://schemas.microsoft.com/office/drawing/2014/chart" uri="{C3380CC4-5D6E-409C-BE32-E72D297353CC}">
                  <c16:uniqueId val="{0000002B-583B-4E33-8D36-C0DA0916F5E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{52B946D3-5061-42BD-80FE-36EF54454F8F}</c15:txfldGUID>
                      <c15:f>Diagramm!$K$67</c15:f>
                      <c15:dlblFieldTableCache>
                        <c:ptCount val="1"/>
                      </c15:dlblFieldTableCache>
                    </c15:dlblFTEntry>
                  </c15:dlblFieldTable>
                  <c15:showDataLabelsRange val="0"/>
                </c:ext>
                <c:ext xmlns:c16="http://schemas.microsoft.com/office/drawing/2014/chart" uri="{C3380CC4-5D6E-409C-BE32-E72D297353CC}">
                  <c16:uniqueId val="{0000002C-583B-4E33-8D36-C0DA0916F5E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83B-4E33-8D36-C0DA0916F5E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{963A8D09-F09B-4746-BBE4-4D78E613DCAB}</c15:txfldGUID>
                      <c15:f>Diagramm!$J$46</c15:f>
                      <c15:dlblFieldTableCache>
                        <c:ptCount val="1"/>
                      </c15:dlblFieldTableCache>
                    </c15:dlblFTEntry>
                  </c15:dlblFieldTable>
                  <c15:showDataLabelsRange val="0"/>
                </c:ext>
                <c:ext xmlns:c16="http://schemas.microsoft.com/office/drawing/2014/chart" uri="{C3380CC4-5D6E-409C-BE32-E72D297353CC}">
                  <c16:uniqueId val="{0000002E-583B-4E33-8D36-C0DA0916F5E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{FB5B5811-BB02-4D9F-9941-7E6BA4D14900}</c15:txfldGUID>
                      <c15:f>Diagramm!$J$47</c15:f>
                      <c15:dlblFieldTableCache>
                        <c:ptCount val="1"/>
                      </c15:dlblFieldTableCache>
                    </c15:dlblFTEntry>
                  </c15:dlblFieldTable>
                  <c15:showDataLabelsRange val="0"/>
                </c:ext>
                <c:ext xmlns:c16="http://schemas.microsoft.com/office/drawing/2014/chart" uri="{C3380CC4-5D6E-409C-BE32-E72D297353CC}">
                  <c16:uniqueId val="{0000002F-583B-4E33-8D36-C0DA0916F5E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{E1694657-DCA6-4CDA-A480-1E9267337376}</c15:txfldGUID>
                      <c15:f>Diagramm!$J$48</c15:f>
                      <c15:dlblFieldTableCache>
                        <c:ptCount val="1"/>
                      </c15:dlblFieldTableCache>
                    </c15:dlblFTEntry>
                  </c15:dlblFieldTable>
                  <c15:showDataLabelsRange val="0"/>
                </c:ext>
                <c:ext xmlns:c16="http://schemas.microsoft.com/office/drawing/2014/chart" uri="{C3380CC4-5D6E-409C-BE32-E72D297353CC}">
                  <c16:uniqueId val="{00000030-583B-4E33-8D36-C0DA0916F5E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{33FBEE8D-D613-4E0F-989F-8ECE4D152079}</c15:txfldGUID>
                      <c15:f>Diagramm!$J$49</c15:f>
                      <c15:dlblFieldTableCache>
                        <c:ptCount val="1"/>
                      </c15:dlblFieldTableCache>
                    </c15:dlblFTEntry>
                  </c15:dlblFieldTable>
                  <c15:showDataLabelsRange val="0"/>
                </c:ext>
                <c:ext xmlns:c16="http://schemas.microsoft.com/office/drawing/2014/chart" uri="{C3380CC4-5D6E-409C-BE32-E72D297353CC}">
                  <c16:uniqueId val="{00000031-583B-4E33-8D36-C0DA0916F5E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{51D4808B-325F-4486-9BCE-5C5FAB018897}</c15:txfldGUID>
                      <c15:f>Diagramm!$J$50</c15:f>
                      <c15:dlblFieldTableCache>
                        <c:ptCount val="1"/>
                      </c15:dlblFieldTableCache>
                    </c15:dlblFTEntry>
                  </c15:dlblFieldTable>
                  <c15:showDataLabelsRange val="0"/>
                </c:ext>
                <c:ext xmlns:c16="http://schemas.microsoft.com/office/drawing/2014/chart" uri="{C3380CC4-5D6E-409C-BE32-E72D297353CC}">
                  <c16:uniqueId val="{00000032-583B-4E33-8D36-C0DA0916F5E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{E5317DBF-E630-4D20-B31D-183AA6D57F0A}</c15:txfldGUID>
                      <c15:f>Diagramm!$J$51</c15:f>
                      <c15:dlblFieldTableCache>
                        <c:ptCount val="1"/>
                      </c15:dlblFieldTableCache>
                    </c15:dlblFTEntry>
                  </c15:dlblFieldTable>
                  <c15:showDataLabelsRange val="0"/>
                </c:ext>
                <c:ext xmlns:c16="http://schemas.microsoft.com/office/drawing/2014/chart" uri="{C3380CC4-5D6E-409C-BE32-E72D297353CC}">
                  <c16:uniqueId val="{00000033-583B-4E33-8D36-C0DA0916F5E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{7606F173-3962-4716-9649-1657905F64B2}</c15:txfldGUID>
                      <c15:f>Diagramm!$J$52</c15:f>
                      <c15:dlblFieldTableCache>
                        <c:ptCount val="1"/>
                      </c15:dlblFieldTableCache>
                    </c15:dlblFTEntry>
                  </c15:dlblFieldTable>
                  <c15:showDataLabelsRange val="0"/>
                </c:ext>
                <c:ext xmlns:c16="http://schemas.microsoft.com/office/drawing/2014/chart" uri="{C3380CC4-5D6E-409C-BE32-E72D297353CC}">
                  <c16:uniqueId val="{00000034-583B-4E33-8D36-C0DA0916F5E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{4405E68F-095D-41DB-A943-331429D35AED}</c15:txfldGUID>
                      <c15:f>Diagramm!$J$53</c15:f>
                      <c15:dlblFieldTableCache>
                        <c:ptCount val="1"/>
                      </c15:dlblFieldTableCache>
                    </c15:dlblFTEntry>
                  </c15:dlblFieldTable>
                  <c15:showDataLabelsRange val="0"/>
                </c:ext>
                <c:ext xmlns:c16="http://schemas.microsoft.com/office/drawing/2014/chart" uri="{C3380CC4-5D6E-409C-BE32-E72D297353CC}">
                  <c16:uniqueId val="{00000035-583B-4E33-8D36-C0DA0916F5E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{2BA3A38C-9958-4D9A-8DBF-745B8D4153AE}</c15:txfldGUID>
                      <c15:f>Diagramm!$J$54</c15:f>
                      <c15:dlblFieldTableCache>
                        <c:ptCount val="1"/>
                      </c15:dlblFieldTableCache>
                    </c15:dlblFTEntry>
                  </c15:dlblFieldTable>
                  <c15:showDataLabelsRange val="0"/>
                </c:ext>
                <c:ext xmlns:c16="http://schemas.microsoft.com/office/drawing/2014/chart" uri="{C3380CC4-5D6E-409C-BE32-E72D297353CC}">
                  <c16:uniqueId val="{00000036-583B-4E33-8D36-C0DA0916F5E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{B7291845-A278-4604-BD0B-1635916DF789}</c15:txfldGUID>
                      <c15:f>Diagramm!$J$55</c15:f>
                      <c15:dlblFieldTableCache>
                        <c:ptCount val="1"/>
                      </c15:dlblFieldTableCache>
                    </c15:dlblFTEntry>
                  </c15:dlblFieldTable>
                  <c15:showDataLabelsRange val="0"/>
                </c:ext>
                <c:ext xmlns:c16="http://schemas.microsoft.com/office/drawing/2014/chart" uri="{C3380CC4-5D6E-409C-BE32-E72D297353CC}">
                  <c16:uniqueId val="{00000037-583B-4E33-8D36-C0DA0916F5E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{7EC6C48D-1BC0-4E1C-BA62-778401BA05C6}</c15:txfldGUID>
                      <c15:f>Diagramm!$J$56</c15:f>
                      <c15:dlblFieldTableCache>
                        <c:ptCount val="1"/>
                      </c15:dlblFieldTableCache>
                    </c15:dlblFTEntry>
                  </c15:dlblFieldTable>
                  <c15:showDataLabelsRange val="0"/>
                </c:ext>
                <c:ext xmlns:c16="http://schemas.microsoft.com/office/drawing/2014/chart" uri="{C3380CC4-5D6E-409C-BE32-E72D297353CC}">
                  <c16:uniqueId val="{00000038-583B-4E33-8D36-C0DA0916F5E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{AE8A29EF-07AD-43DB-9F36-460E3462AFB0}</c15:txfldGUID>
                      <c15:f>Diagramm!$J$57</c15:f>
                      <c15:dlblFieldTableCache>
                        <c:ptCount val="1"/>
                      </c15:dlblFieldTableCache>
                    </c15:dlblFTEntry>
                  </c15:dlblFieldTable>
                  <c15:showDataLabelsRange val="0"/>
                </c:ext>
                <c:ext xmlns:c16="http://schemas.microsoft.com/office/drawing/2014/chart" uri="{C3380CC4-5D6E-409C-BE32-E72D297353CC}">
                  <c16:uniqueId val="{00000039-583B-4E33-8D36-C0DA0916F5E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{145AEF2B-59D2-47FC-BF17-A20C4F60C9D1}</c15:txfldGUID>
                      <c15:f>Diagramm!$J$58</c15:f>
                      <c15:dlblFieldTableCache>
                        <c:ptCount val="1"/>
                      </c15:dlblFieldTableCache>
                    </c15:dlblFTEntry>
                  </c15:dlblFieldTable>
                  <c15:showDataLabelsRange val="0"/>
                </c:ext>
                <c:ext xmlns:c16="http://schemas.microsoft.com/office/drawing/2014/chart" uri="{C3380CC4-5D6E-409C-BE32-E72D297353CC}">
                  <c16:uniqueId val="{0000003A-583B-4E33-8D36-C0DA0916F5E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{A44144F9-192B-4A24-A88C-4B4DD1BC9323}</c15:txfldGUID>
                      <c15:f>Diagramm!$J$59</c15:f>
                      <c15:dlblFieldTableCache>
                        <c:ptCount val="1"/>
                      </c15:dlblFieldTableCache>
                    </c15:dlblFTEntry>
                  </c15:dlblFieldTable>
                  <c15:showDataLabelsRange val="0"/>
                </c:ext>
                <c:ext xmlns:c16="http://schemas.microsoft.com/office/drawing/2014/chart" uri="{C3380CC4-5D6E-409C-BE32-E72D297353CC}">
                  <c16:uniqueId val="{0000003B-583B-4E33-8D36-C0DA0916F5E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{E411F7BA-FD79-4B46-9F80-21857A81D415}</c15:txfldGUID>
                      <c15:f>Diagramm!$J$60</c15:f>
                      <c15:dlblFieldTableCache>
                        <c:ptCount val="1"/>
                      </c15:dlblFieldTableCache>
                    </c15:dlblFTEntry>
                  </c15:dlblFieldTable>
                  <c15:showDataLabelsRange val="0"/>
                </c:ext>
                <c:ext xmlns:c16="http://schemas.microsoft.com/office/drawing/2014/chart" uri="{C3380CC4-5D6E-409C-BE32-E72D297353CC}">
                  <c16:uniqueId val="{0000003C-583B-4E33-8D36-C0DA0916F5E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{9322774E-4DEE-466D-B508-549111F9CCE9}</c15:txfldGUID>
                      <c15:f>Diagramm!$J$61</c15:f>
                      <c15:dlblFieldTableCache>
                        <c:ptCount val="1"/>
                      </c15:dlblFieldTableCache>
                    </c15:dlblFTEntry>
                  </c15:dlblFieldTable>
                  <c15:showDataLabelsRange val="0"/>
                </c:ext>
                <c:ext xmlns:c16="http://schemas.microsoft.com/office/drawing/2014/chart" uri="{C3380CC4-5D6E-409C-BE32-E72D297353CC}">
                  <c16:uniqueId val="{0000003D-583B-4E33-8D36-C0DA0916F5E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{A92AC7C1-CECB-43F7-86E9-7F84CF5E6DC6}</c15:txfldGUID>
                      <c15:f>Diagramm!$J$62</c15:f>
                      <c15:dlblFieldTableCache>
                        <c:ptCount val="1"/>
                      </c15:dlblFieldTableCache>
                    </c15:dlblFTEntry>
                  </c15:dlblFieldTable>
                  <c15:showDataLabelsRange val="0"/>
                </c:ext>
                <c:ext xmlns:c16="http://schemas.microsoft.com/office/drawing/2014/chart" uri="{C3380CC4-5D6E-409C-BE32-E72D297353CC}">
                  <c16:uniqueId val="{0000003E-583B-4E33-8D36-C0DA0916F5E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{79E5193B-5B84-4778-ABC9-E00A8311D139}</c15:txfldGUID>
                      <c15:f>Diagramm!$J$63</c15:f>
                      <c15:dlblFieldTableCache>
                        <c:ptCount val="1"/>
                      </c15:dlblFieldTableCache>
                    </c15:dlblFTEntry>
                  </c15:dlblFieldTable>
                  <c15:showDataLabelsRange val="0"/>
                </c:ext>
                <c:ext xmlns:c16="http://schemas.microsoft.com/office/drawing/2014/chart" uri="{C3380CC4-5D6E-409C-BE32-E72D297353CC}">
                  <c16:uniqueId val="{0000003F-583B-4E33-8D36-C0DA0916F5E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{23C483F7-11F6-4835-AA90-392FACFF13BF}</c15:txfldGUID>
                      <c15:f>Diagramm!$J$64</c15:f>
                      <c15:dlblFieldTableCache>
                        <c:ptCount val="1"/>
                      </c15:dlblFieldTableCache>
                    </c15:dlblFTEntry>
                  </c15:dlblFieldTable>
                  <c15:showDataLabelsRange val="0"/>
                </c:ext>
                <c:ext xmlns:c16="http://schemas.microsoft.com/office/drawing/2014/chart" uri="{C3380CC4-5D6E-409C-BE32-E72D297353CC}">
                  <c16:uniqueId val="{00000040-583B-4E33-8D36-C0DA0916F5E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{91F3C517-0928-4019-AD05-4A783408BA27}</c15:txfldGUID>
                      <c15:f>Diagramm!$J$65</c15:f>
                      <c15:dlblFieldTableCache>
                        <c:ptCount val="1"/>
                      </c15:dlblFieldTableCache>
                    </c15:dlblFTEntry>
                  </c15:dlblFieldTable>
                  <c15:showDataLabelsRange val="0"/>
                </c:ext>
                <c:ext xmlns:c16="http://schemas.microsoft.com/office/drawing/2014/chart" uri="{C3380CC4-5D6E-409C-BE32-E72D297353CC}">
                  <c16:uniqueId val="{00000041-583B-4E33-8D36-C0DA0916F5E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{558AA8E9-C236-4F3A-AE98-05E3D3392EC9}</c15:txfldGUID>
                      <c15:f>Diagramm!$J$66</c15:f>
                      <c15:dlblFieldTableCache>
                        <c:ptCount val="1"/>
                      </c15:dlblFieldTableCache>
                    </c15:dlblFTEntry>
                  </c15:dlblFieldTable>
                  <c15:showDataLabelsRange val="0"/>
                </c:ext>
                <c:ext xmlns:c16="http://schemas.microsoft.com/office/drawing/2014/chart" uri="{C3380CC4-5D6E-409C-BE32-E72D297353CC}">
                  <c16:uniqueId val="{00000042-583B-4E33-8D36-C0DA0916F5E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{5C1307F9-8DA4-496C-A363-A92975F5A993}</c15:txfldGUID>
                      <c15:f>Diagramm!$J$67</c15:f>
                      <c15:dlblFieldTableCache>
                        <c:ptCount val="1"/>
                      </c15:dlblFieldTableCache>
                    </c15:dlblFTEntry>
                  </c15:dlblFieldTable>
                  <c15:showDataLabelsRange val="0"/>
                </c:ext>
                <c:ext xmlns:c16="http://schemas.microsoft.com/office/drawing/2014/chart" uri="{C3380CC4-5D6E-409C-BE32-E72D297353CC}">
                  <c16:uniqueId val="{00000043-583B-4E33-8D36-C0DA0916F5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83B-4E33-8D36-C0DA0916F5E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EF1-4094-9328-9933E6184C0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EF1-4094-9328-9933E6184C0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EF1-4094-9328-9933E6184C0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F1-4094-9328-9933E6184C0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EF1-4094-9328-9933E6184C0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F1-4094-9328-9933E6184C0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EF1-4094-9328-9933E6184C0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EF1-4094-9328-9933E6184C0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EF1-4094-9328-9933E6184C0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EF1-4094-9328-9933E6184C0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EF1-4094-9328-9933E6184C0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EF1-4094-9328-9933E6184C0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EF1-4094-9328-9933E6184C0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EF1-4094-9328-9933E6184C0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EF1-4094-9328-9933E6184C0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EF1-4094-9328-9933E6184C0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EF1-4094-9328-9933E6184C0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EF1-4094-9328-9933E6184C0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EF1-4094-9328-9933E6184C0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EF1-4094-9328-9933E6184C0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EF1-4094-9328-9933E6184C0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EF1-4094-9328-9933E6184C0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EF1-4094-9328-9933E6184C0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EF1-4094-9328-9933E6184C0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EF1-4094-9328-9933E6184C0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EF1-4094-9328-9933E6184C0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EF1-4094-9328-9933E6184C0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EF1-4094-9328-9933E6184C0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EF1-4094-9328-9933E6184C0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EF1-4094-9328-9933E6184C0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EF1-4094-9328-9933E6184C0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EF1-4094-9328-9933E6184C0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EF1-4094-9328-9933E6184C0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EF1-4094-9328-9933E6184C0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EF1-4094-9328-9933E6184C0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EF1-4094-9328-9933E6184C0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EF1-4094-9328-9933E6184C0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EF1-4094-9328-9933E6184C0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EF1-4094-9328-9933E6184C0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EF1-4094-9328-9933E6184C0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EF1-4094-9328-9933E6184C0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EF1-4094-9328-9933E6184C0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EF1-4094-9328-9933E6184C0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EF1-4094-9328-9933E6184C0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EF1-4094-9328-9933E6184C0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EF1-4094-9328-9933E6184C0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EF1-4094-9328-9933E6184C0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EF1-4094-9328-9933E6184C0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EF1-4094-9328-9933E6184C0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EF1-4094-9328-9933E6184C0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EF1-4094-9328-9933E6184C0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EF1-4094-9328-9933E6184C0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EF1-4094-9328-9933E6184C0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EF1-4094-9328-9933E6184C0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EF1-4094-9328-9933E6184C0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EF1-4094-9328-9933E6184C0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EF1-4094-9328-9933E6184C0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EF1-4094-9328-9933E6184C0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EF1-4094-9328-9933E6184C0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EF1-4094-9328-9933E6184C0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EF1-4094-9328-9933E6184C0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EF1-4094-9328-9933E6184C0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EF1-4094-9328-9933E6184C0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EF1-4094-9328-9933E6184C0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EF1-4094-9328-9933E6184C0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EF1-4094-9328-9933E6184C0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EF1-4094-9328-9933E6184C0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EF1-4094-9328-9933E6184C0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EF1-4094-9328-9933E6184C0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100.60189865328081</c:v>
                </c:pt>
                <c:pt idx="2">
                  <c:v>103.14311941529846</c:v>
                </c:pt>
                <c:pt idx="3">
                  <c:v>100.53334262906543</c:v>
                </c:pt>
                <c:pt idx="4">
                  <c:v>100.7866513287087</c:v>
                </c:pt>
                <c:pt idx="5">
                  <c:v>101.77664679703931</c:v>
                </c:pt>
                <c:pt idx="6">
                  <c:v>103.99832676822254</c:v>
                </c:pt>
                <c:pt idx="7">
                  <c:v>102.17984917674671</c:v>
                </c:pt>
                <c:pt idx="8">
                  <c:v>101.92537851059133</c:v>
                </c:pt>
                <c:pt idx="9">
                  <c:v>102.80731109329429</c:v>
                </c:pt>
                <c:pt idx="10">
                  <c:v>105.87374071879248</c:v>
                </c:pt>
                <c:pt idx="11">
                  <c:v>103.96346777285879</c:v>
                </c:pt>
                <c:pt idx="12">
                  <c:v>104.36783211907832</c:v>
                </c:pt>
                <c:pt idx="13">
                  <c:v>105.27881386458442</c:v>
                </c:pt>
                <c:pt idx="14">
                  <c:v>107.48074040506152</c:v>
                </c:pt>
                <c:pt idx="15">
                  <c:v>105.71571327314346</c:v>
                </c:pt>
                <c:pt idx="16">
                  <c:v>105.67853034475547</c:v>
                </c:pt>
                <c:pt idx="17">
                  <c:v>106.58021635816455</c:v>
                </c:pt>
                <c:pt idx="18">
                  <c:v>108.77865699910529</c:v>
                </c:pt>
                <c:pt idx="19">
                  <c:v>107.04732689603887</c:v>
                </c:pt>
                <c:pt idx="20">
                  <c:v>107.08334785791473</c:v>
                </c:pt>
                <c:pt idx="21">
                  <c:v>107.76309826750794</c:v>
                </c:pt>
                <c:pt idx="22">
                  <c:v>110.14280568434019</c:v>
                </c:pt>
                <c:pt idx="23">
                  <c:v>107.80028119589593</c:v>
                </c:pt>
                <c:pt idx="24">
                  <c:v>107.90485818198718</c:v>
                </c:pt>
              </c:numCache>
            </c:numRef>
          </c:val>
          <c:smooth val="0"/>
          <c:extLst>
            <c:ext xmlns:c16="http://schemas.microsoft.com/office/drawing/2014/chart" uri="{C3380CC4-5D6E-409C-BE32-E72D297353CC}">
              <c16:uniqueId val="{00000000-9FF3-4016-9901-97610292B24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101.50167662924625</c:v>
                </c:pt>
                <c:pt idx="2">
                  <c:v>105.72969820673568</c:v>
                </c:pt>
                <c:pt idx="3">
                  <c:v>102.9596151042426</c:v>
                </c:pt>
                <c:pt idx="4">
                  <c:v>102.30354279049425</c:v>
                </c:pt>
                <c:pt idx="5">
                  <c:v>103.25120279924187</c:v>
                </c:pt>
                <c:pt idx="6">
                  <c:v>110.90537979297275</c:v>
                </c:pt>
                <c:pt idx="7">
                  <c:v>110.83248286922291</c:v>
                </c:pt>
                <c:pt idx="8">
                  <c:v>108.5143606939787</c:v>
                </c:pt>
                <c:pt idx="9">
                  <c:v>110.33678378772416</c:v>
                </c:pt>
                <c:pt idx="10">
                  <c:v>115.36667152646159</c:v>
                </c:pt>
                <c:pt idx="11">
                  <c:v>113.89415366671527</c:v>
                </c:pt>
                <c:pt idx="12">
                  <c:v>112.68406473246829</c:v>
                </c:pt>
                <c:pt idx="13">
                  <c:v>115.46872721971133</c:v>
                </c:pt>
                <c:pt idx="14">
                  <c:v>118.90946202070272</c:v>
                </c:pt>
                <c:pt idx="15">
                  <c:v>114.3606939787141</c:v>
                </c:pt>
                <c:pt idx="16">
                  <c:v>113.80667735821548</c:v>
                </c:pt>
                <c:pt idx="17">
                  <c:v>117.14535646595714</c:v>
                </c:pt>
                <c:pt idx="18">
                  <c:v>120.74646449919813</c:v>
                </c:pt>
                <c:pt idx="19">
                  <c:v>118.98235894445254</c:v>
                </c:pt>
                <c:pt idx="20">
                  <c:v>118.42834232395394</c:v>
                </c:pt>
                <c:pt idx="21">
                  <c:v>120.49861495844875</c:v>
                </c:pt>
                <c:pt idx="22">
                  <c:v>122.42309374544394</c:v>
                </c:pt>
                <c:pt idx="23">
                  <c:v>121.57748942994606</c:v>
                </c:pt>
                <c:pt idx="24">
                  <c:v>117.74311124070564</c:v>
                </c:pt>
              </c:numCache>
            </c:numRef>
          </c:val>
          <c:smooth val="0"/>
          <c:extLst>
            <c:ext xmlns:c16="http://schemas.microsoft.com/office/drawing/2014/chart" uri="{C3380CC4-5D6E-409C-BE32-E72D297353CC}">
              <c16:uniqueId val="{00000001-9FF3-4016-9901-97610292B24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103.47779561262706</c:v>
                </c:pt>
                <c:pt idx="2">
                  <c:v>100.14862374412937</c:v>
                </c:pt>
                <c:pt idx="3">
                  <c:v>102.68117234409368</c:v>
                </c:pt>
                <c:pt idx="4">
                  <c:v>99.898935853992029</c:v>
                </c:pt>
                <c:pt idx="5">
                  <c:v>101.01658640984483</c:v>
                </c:pt>
                <c:pt idx="6">
                  <c:v>98.888294393912375</c:v>
                </c:pt>
                <c:pt idx="7">
                  <c:v>101.12954045538316</c:v>
                </c:pt>
                <c:pt idx="8">
                  <c:v>98.109505974674519</c:v>
                </c:pt>
                <c:pt idx="9">
                  <c:v>100.65394447416919</c:v>
                </c:pt>
                <c:pt idx="10">
                  <c:v>98.163010522561095</c:v>
                </c:pt>
                <c:pt idx="11">
                  <c:v>100.38047678497118</c:v>
                </c:pt>
                <c:pt idx="12">
                  <c:v>98.335414065751152</c:v>
                </c:pt>
                <c:pt idx="13">
                  <c:v>101.22465965162594</c:v>
                </c:pt>
                <c:pt idx="14">
                  <c:v>98.912074192973066</c:v>
                </c:pt>
                <c:pt idx="15">
                  <c:v>99.833541406575108</c:v>
                </c:pt>
                <c:pt idx="16">
                  <c:v>96.611378633850535</c:v>
                </c:pt>
                <c:pt idx="17">
                  <c:v>99.328220676535281</c:v>
                </c:pt>
                <c:pt idx="18">
                  <c:v>96.296296296296291</c:v>
                </c:pt>
                <c:pt idx="19">
                  <c:v>98.21057012068249</c:v>
                </c:pt>
                <c:pt idx="20">
                  <c:v>95.458058379406694</c:v>
                </c:pt>
                <c:pt idx="21">
                  <c:v>97.021580167647585</c:v>
                </c:pt>
                <c:pt idx="22">
                  <c:v>93.359491112300091</c:v>
                </c:pt>
                <c:pt idx="23">
                  <c:v>95.94554426015101</c:v>
                </c:pt>
                <c:pt idx="24">
                  <c:v>90.624814220319834</c:v>
                </c:pt>
              </c:numCache>
            </c:numRef>
          </c:val>
          <c:smooth val="0"/>
          <c:extLst>
            <c:ext xmlns:c16="http://schemas.microsoft.com/office/drawing/2014/chart" uri="{C3380CC4-5D6E-409C-BE32-E72D297353CC}">
              <c16:uniqueId val="{00000002-9FF3-4016-9901-97610292B24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FF3-4016-9901-97610292B24C}"/>
                </c:ext>
              </c:extLst>
            </c:dLbl>
            <c:dLbl>
              <c:idx val="1"/>
              <c:delete val="1"/>
              <c:extLst>
                <c:ext xmlns:c15="http://schemas.microsoft.com/office/drawing/2012/chart" uri="{CE6537A1-D6FC-4f65-9D91-7224C49458BB}"/>
                <c:ext xmlns:c16="http://schemas.microsoft.com/office/drawing/2014/chart" uri="{C3380CC4-5D6E-409C-BE32-E72D297353CC}">
                  <c16:uniqueId val="{00000004-9FF3-4016-9901-97610292B24C}"/>
                </c:ext>
              </c:extLst>
            </c:dLbl>
            <c:dLbl>
              <c:idx val="2"/>
              <c:delete val="1"/>
              <c:extLst>
                <c:ext xmlns:c15="http://schemas.microsoft.com/office/drawing/2012/chart" uri="{CE6537A1-D6FC-4f65-9D91-7224C49458BB}"/>
                <c:ext xmlns:c16="http://schemas.microsoft.com/office/drawing/2014/chart" uri="{C3380CC4-5D6E-409C-BE32-E72D297353CC}">
                  <c16:uniqueId val="{00000005-9FF3-4016-9901-97610292B24C}"/>
                </c:ext>
              </c:extLst>
            </c:dLbl>
            <c:dLbl>
              <c:idx val="3"/>
              <c:delete val="1"/>
              <c:extLst>
                <c:ext xmlns:c15="http://schemas.microsoft.com/office/drawing/2012/chart" uri="{CE6537A1-D6FC-4f65-9D91-7224C49458BB}"/>
                <c:ext xmlns:c16="http://schemas.microsoft.com/office/drawing/2014/chart" uri="{C3380CC4-5D6E-409C-BE32-E72D297353CC}">
                  <c16:uniqueId val="{00000006-9FF3-4016-9901-97610292B24C}"/>
                </c:ext>
              </c:extLst>
            </c:dLbl>
            <c:dLbl>
              <c:idx val="4"/>
              <c:delete val="1"/>
              <c:extLst>
                <c:ext xmlns:c15="http://schemas.microsoft.com/office/drawing/2012/chart" uri="{CE6537A1-D6FC-4f65-9D91-7224C49458BB}"/>
                <c:ext xmlns:c16="http://schemas.microsoft.com/office/drawing/2014/chart" uri="{C3380CC4-5D6E-409C-BE32-E72D297353CC}">
                  <c16:uniqueId val="{00000007-9FF3-4016-9901-97610292B24C}"/>
                </c:ext>
              </c:extLst>
            </c:dLbl>
            <c:dLbl>
              <c:idx val="5"/>
              <c:delete val="1"/>
              <c:extLst>
                <c:ext xmlns:c15="http://schemas.microsoft.com/office/drawing/2012/chart" uri="{CE6537A1-D6FC-4f65-9D91-7224C49458BB}"/>
                <c:ext xmlns:c16="http://schemas.microsoft.com/office/drawing/2014/chart" uri="{C3380CC4-5D6E-409C-BE32-E72D297353CC}">
                  <c16:uniqueId val="{00000008-9FF3-4016-9901-97610292B24C}"/>
                </c:ext>
              </c:extLst>
            </c:dLbl>
            <c:dLbl>
              <c:idx val="6"/>
              <c:delete val="1"/>
              <c:extLst>
                <c:ext xmlns:c15="http://schemas.microsoft.com/office/drawing/2012/chart" uri="{CE6537A1-D6FC-4f65-9D91-7224C49458BB}"/>
                <c:ext xmlns:c16="http://schemas.microsoft.com/office/drawing/2014/chart" uri="{C3380CC4-5D6E-409C-BE32-E72D297353CC}">
                  <c16:uniqueId val="{00000009-9FF3-4016-9901-97610292B24C}"/>
                </c:ext>
              </c:extLst>
            </c:dLbl>
            <c:dLbl>
              <c:idx val="7"/>
              <c:delete val="1"/>
              <c:extLst>
                <c:ext xmlns:c15="http://schemas.microsoft.com/office/drawing/2012/chart" uri="{CE6537A1-D6FC-4f65-9D91-7224C49458BB}"/>
                <c:ext xmlns:c16="http://schemas.microsoft.com/office/drawing/2014/chart" uri="{C3380CC4-5D6E-409C-BE32-E72D297353CC}">
                  <c16:uniqueId val="{0000000A-9FF3-4016-9901-97610292B24C}"/>
                </c:ext>
              </c:extLst>
            </c:dLbl>
            <c:dLbl>
              <c:idx val="8"/>
              <c:delete val="1"/>
              <c:extLst>
                <c:ext xmlns:c15="http://schemas.microsoft.com/office/drawing/2012/chart" uri="{CE6537A1-D6FC-4f65-9D91-7224C49458BB}"/>
                <c:ext xmlns:c16="http://schemas.microsoft.com/office/drawing/2014/chart" uri="{C3380CC4-5D6E-409C-BE32-E72D297353CC}">
                  <c16:uniqueId val="{0000000B-9FF3-4016-9901-97610292B24C}"/>
                </c:ext>
              </c:extLst>
            </c:dLbl>
            <c:dLbl>
              <c:idx val="9"/>
              <c:delete val="1"/>
              <c:extLst>
                <c:ext xmlns:c15="http://schemas.microsoft.com/office/drawing/2012/chart" uri="{CE6537A1-D6FC-4f65-9D91-7224C49458BB}"/>
                <c:ext xmlns:c16="http://schemas.microsoft.com/office/drawing/2014/chart" uri="{C3380CC4-5D6E-409C-BE32-E72D297353CC}">
                  <c16:uniqueId val="{0000000C-9FF3-4016-9901-97610292B24C}"/>
                </c:ext>
              </c:extLst>
            </c:dLbl>
            <c:dLbl>
              <c:idx val="10"/>
              <c:delete val="1"/>
              <c:extLst>
                <c:ext xmlns:c15="http://schemas.microsoft.com/office/drawing/2012/chart" uri="{CE6537A1-D6FC-4f65-9D91-7224C49458BB}"/>
                <c:ext xmlns:c16="http://schemas.microsoft.com/office/drawing/2014/chart" uri="{C3380CC4-5D6E-409C-BE32-E72D297353CC}">
                  <c16:uniqueId val="{0000000D-9FF3-4016-9901-97610292B24C}"/>
                </c:ext>
              </c:extLst>
            </c:dLbl>
            <c:dLbl>
              <c:idx val="11"/>
              <c:delete val="1"/>
              <c:extLst>
                <c:ext xmlns:c15="http://schemas.microsoft.com/office/drawing/2012/chart" uri="{CE6537A1-D6FC-4f65-9D91-7224C49458BB}"/>
                <c:ext xmlns:c16="http://schemas.microsoft.com/office/drawing/2014/chart" uri="{C3380CC4-5D6E-409C-BE32-E72D297353CC}">
                  <c16:uniqueId val="{0000000E-9FF3-4016-9901-97610292B24C}"/>
                </c:ext>
              </c:extLst>
            </c:dLbl>
            <c:dLbl>
              <c:idx val="12"/>
              <c:delete val="1"/>
              <c:extLst>
                <c:ext xmlns:c15="http://schemas.microsoft.com/office/drawing/2012/chart" uri="{CE6537A1-D6FC-4f65-9D91-7224C49458BB}"/>
                <c:ext xmlns:c16="http://schemas.microsoft.com/office/drawing/2014/chart" uri="{C3380CC4-5D6E-409C-BE32-E72D297353CC}">
                  <c16:uniqueId val="{0000000F-9FF3-4016-9901-97610292B24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FF3-4016-9901-97610292B24C}"/>
                </c:ext>
              </c:extLst>
            </c:dLbl>
            <c:dLbl>
              <c:idx val="14"/>
              <c:delete val="1"/>
              <c:extLst>
                <c:ext xmlns:c15="http://schemas.microsoft.com/office/drawing/2012/chart" uri="{CE6537A1-D6FC-4f65-9D91-7224C49458BB}"/>
                <c:ext xmlns:c16="http://schemas.microsoft.com/office/drawing/2014/chart" uri="{C3380CC4-5D6E-409C-BE32-E72D297353CC}">
                  <c16:uniqueId val="{00000011-9FF3-4016-9901-97610292B24C}"/>
                </c:ext>
              </c:extLst>
            </c:dLbl>
            <c:dLbl>
              <c:idx val="15"/>
              <c:delete val="1"/>
              <c:extLst>
                <c:ext xmlns:c15="http://schemas.microsoft.com/office/drawing/2012/chart" uri="{CE6537A1-D6FC-4f65-9D91-7224C49458BB}"/>
                <c:ext xmlns:c16="http://schemas.microsoft.com/office/drawing/2014/chart" uri="{C3380CC4-5D6E-409C-BE32-E72D297353CC}">
                  <c16:uniqueId val="{00000012-9FF3-4016-9901-97610292B24C}"/>
                </c:ext>
              </c:extLst>
            </c:dLbl>
            <c:dLbl>
              <c:idx val="16"/>
              <c:delete val="1"/>
              <c:extLst>
                <c:ext xmlns:c15="http://schemas.microsoft.com/office/drawing/2012/chart" uri="{CE6537A1-D6FC-4f65-9D91-7224C49458BB}"/>
                <c:ext xmlns:c16="http://schemas.microsoft.com/office/drawing/2014/chart" uri="{C3380CC4-5D6E-409C-BE32-E72D297353CC}">
                  <c16:uniqueId val="{00000013-9FF3-4016-9901-97610292B24C}"/>
                </c:ext>
              </c:extLst>
            </c:dLbl>
            <c:dLbl>
              <c:idx val="17"/>
              <c:delete val="1"/>
              <c:extLst>
                <c:ext xmlns:c15="http://schemas.microsoft.com/office/drawing/2012/chart" uri="{CE6537A1-D6FC-4f65-9D91-7224C49458BB}"/>
                <c:ext xmlns:c16="http://schemas.microsoft.com/office/drawing/2014/chart" uri="{C3380CC4-5D6E-409C-BE32-E72D297353CC}">
                  <c16:uniqueId val="{00000014-9FF3-4016-9901-97610292B24C}"/>
                </c:ext>
              </c:extLst>
            </c:dLbl>
            <c:dLbl>
              <c:idx val="18"/>
              <c:delete val="1"/>
              <c:extLst>
                <c:ext xmlns:c15="http://schemas.microsoft.com/office/drawing/2012/chart" uri="{CE6537A1-D6FC-4f65-9D91-7224C49458BB}"/>
                <c:ext xmlns:c16="http://schemas.microsoft.com/office/drawing/2014/chart" uri="{C3380CC4-5D6E-409C-BE32-E72D297353CC}">
                  <c16:uniqueId val="{00000015-9FF3-4016-9901-97610292B24C}"/>
                </c:ext>
              </c:extLst>
            </c:dLbl>
            <c:dLbl>
              <c:idx val="19"/>
              <c:delete val="1"/>
              <c:extLst>
                <c:ext xmlns:c15="http://schemas.microsoft.com/office/drawing/2012/chart" uri="{CE6537A1-D6FC-4f65-9D91-7224C49458BB}"/>
                <c:ext xmlns:c16="http://schemas.microsoft.com/office/drawing/2014/chart" uri="{C3380CC4-5D6E-409C-BE32-E72D297353CC}">
                  <c16:uniqueId val="{00000016-9FF3-4016-9901-97610292B24C}"/>
                </c:ext>
              </c:extLst>
            </c:dLbl>
            <c:dLbl>
              <c:idx val="20"/>
              <c:delete val="1"/>
              <c:extLst>
                <c:ext xmlns:c15="http://schemas.microsoft.com/office/drawing/2012/chart" uri="{CE6537A1-D6FC-4f65-9D91-7224C49458BB}"/>
                <c:ext xmlns:c16="http://schemas.microsoft.com/office/drawing/2014/chart" uri="{C3380CC4-5D6E-409C-BE32-E72D297353CC}">
                  <c16:uniqueId val="{00000017-9FF3-4016-9901-97610292B24C}"/>
                </c:ext>
              </c:extLst>
            </c:dLbl>
            <c:dLbl>
              <c:idx val="21"/>
              <c:delete val="1"/>
              <c:extLst>
                <c:ext xmlns:c15="http://schemas.microsoft.com/office/drawing/2012/chart" uri="{CE6537A1-D6FC-4f65-9D91-7224C49458BB}"/>
                <c:ext xmlns:c16="http://schemas.microsoft.com/office/drawing/2014/chart" uri="{C3380CC4-5D6E-409C-BE32-E72D297353CC}">
                  <c16:uniqueId val="{00000018-9FF3-4016-9901-97610292B24C}"/>
                </c:ext>
              </c:extLst>
            </c:dLbl>
            <c:dLbl>
              <c:idx val="22"/>
              <c:delete val="1"/>
              <c:extLst>
                <c:ext xmlns:c15="http://schemas.microsoft.com/office/drawing/2012/chart" uri="{CE6537A1-D6FC-4f65-9D91-7224C49458BB}"/>
                <c:ext xmlns:c16="http://schemas.microsoft.com/office/drawing/2014/chart" uri="{C3380CC4-5D6E-409C-BE32-E72D297353CC}">
                  <c16:uniqueId val="{00000019-9FF3-4016-9901-97610292B24C}"/>
                </c:ext>
              </c:extLst>
            </c:dLbl>
            <c:dLbl>
              <c:idx val="23"/>
              <c:delete val="1"/>
              <c:extLst>
                <c:ext xmlns:c15="http://schemas.microsoft.com/office/drawing/2012/chart" uri="{CE6537A1-D6FC-4f65-9D91-7224C49458BB}"/>
                <c:ext xmlns:c16="http://schemas.microsoft.com/office/drawing/2014/chart" uri="{C3380CC4-5D6E-409C-BE32-E72D297353CC}">
                  <c16:uniqueId val="{0000001A-9FF3-4016-9901-97610292B24C}"/>
                </c:ext>
              </c:extLst>
            </c:dLbl>
            <c:dLbl>
              <c:idx val="24"/>
              <c:delete val="1"/>
              <c:extLst>
                <c:ext xmlns:c15="http://schemas.microsoft.com/office/drawing/2012/chart" uri="{CE6537A1-D6FC-4f65-9D91-7224C49458BB}"/>
                <c:ext xmlns:c16="http://schemas.microsoft.com/office/drawing/2014/chart" uri="{C3380CC4-5D6E-409C-BE32-E72D297353CC}">
                  <c16:uniqueId val="{0000001B-9FF3-4016-9901-97610292B24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FF3-4016-9901-97610292B24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Marburg (447)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92864</v>
      </c>
      <c r="F11" s="238">
        <v>92774</v>
      </c>
      <c r="G11" s="238">
        <v>94790</v>
      </c>
      <c r="H11" s="238">
        <v>92742</v>
      </c>
      <c r="I11" s="265">
        <v>92157</v>
      </c>
      <c r="J11" s="263">
        <v>707</v>
      </c>
      <c r="K11" s="266">
        <v>0.76716907017372526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14.819521019986217</v>
      </c>
      <c r="E13" s="115">
        <v>13762</v>
      </c>
      <c r="F13" s="114">
        <v>13809</v>
      </c>
      <c r="G13" s="114">
        <v>14588</v>
      </c>
      <c r="H13" s="114">
        <v>14222</v>
      </c>
      <c r="I13" s="140">
        <v>14157</v>
      </c>
      <c r="J13" s="115">
        <v>-395</v>
      </c>
      <c r="K13" s="116">
        <v>-2.7901391537755176</v>
      </c>
    </row>
    <row r="14" spans="1:255" ht="14.1" customHeight="1" x14ac:dyDescent="0.2">
      <c r="A14" s="306" t="s">
        <v>230</v>
      </c>
      <c r="B14" s="307"/>
      <c r="C14" s="308"/>
      <c r="D14" s="113">
        <v>61.363930048242594</v>
      </c>
      <c r="E14" s="115">
        <v>56985</v>
      </c>
      <c r="F14" s="114">
        <v>56723</v>
      </c>
      <c r="G14" s="114">
        <v>58099</v>
      </c>
      <c r="H14" s="114">
        <v>56687</v>
      </c>
      <c r="I14" s="140">
        <v>56221</v>
      </c>
      <c r="J14" s="115">
        <v>764</v>
      </c>
      <c r="K14" s="116">
        <v>1.3589228224328986</v>
      </c>
    </row>
    <row r="15" spans="1:255" ht="14.1" customHeight="1" x14ac:dyDescent="0.2">
      <c r="A15" s="306" t="s">
        <v>231</v>
      </c>
      <c r="B15" s="307"/>
      <c r="C15" s="308"/>
      <c r="D15" s="113">
        <v>10.652136457615438</v>
      </c>
      <c r="E15" s="115">
        <v>9892</v>
      </c>
      <c r="F15" s="114">
        <v>9942</v>
      </c>
      <c r="G15" s="114">
        <v>9909</v>
      </c>
      <c r="H15" s="114">
        <v>9775</v>
      </c>
      <c r="I15" s="140">
        <v>9800</v>
      </c>
      <c r="J15" s="115">
        <v>92</v>
      </c>
      <c r="K15" s="116">
        <v>0.93877551020408168</v>
      </c>
    </row>
    <row r="16" spans="1:255" ht="14.1" customHeight="1" x14ac:dyDescent="0.2">
      <c r="A16" s="306" t="s">
        <v>232</v>
      </c>
      <c r="B16" s="307"/>
      <c r="C16" s="308"/>
      <c r="D16" s="113">
        <v>12.324474500344589</v>
      </c>
      <c r="E16" s="115">
        <v>11445</v>
      </c>
      <c r="F16" s="114">
        <v>11512</v>
      </c>
      <c r="G16" s="114">
        <v>11402</v>
      </c>
      <c r="H16" s="114">
        <v>11278</v>
      </c>
      <c r="I16" s="140">
        <v>11187</v>
      </c>
      <c r="J16" s="115">
        <v>258</v>
      </c>
      <c r="K16" s="116">
        <v>2.3062483239474392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0.45119745003445899</v>
      </c>
      <c r="E18" s="115">
        <v>419</v>
      </c>
      <c r="F18" s="114">
        <v>407</v>
      </c>
      <c r="G18" s="114">
        <v>428</v>
      </c>
      <c r="H18" s="114">
        <v>417</v>
      </c>
      <c r="I18" s="140">
        <v>383</v>
      </c>
      <c r="J18" s="115">
        <v>36</v>
      </c>
      <c r="K18" s="116">
        <v>9.3994778067885125</v>
      </c>
    </row>
    <row r="19" spans="1:255" ht="14.1" customHeight="1" x14ac:dyDescent="0.2">
      <c r="A19" s="306" t="s">
        <v>235</v>
      </c>
      <c r="B19" s="307" t="s">
        <v>236</v>
      </c>
      <c r="C19" s="308"/>
      <c r="D19" s="113">
        <v>0.21752239834596829</v>
      </c>
      <c r="E19" s="115">
        <v>202</v>
      </c>
      <c r="F19" s="114">
        <v>193</v>
      </c>
      <c r="G19" s="114">
        <v>212</v>
      </c>
      <c r="H19" s="114">
        <v>206</v>
      </c>
      <c r="I19" s="140">
        <v>179</v>
      </c>
      <c r="J19" s="115">
        <v>23</v>
      </c>
      <c r="K19" s="116">
        <v>12.849162011173185</v>
      </c>
    </row>
    <row r="20" spans="1:255" ht="14.1" customHeight="1" x14ac:dyDescent="0.2">
      <c r="A20" s="306">
        <v>12</v>
      </c>
      <c r="B20" s="307" t="s">
        <v>237</v>
      </c>
      <c r="C20" s="308"/>
      <c r="D20" s="113">
        <v>0.67518090971743627</v>
      </c>
      <c r="E20" s="115">
        <v>627</v>
      </c>
      <c r="F20" s="114">
        <v>587</v>
      </c>
      <c r="G20" s="114">
        <v>642</v>
      </c>
      <c r="H20" s="114">
        <v>616</v>
      </c>
      <c r="I20" s="140">
        <v>585</v>
      </c>
      <c r="J20" s="115">
        <v>42</v>
      </c>
      <c r="K20" s="116">
        <v>7.1794871794871797</v>
      </c>
    </row>
    <row r="21" spans="1:255" ht="14.1" customHeight="1" x14ac:dyDescent="0.2">
      <c r="A21" s="306">
        <v>21</v>
      </c>
      <c r="B21" s="307" t="s">
        <v>238</v>
      </c>
      <c r="C21" s="308"/>
      <c r="D21" s="113">
        <v>0.17552549965541006</v>
      </c>
      <c r="E21" s="115">
        <v>163</v>
      </c>
      <c r="F21" s="114">
        <v>142</v>
      </c>
      <c r="G21" s="114">
        <v>167</v>
      </c>
      <c r="H21" s="114">
        <v>168</v>
      </c>
      <c r="I21" s="140">
        <v>164</v>
      </c>
      <c r="J21" s="115">
        <v>-1</v>
      </c>
      <c r="K21" s="116">
        <v>-0.6097560975609756</v>
      </c>
    </row>
    <row r="22" spans="1:255" ht="14.1" customHeight="1" x14ac:dyDescent="0.2">
      <c r="A22" s="306">
        <v>22</v>
      </c>
      <c r="B22" s="307" t="s">
        <v>239</v>
      </c>
      <c r="C22" s="308"/>
      <c r="D22" s="113">
        <v>1.6044968986905583</v>
      </c>
      <c r="E22" s="115">
        <v>1490</v>
      </c>
      <c r="F22" s="114">
        <v>1479</v>
      </c>
      <c r="G22" s="114">
        <v>1506</v>
      </c>
      <c r="H22" s="114">
        <v>1485</v>
      </c>
      <c r="I22" s="140">
        <v>1543</v>
      </c>
      <c r="J22" s="115">
        <v>-53</v>
      </c>
      <c r="K22" s="116">
        <v>-3.4348671419313028</v>
      </c>
    </row>
    <row r="23" spans="1:255" ht="14.1" customHeight="1" x14ac:dyDescent="0.2">
      <c r="A23" s="306">
        <v>23</v>
      </c>
      <c r="B23" s="307" t="s">
        <v>240</v>
      </c>
      <c r="C23" s="308"/>
      <c r="D23" s="113">
        <v>1.090842522398346</v>
      </c>
      <c r="E23" s="115">
        <v>1013</v>
      </c>
      <c r="F23" s="114">
        <v>1028</v>
      </c>
      <c r="G23" s="114">
        <v>1022</v>
      </c>
      <c r="H23" s="114">
        <v>989</v>
      </c>
      <c r="I23" s="140">
        <v>988</v>
      </c>
      <c r="J23" s="115">
        <v>25</v>
      </c>
      <c r="K23" s="116">
        <v>2.5303643724696356</v>
      </c>
    </row>
    <row r="24" spans="1:255" ht="14.1" customHeight="1" x14ac:dyDescent="0.2">
      <c r="A24" s="306">
        <v>24</v>
      </c>
      <c r="B24" s="307" t="s">
        <v>241</v>
      </c>
      <c r="C24" s="308"/>
      <c r="D24" s="113">
        <v>5.545744314266023</v>
      </c>
      <c r="E24" s="115">
        <v>5150</v>
      </c>
      <c r="F24" s="114">
        <v>5258</v>
      </c>
      <c r="G24" s="114">
        <v>5404</v>
      </c>
      <c r="H24" s="114">
        <v>5445</v>
      </c>
      <c r="I24" s="140">
        <v>5713</v>
      </c>
      <c r="J24" s="115">
        <v>-563</v>
      </c>
      <c r="K24" s="116">
        <v>-9.8547173113950635</v>
      </c>
    </row>
    <row r="25" spans="1:255" ht="14.1" customHeight="1" x14ac:dyDescent="0.2">
      <c r="A25" s="306">
        <v>25</v>
      </c>
      <c r="B25" s="307" t="s">
        <v>242</v>
      </c>
      <c r="C25" s="308"/>
      <c r="D25" s="113">
        <v>5.2819176430048245</v>
      </c>
      <c r="E25" s="115">
        <v>4905</v>
      </c>
      <c r="F25" s="114">
        <v>4915</v>
      </c>
      <c r="G25" s="114">
        <v>4962</v>
      </c>
      <c r="H25" s="114">
        <v>4893</v>
      </c>
      <c r="I25" s="140">
        <v>4900</v>
      </c>
      <c r="J25" s="115">
        <v>5</v>
      </c>
      <c r="K25" s="116">
        <v>0.10204081632653061</v>
      </c>
    </row>
    <row r="26" spans="1:255" ht="14.1" customHeight="1" x14ac:dyDescent="0.2">
      <c r="A26" s="306">
        <v>26</v>
      </c>
      <c r="B26" s="307" t="s">
        <v>243</v>
      </c>
      <c r="C26" s="308"/>
      <c r="D26" s="113">
        <v>2.505814955203308</v>
      </c>
      <c r="E26" s="115">
        <v>2327</v>
      </c>
      <c r="F26" s="114">
        <v>2364</v>
      </c>
      <c r="G26" s="114">
        <v>2372</v>
      </c>
      <c r="H26" s="114">
        <v>2262</v>
      </c>
      <c r="I26" s="140">
        <v>2284</v>
      </c>
      <c r="J26" s="115">
        <v>43</v>
      </c>
      <c r="K26" s="116">
        <v>1.882661996497373</v>
      </c>
    </row>
    <row r="27" spans="1:255" ht="14.1" customHeight="1" x14ac:dyDescent="0.2">
      <c r="A27" s="306">
        <v>27</v>
      </c>
      <c r="B27" s="307" t="s">
        <v>244</v>
      </c>
      <c r="C27" s="308"/>
      <c r="D27" s="113">
        <v>4.1469245348035839</v>
      </c>
      <c r="E27" s="115">
        <v>3851</v>
      </c>
      <c r="F27" s="114">
        <v>3861</v>
      </c>
      <c r="G27" s="114">
        <v>3902</v>
      </c>
      <c r="H27" s="114">
        <v>3836</v>
      </c>
      <c r="I27" s="140">
        <v>3835</v>
      </c>
      <c r="J27" s="115">
        <v>16</v>
      </c>
      <c r="K27" s="116">
        <v>0.41720990873533248</v>
      </c>
    </row>
    <row r="28" spans="1:255" ht="14.1" customHeight="1" x14ac:dyDescent="0.2">
      <c r="A28" s="306">
        <v>28</v>
      </c>
      <c r="B28" s="307" t="s">
        <v>245</v>
      </c>
      <c r="C28" s="308"/>
      <c r="D28" s="113">
        <v>0.23582873880082703</v>
      </c>
      <c r="E28" s="115">
        <v>219</v>
      </c>
      <c r="F28" s="114">
        <v>221</v>
      </c>
      <c r="G28" s="114">
        <v>230</v>
      </c>
      <c r="H28" s="114">
        <v>225</v>
      </c>
      <c r="I28" s="140">
        <v>227</v>
      </c>
      <c r="J28" s="115">
        <v>-8</v>
      </c>
      <c r="K28" s="116">
        <v>-3.5242290748898677</v>
      </c>
    </row>
    <row r="29" spans="1:255" ht="14.1" customHeight="1" x14ac:dyDescent="0.2">
      <c r="A29" s="306">
        <v>29</v>
      </c>
      <c r="B29" s="307" t="s">
        <v>246</v>
      </c>
      <c r="C29" s="308"/>
      <c r="D29" s="113">
        <v>4.4139817367332874</v>
      </c>
      <c r="E29" s="115">
        <v>4099</v>
      </c>
      <c r="F29" s="114">
        <v>3815</v>
      </c>
      <c r="G29" s="114">
        <v>4715</v>
      </c>
      <c r="H29" s="114">
        <v>4595</v>
      </c>
      <c r="I29" s="140">
        <v>3700</v>
      </c>
      <c r="J29" s="115">
        <v>399</v>
      </c>
      <c r="K29" s="116">
        <v>10.783783783783784</v>
      </c>
    </row>
    <row r="30" spans="1:255" ht="14.1" customHeight="1" x14ac:dyDescent="0.2">
      <c r="A30" s="306" t="s">
        <v>247</v>
      </c>
      <c r="B30" s="307" t="s">
        <v>248</v>
      </c>
      <c r="C30" s="308"/>
      <c r="D30" s="113">
        <v>3.0130082701585112</v>
      </c>
      <c r="E30" s="115">
        <v>2798</v>
      </c>
      <c r="F30" s="114">
        <v>2441</v>
      </c>
      <c r="G30" s="114">
        <v>3360</v>
      </c>
      <c r="H30" s="114">
        <v>3295</v>
      </c>
      <c r="I30" s="140">
        <v>2430</v>
      </c>
      <c r="J30" s="115">
        <v>368</v>
      </c>
      <c r="K30" s="116">
        <v>15.1440329218107</v>
      </c>
    </row>
    <row r="31" spans="1:255" ht="14.1" customHeight="1" x14ac:dyDescent="0.2">
      <c r="A31" s="306" t="s">
        <v>249</v>
      </c>
      <c r="B31" s="307" t="s">
        <v>250</v>
      </c>
      <c r="C31" s="308"/>
      <c r="D31" s="113" t="s">
        <v>514</v>
      </c>
      <c r="E31" s="115" t="s">
        <v>514</v>
      </c>
      <c r="F31" s="114" t="s">
        <v>514</v>
      </c>
      <c r="G31" s="114" t="s">
        <v>514</v>
      </c>
      <c r="H31" s="114" t="s">
        <v>514</v>
      </c>
      <c r="I31" s="140" t="s">
        <v>514</v>
      </c>
      <c r="J31" s="115" t="s">
        <v>514</v>
      </c>
      <c r="K31" s="116" t="s">
        <v>514</v>
      </c>
    </row>
    <row r="32" spans="1:255" ht="14.1" customHeight="1" x14ac:dyDescent="0.2">
      <c r="A32" s="306">
        <v>31</v>
      </c>
      <c r="B32" s="307" t="s">
        <v>251</v>
      </c>
      <c r="C32" s="308"/>
      <c r="D32" s="113">
        <v>0.59764817367332879</v>
      </c>
      <c r="E32" s="115">
        <v>555</v>
      </c>
      <c r="F32" s="114">
        <v>557</v>
      </c>
      <c r="G32" s="114">
        <v>551</v>
      </c>
      <c r="H32" s="114">
        <v>536</v>
      </c>
      <c r="I32" s="140">
        <v>536</v>
      </c>
      <c r="J32" s="115">
        <v>19</v>
      </c>
      <c r="K32" s="116">
        <v>3.544776119402985</v>
      </c>
    </row>
    <row r="33" spans="1:11" ht="14.1" customHeight="1" x14ac:dyDescent="0.2">
      <c r="A33" s="306">
        <v>32</v>
      </c>
      <c r="B33" s="307" t="s">
        <v>252</v>
      </c>
      <c r="C33" s="308"/>
      <c r="D33" s="113">
        <v>1.5754221226740179</v>
      </c>
      <c r="E33" s="115">
        <v>1463</v>
      </c>
      <c r="F33" s="114">
        <v>1371</v>
      </c>
      <c r="G33" s="114">
        <v>1506</v>
      </c>
      <c r="H33" s="114">
        <v>1457</v>
      </c>
      <c r="I33" s="140">
        <v>1382</v>
      </c>
      <c r="J33" s="115">
        <v>81</v>
      </c>
      <c r="K33" s="116">
        <v>5.861070911722142</v>
      </c>
    </row>
    <row r="34" spans="1:11" ht="14.1" customHeight="1" x14ac:dyDescent="0.2">
      <c r="A34" s="306">
        <v>33</v>
      </c>
      <c r="B34" s="307" t="s">
        <v>253</v>
      </c>
      <c r="C34" s="308"/>
      <c r="D34" s="113">
        <v>1.0111560992419022</v>
      </c>
      <c r="E34" s="115">
        <v>939</v>
      </c>
      <c r="F34" s="114">
        <v>931</v>
      </c>
      <c r="G34" s="114">
        <v>1032</v>
      </c>
      <c r="H34" s="114">
        <v>994</v>
      </c>
      <c r="I34" s="140">
        <v>984</v>
      </c>
      <c r="J34" s="115">
        <v>-45</v>
      </c>
      <c r="K34" s="116">
        <v>-4.5731707317073171</v>
      </c>
    </row>
    <row r="35" spans="1:11" ht="14.1" customHeight="1" x14ac:dyDescent="0.2">
      <c r="A35" s="306">
        <v>34</v>
      </c>
      <c r="B35" s="307" t="s">
        <v>254</v>
      </c>
      <c r="C35" s="308"/>
      <c r="D35" s="113">
        <v>2.3389042039972434</v>
      </c>
      <c r="E35" s="115">
        <v>2172</v>
      </c>
      <c r="F35" s="114">
        <v>2192</v>
      </c>
      <c r="G35" s="114">
        <v>2202</v>
      </c>
      <c r="H35" s="114">
        <v>2187</v>
      </c>
      <c r="I35" s="140">
        <v>2191</v>
      </c>
      <c r="J35" s="115">
        <v>-19</v>
      </c>
      <c r="K35" s="116">
        <v>-0.86718393427658602</v>
      </c>
    </row>
    <row r="36" spans="1:11" ht="14.1" customHeight="1" x14ac:dyDescent="0.2">
      <c r="A36" s="306">
        <v>41</v>
      </c>
      <c r="B36" s="307" t="s">
        <v>255</v>
      </c>
      <c r="C36" s="308"/>
      <c r="D36" s="113">
        <v>4.3062973811164715</v>
      </c>
      <c r="E36" s="115">
        <v>3999</v>
      </c>
      <c r="F36" s="114">
        <v>3999</v>
      </c>
      <c r="G36" s="114">
        <v>4054</v>
      </c>
      <c r="H36" s="114">
        <v>3972</v>
      </c>
      <c r="I36" s="140">
        <v>3924</v>
      </c>
      <c r="J36" s="115">
        <v>75</v>
      </c>
      <c r="K36" s="116">
        <v>1.9113149847094801</v>
      </c>
    </row>
    <row r="37" spans="1:11" ht="14.1" customHeight="1" x14ac:dyDescent="0.2">
      <c r="A37" s="306">
        <v>42</v>
      </c>
      <c r="B37" s="307" t="s">
        <v>256</v>
      </c>
      <c r="C37" s="308"/>
      <c r="D37" s="113">
        <v>0.10660751206064784</v>
      </c>
      <c r="E37" s="115">
        <v>99</v>
      </c>
      <c r="F37" s="114">
        <v>97</v>
      </c>
      <c r="G37" s="114">
        <v>98</v>
      </c>
      <c r="H37" s="114">
        <v>98</v>
      </c>
      <c r="I37" s="140">
        <v>96</v>
      </c>
      <c r="J37" s="115">
        <v>3</v>
      </c>
      <c r="K37" s="116">
        <v>3.125</v>
      </c>
    </row>
    <row r="38" spans="1:11" ht="14.1" customHeight="1" x14ac:dyDescent="0.2">
      <c r="A38" s="306">
        <v>43</v>
      </c>
      <c r="B38" s="307" t="s">
        <v>257</v>
      </c>
      <c r="C38" s="308"/>
      <c r="D38" s="113">
        <v>1.4106650585802896</v>
      </c>
      <c r="E38" s="115">
        <v>1310</v>
      </c>
      <c r="F38" s="114">
        <v>1317</v>
      </c>
      <c r="G38" s="114">
        <v>1308</v>
      </c>
      <c r="H38" s="114">
        <v>1296</v>
      </c>
      <c r="I38" s="140">
        <v>1278</v>
      </c>
      <c r="J38" s="115">
        <v>32</v>
      </c>
      <c r="K38" s="116">
        <v>2.5039123630672928</v>
      </c>
    </row>
    <row r="39" spans="1:11" ht="14.1" customHeight="1" x14ac:dyDescent="0.2">
      <c r="A39" s="306">
        <v>51</v>
      </c>
      <c r="B39" s="307" t="s">
        <v>258</v>
      </c>
      <c r="C39" s="308"/>
      <c r="D39" s="113">
        <v>3.602041695382495</v>
      </c>
      <c r="E39" s="115">
        <v>3345</v>
      </c>
      <c r="F39" s="114">
        <v>3332</v>
      </c>
      <c r="G39" s="114">
        <v>3899</v>
      </c>
      <c r="H39" s="114">
        <v>3325</v>
      </c>
      <c r="I39" s="140">
        <v>3326</v>
      </c>
      <c r="J39" s="115">
        <v>19</v>
      </c>
      <c r="K39" s="116">
        <v>0.57125676488274202</v>
      </c>
    </row>
    <row r="40" spans="1:11" ht="14.1" customHeight="1" x14ac:dyDescent="0.2">
      <c r="A40" s="306" t="s">
        <v>259</v>
      </c>
      <c r="B40" s="307" t="s">
        <v>260</v>
      </c>
      <c r="C40" s="308"/>
      <c r="D40" s="113">
        <v>3.1379221226740177</v>
      </c>
      <c r="E40" s="115">
        <v>2914</v>
      </c>
      <c r="F40" s="114">
        <v>2907</v>
      </c>
      <c r="G40" s="114">
        <v>3482</v>
      </c>
      <c r="H40" s="114">
        <v>2979</v>
      </c>
      <c r="I40" s="140">
        <v>2966</v>
      </c>
      <c r="J40" s="115">
        <v>-52</v>
      </c>
      <c r="K40" s="116">
        <v>-1.7532029669588671</v>
      </c>
    </row>
    <row r="41" spans="1:11" ht="14.1" customHeight="1" x14ac:dyDescent="0.2">
      <c r="A41" s="306"/>
      <c r="B41" s="307" t="s">
        <v>261</v>
      </c>
      <c r="C41" s="308"/>
      <c r="D41" s="113">
        <v>2.4508959338387317</v>
      </c>
      <c r="E41" s="115">
        <v>2276</v>
      </c>
      <c r="F41" s="114">
        <v>2268</v>
      </c>
      <c r="G41" s="114">
        <v>2855</v>
      </c>
      <c r="H41" s="114">
        <v>2370</v>
      </c>
      <c r="I41" s="140">
        <v>2355</v>
      </c>
      <c r="J41" s="115">
        <v>-79</v>
      </c>
      <c r="K41" s="116">
        <v>-3.3545647558386413</v>
      </c>
    </row>
    <row r="42" spans="1:11" ht="14.1" customHeight="1" x14ac:dyDescent="0.2">
      <c r="A42" s="306">
        <v>52</v>
      </c>
      <c r="B42" s="307" t="s">
        <v>262</v>
      </c>
      <c r="C42" s="308"/>
      <c r="D42" s="113">
        <v>2.3755168849069608</v>
      </c>
      <c r="E42" s="115">
        <v>2206</v>
      </c>
      <c r="F42" s="114">
        <v>2183</v>
      </c>
      <c r="G42" s="114">
        <v>2191</v>
      </c>
      <c r="H42" s="114">
        <v>2202</v>
      </c>
      <c r="I42" s="140">
        <v>2176</v>
      </c>
      <c r="J42" s="115">
        <v>30</v>
      </c>
      <c r="K42" s="116">
        <v>1.3786764705882353</v>
      </c>
    </row>
    <row r="43" spans="1:11" ht="14.1" customHeight="1" x14ac:dyDescent="0.2">
      <c r="A43" s="306" t="s">
        <v>263</v>
      </c>
      <c r="B43" s="307" t="s">
        <v>264</v>
      </c>
      <c r="C43" s="308"/>
      <c r="D43" s="113">
        <v>1.9867763611302549</v>
      </c>
      <c r="E43" s="115">
        <v>1845</v>
      </c>
      <c r="F43" s="114">
        <v>1814</v>
      </c>
      <c r="G43" s="114">
        <v>1809</v>
      </c>
      <c r="H43" s="114">
        <v>1826</v>
      </c>
      <c r="I43" s="140">
        <v>1801</v>
      </c>
      <c r="J43" s="115">
        <v>44</v>
      </c>
      <c r="K43" s="116">
        <v>2.4430871737923376</v>
      </c>
    </row>
    <row r="44" spans="1:11" ht="14.1" customHeight="1" x14ac:dyDescent="0.2">
      <c r="A44" s="306">
        <v>53</v>
      </c>
      <c r="B44" s="307" t="s">
        <v>265</v>
      </c>
      <c r="C44" s="308"/>
      <c r="D44" s="113">
        <v>0.6385682288077188</v>
      </c>
      <c r="E44" s="115">
        <v>593</v>
      </c>
      <c r="F44" s="114">
        <v>590</v>
      </c>
      <c r="G44" s="114">
        <v>588</v>
      </c>
      <c r="H44" s="114">
        <v>591</v>
      </c>
      <c r="I44" s="140">
        <v>570</v>
      </c>
      <c r="J44" s="115">
        <v>23</v>
      </c>
      <c r="K44" s="116">
        <v>4.0350877192982457</v>
      </c>
    </row>
    <row r="45" spans="1:11" ht="14.1" customHeight="1" x14ac:dyDescent="0.2">
      <c r="A45" s="306" t="s">
        <v>266</v>
      </c>
      <c r="B45" s="307" t="s">
        <v>267</v>
      </c>
      <c r="C45" s="308"/>
      <c r="D45" s="113">
        <v>0.57934183321846999</v>
      </c>
      <c r="E45" s="115">
        <v>538</v>
      </c>
      <c r="F45" s="114">
        <v>537</v>
      </c>
      <c r="G45" s="114">
        <v>533</v>
      </c>
      <c r="H45" s="114">
        <v>533</v>
      </c>
      <c r="I45" s="140">
        <v>513</v>
      </c>
      <c r="J45" s="115">
        <v>25</v>
      </c>
      <c r="K45" s="116">
        <v>4.8732943469785575</v>
      </c>
    </row>
    <row r="46" spans="1:11" ht="14.1" customHeight="1" x14ac:dyDescent="0.2">
      <c r="A46" s="306">
        <v>54</v>
      </c>
      <c r="B46" s="307" t="s">
        <v>268</v>
      </c>
      <c r="C46" s="308"/>
      <c r="D46" s="113">
        <v>4.2449172984148866</v>
      </c>
      <c r="E46" s="115">
        <v>3942</v>
      </c>
      <c r="F46" s="114">
        <v>4097</v>
      </c>
      <c r="G46" s="114">
        <v>4158</v>
      </c>
      <c r="H46" s="114">
        <v>4139</v>
      </c>
      <c r="I46" s="140">
        <v>4119</v>
      </c>
      <c r="J46" s="115">
        <v>-177</v>
      </c>
      <c r="K46" s="116">
        <v>-4.2971595047341591</v>
      </c>
    </row>
    <row r="47" spans="1:11" ht="14.1" customHeight="1" x14ac:dyDescent="0.2">
      <c r="A47" s="306">
        <v>61</v>
      </c>
      <c r="B47" s="307" t="s">
        <v>269</v>
      </c>
      <c r="C47" s="308"/>
      <c r="D47" s="113">
        <v>1.9178583735354928</v>
      </c>
      <c r="E47" s="115">
        <v>1781</v>
      </c>
      <c r="F47" s="114">
        <v>1839</v>
      </c>
      <c r="G47" s="114">
        <v>1830</v>
      </c>
      <c r="H47" s="114">
        <v>1798</v>
      </c>
      <c r="I47" s="140">
        <v>1811</v>
      </c>
      <c r="J47" s="115">
        <v>-30</v>
      </c>
      <c r="K47" s="116">
        <v>-1.6565433462175594</v>
      </c>
    </row>
    <row r="48" spans="1:11" ht="14.1" customHeight="1" x14ac:dyDescent="0.2">
      <c r="A48" s="306">
        <v>62</v>
      </c>
      <c r="B48" s="307" t="s">
        <v>270</v>
      </c>
      <c r="C48" s="308"/>
      <c r="D48" s="113">
        <v>6.0852429359062716</v>
      </c>
      <c r="E48" s="115">
        <v>5651</v>
      </c>
      <c r="F48" s="114">
        <v>5588</v>
      </c>
      <c r="G48" s="114">
        <v>5617</v>
      </c>
      <c r="H48" s="114">
        <v>5504</v>
      </c>
      <c r="I48" s="140">
        <v>5535</v>
      </c>
      <c r="J48" s="115">
        <v>116</v>
      </c>
      <c r="K48" s="116">
        <v>2.0957542908762421</v>
      </c>
    </row>
    <row r="49" spans="1:11" ht="14.1" customHeight="1" x14ac:dyDescent="0.2">
      <c r="A49" s="306">
        <v>63</v>
      </c>
      <c r="B49" s="307" t="s">
        <v>271</v>
      </c>
      <c r="C49" s="308"/>
      <c r="D49" s="113">
        <v>1.4925051688490696</v>
      </c>
      <c r="E49" s="115">
        <v>1386</v>
      </c>
      <c r="F49" s="114">
        <v>1413</v>
      </c>
      <c r="G49" s="114">
        <v>1445</v>
      </c>
      <c r="H49" s="114">
        <v>1424</v>
      </c>
      <c r="I49" s="140">
        <v>1410</v>
      </c>
      <c r="J49" s="115">
        <v>-24</v>
      </c>
      <c r="K49" s="116">
        <v>-1.7021276595744681</v>
      </c>
    </row>
    <row r="50" spans="1:11" ht="14.1" customHeight="1" x14ac:dyDescent="0.2">
      <c r="A50" s="306" t="s">
        <v>272</v>
      </c>
      <c r="B50" s="307" t="s">
        <v>273</v>
      </c>
      <c r="C50" s="308"/>
      <c r="D50" s="113">
        <v>0.2605961405926947</v>
      </c>
      <c r="E50" s="115">
        <v>242</v>
      </c>
      <c r="F50" s="114">
        <v>238</v>
      </c>
      <c r="G50" s="114">
        <v>232</v>
      </c>
      <c r="H50" s="114">
        <v>218</v>
      </c>
      <c r="I50" s="140">
        <v>231</v>
      </c>
      <c r="J50" s="115">
        <v>11</v>
      </c>
      <c r="K50" s="116">
        <v>4.7619047619047619</v>
      </c>
    </row>
    <row r="51" spans="1:11" ht="14.1" customHeight="1" x14ac:dyDescent="0.2">
      <c r="A51" s="306" t="s">
        <v>274</v>
      </c>
      <c r="B51" s="307" t="s">
        <v>275</v>
      </c>
      <c r="C51" s="308"/>
      <c r="D51" s="113">
        <v>1.030539283252929</v>
      </c>
      <c r="E51" s="115">
        <v>957</v>
      </c>
      <c r="F51" s="114">
        <v>983</v>
      </c>
      <c r="G51" s="114">
        <v>1014</v>
      </c>
      <c r="H51" s="114">
        <v>1019</v>
      </c>
      <c r="I51" s="140">
        <v>988</v>
      </c>
      <c r="J51" s="115">
        <v>-31</v>
      </c>
      <c r="K51" s="116">
        <v>-3.1376518218623484</v>
      </c>
    </row>
    <row r="52" spans="1:11" ht="14.1" customHeight="1" x14ac:dyDescent="0.2">
      <c r="A52" s="306">
        <v>71</v>
      </c>
      <c r="B52" s="307" t="s">
        <v>276</v>
      </c>
      <c r="C52" s="308"/>
      <c r="D52" s="113">
        <v>9.2113197794624391</v>
      </c>
      <c r="E52" s="115">
        <v>8554</v>
      </c>
      <c r="F52" s="114">
        <v>8516</v>
      </c>
      <c r="G52" s="114">
        <v>8529</v>
      </c>
      <c r="H52" s="114">
        <v>8389</v>
      </c>
      <c r="I52" s="140">
        <v>8398</v>
      </c>
      <c r="J52" s="115">
        <v>156</v>
      </c>
      <c r="K52" s="116">
        <v>1.8575851393188854</v>
      </c>
    </row>
    <row r="53" spans="1:11" ht="14.1" customHeight="1" x14ac:dyDescent="0.2">
      <c r="A53" s="306" t="s">
        <v>277</v>
      </c>
      <c r="B53" s="307" t="s">
        <v>278</v>
      </c>
      <c r="C53" s="308"/>
      <c r="D53" s="113">
        <v>3.5288163335630598</v>
      </c>
      <c r="E53" s="115">
        <v>3277</v>
      </c>
      <c r="F53" s="114">
        <v>3266</v>
      </c>
      <c r="G53" s="114">
        <v>3266</v>
      </c>
      <c r="H53" s="114">
        <v>3184</v>
      </c>
      <c r="I53" s="140">
        <v>3173</v>
      </c>
      <c r="J53" s="115">
        <v>104</v>
      </c>
      <c r="K53" s="116">
        <v>3.2776552158840215</v>
      </c>
    </row>
    <row r="54" spans="1:11" ht="14.1" customHeight="1" x14ac:dyDescent="0.2">
      <c r="A54" s="306" t="s">
        <v>279</v>
      </c>
      <c r="B54" s="307" t="s">
        <v>280</v>
      </c>
      <c r="C54" s="308"/>
      <c r="D54" s="113">
        <v>4.6713473466574778</v>
      </c>
      <c r="E54" s="115">
        <v>4338</v>
      </c>
      <c r="F54" s="114">
        <v>4303</v>
      </c>
      <c r="G54" s="114">
        <v>4323</v>
      </c>
      <c r="H54" s="114">
        <v>4290</v>
      </c>
      <c r="I54" s="140">
        <v>4320</v>
      </c>
      <c r="J54" s="115">
        <v>18</v>
      </c>
      <c r="K54" s="116">
        <v>0.41666666666666669</v>
      </c>
    </row>
    <row r="55" spans="1:11" ht="14.1" customHeight="1" x14ac:dyDescent="0.2">
      <c r="A55" s="306">
        <v>72</v>
      </c>
      <c r="B55" s="307" t="s">
        <v>281</v>
      </c>
      <c r="C55" s="308"/>
      <c r="D55" s="113">
        <v>2.5822708476912473</v>
      </c>
      <c r="E55" s="115">
        <v>2398</v>
      </c>
      <c r="F55" s="114">
        <v>2390</v>
      </c>
      <c r="G55" s="114">
        <v>2437</v>
      </c>
      <c r="H55" s="114">
        <v>2379</v>
      </c>
      <c r="I55" s="140">
        <v>2384</v>
      </c>
      <c r="J55" s="115">
        <v>14</v>
      </c>
      <c r="K55" s="116">
        <v>0.58724832214765099</v>
      </c>
    </row>
    <row r="56" spans="1:11" ht="14.1" customHeight="1" x14ac:dyDescent="0.2">
      <c r="A56" s="306" t="s">
        <v>282</v>
      </c>
      <c r="B56" s="307" t="s">
        <v>283</v>
      </c>
      <c r="C56" s="308"/>
      <c r="D56" s="113">
        <v>1.3503618194348725</v>
      </c>
      <c r="E56" s="115">
        <v>1254</v>
      </c>
      <c r="F56" s="114">
        <v>1248</v>
      </c>
      <c r="G56" s="114">
        <v>1290</v>
      </c>
      <c r="H56" s="114">
        <v>1244</v>
      </c>
      <c r="I56" s="140">
        <v>1249</v>
      </c>
      <c r="J56" s="115">
        <v>5</v>
      </c>
      <c r="K56" s="116">
        <v>0.40032025620496398</v>
      </c>
    </row>
    <row r="57" spans="1:11" ht="14.1" customHeight="1" x14ac:dyDescent="0.2">
      <c r="A57" s="306" t="s">
        <v>284</v>
      </c>
      <c r="B57" s="307" t="s">
        <v>285</v>
      </c>
      <c r="C57" s="308"/>
      <c r="D57" s="113">
        <v>0.76025155065472083</v>
      </c>
      <c r="E57" s="115">
        <v>706</v>
      </c>
      <c r="F57" s="114">
        <v>704</v>
      </c>
      <c r="G57" s="114">
        <v>705</v>
      </c>
      <c r="H57" s="114">
        <v>697</v>
      </c>
      <c r="I57" s="140">
        <v>696</v>
      </c>
      <c r="J57" s="115">
        <v>10</v>
      </c>
      <c r="K57" s="116">
        <v>1.4367816091954022</v>
      </c>
    </row>
    <row r="58" spans="1:11" ht="14.1" customHeight="1" x14ac:dyDescent="0.2">
      <c r="A58" s="306">
        <v>73</v>
      </c>
      <c r="B58" s="307" t="s">
        <v>286</v>
      </c>
      <c r="C58" s="308"/>
      <c r="D58" s="113">
        <v>3.5331237077877327</v>
      </c>
      <c r="E58" s="115">
        <v>3281</v>
      </c>
      <c r="F58" s="114">
        <v>3302</v>
      </c>
      <c r="G58" s="114">
        <v>3314</v>
      </c>
      <c r="H58" s="114">
        <v>3246</v>
      </c>
      <c r="I58" s="140">
        <v>3260</v>
      </c>
      <c r="J58" s="115">
        <v>21</v>
      </c>
      <c r="K58" s="116">
        <v>0.64417177914110424</v>
      </c>
    </row>
    <row r="59" spans="1:11" ht="14.1" customHeight="1" x14ac:dyDescent="0.2">
      <c r="A59" s="306" t="s">
        <v>287</v>
      </c>
      <c r="B59" s="307" t="s">
        <v>288</v>
      </c>
      <c r="C59" s="308"/>
      <c r="D59" s="113">
        <v>2.7997932460372157</v>
      </c>
      <c r="E59" s="115">
        <v>2600</v>
      </c>
      <c r="F59" s="114">
        <v>2592</v>
      </c>
      <c r="G59" s="114">
        <v>2595</v>
      </c>
      <c r="H59" s="114">
        <v>2537</v>
      </c>
      <c r="I59" s="140">
        <v>2540</v>
      </c>
      <c r="J59" s="115">
        <v>60</v>
      </c>
      <c r="K59" s="116">
        <v>2.3622047244094486</v>
      </c>
    </row>
    <row r="60" spans="1:11" ht="14.1" customHeight="1" x14ac:dyDescent="0.2">
      <c r="A60" s="306">
        <v>81</v>
      </c>
      <c r="B60" s="307" t="s">
        <v>289</v>
      </c>
      <c r="C60" s="308"/>
      <c r="D60" s="113">
        <v>10.618754307374225</v>
      </c>
      <c r="E60" s="115">
        <v>9861</v>
      </c>
      <c r="F60" s="114">
        <v>9922</v>
      </c>
      <c r="G60" s="114">
        <v>9810</v>
      </c>
      <c r="H60" s="114">
        <v>9615</v>
      </c>
      <c r="I60" s="140">
        <v>9682</v>
      </c>
      <c r="J60" s="115">
        <v>179</v>
      </c>
      <c r="K60" s="116">
        <v>1.8487915719892585</v>
      </c>
    </row>
    <row r="61" spans="1:11" ht="14.1" customHeight="1" x14ac:dyDescent="0.2">
      <c r="A61" s="306" t="s">
        <v>290</v>
      </c>
      <c r="B61" s="307" t="s">
        <v>291</v>
      </c>
      <c r="C61" s="308"/>
      <c r="D61" s="113">
        <v>2.2516798759476222</v>
      </c>
      <c r="E61" s="115">
        <v>2091</v>
      </c>
      <c r="F61" s="114">
        <v>2104</v>
      </c>
      <c r="G61" s="114">
        <v>2124</v>
      </c>
      <c r="H61" s="114">
        <v>2025</v>
      </c>
      <c r="I61" s="140">
        <v>2046</v>
      </c>
      <c r="J61" s="115">
        <v>45</v>
      </c>
      <c r="K61" s="116">
        <v>2.1994134897360702</v>
      </c>
    </row>
    <row r="62" spans="1:11" ht="14.1" customHeight="1" x14ac:dyDescent="0.2">
      <c r="A62" s="306" t="s">
        <v>292</v>
      </c>
      <c r="B62" s="307" t="s">
        <v>293</v>
      </c>
      <c r="C62" s="308"/>
      <c r="D62" s="113">
        <v>4.8716402481047556</v>
      </c>
      <c r="E62" s="115">
        <v>4524</v>
      </c>
      <c r="F62" s="114">
        <v>4587</v>
      </c>
      <c r="G62" s="114">
        <v>4481</v>
      </c>
      <c r="H62" s="114">
        <v>4426</v>
      </c>
      <c r="I62" s="140">
        <v>4471</v>
      </c>
      <c r="J62" s="115">
        <v>53</v>
      </c>
      <c r="K62" s="116">
        <v>1.1854171326325207</v>
      </c>
    </row>
    <row r="63" spans="1:11" ht="14.1" customHeight="1" x14ac:dyDescent="0.2">
      <c r="A63" s="306"/>
      <c r="B63" s="307" t="s">
        <v>294</v>
      </c>
      <c r="C63" s="308"/>
      <c r="D63" s="113">
        <v>3.8701757408683668</v>
      </c>
      <c r="E63" s="115">
        <v>3594</v>
      </c>
      <c r="F63" s="114">
        <v>3651</v>
      </c>
      <c r="G63" s="114">
        <v>3583</v>
      </c>
      <c r="H63" s="114">
        <v>3588</v>
      </c>
      <c r="I63" s="140">
        <v>3625</v>
      </c>
      <c r="J63" s="115">
        <v>-31</v>
      </c>
      <c r="K63" s="116">
        <v>-0.85517241379310349</v>
      </c>
    </row>
    <row r="64" spans="1:11" ht="14.1" customHeight="1" x14ac:dyDescent="0.2">
      <c r="A64" s="306" t="s">
        <v>295</v>
      </c>
      <c r="B64" s="307" t="s">
        <v>296</v>
      </c>
      <c r="C64" s="308"/>
      <c r="D64" s="113">
        <v>1.1522226050999311</v>
      </c>
      <c r="E64" s="115">
        <v>1070</v>
      </c>
      <c r="F64" s="114">
        <v>1051</v>
      </c>
      <c r="G64" s="114">
        <v>1037</v>
      </c>
      <c r="H64" s="114">
        <v>1032</v>
      </c>
      <c r="I64" s="140">
        <v>1026</v>
      </c>
      <c r="J64" s="115">
        <v>44</v>
      </c>
      <c r="K64" s="116">
        <v>4.2884990253411308</v>
      </c>
    </row>
    <row r="65" spans="1:11" ht="14.1" customHeight="1" x14ac:dyDescent="0.2">
      <c r="A65" s="306" t="s">
        <v>297</v>
      </c>
      <c r="B65" s="307" t="s">
        <v>298</v>
      </c>
      <c r="C65" s="308"/>
      <c r="D65" s="113">
        <v>0.86901274982770504</v>
      </c>
      <c r="E65" s="115">
        <v>807</v>
      </c>
      <c r="F65" s="114">
        <v>810</v>
      </c>
      <c r="G65" s="114">
        <v>806</v>
      </c>
      <c r="H65" s="114">
        <v>814</v>
      </c>
      <c r="I65" s="140">
        <v>815</v>
      </c>
      <c r="J65" s="115">
        <v>-8</v>
      </c>
      <c r="K65" s="116">
        <v>-0.98159509202453987</v>
      </c>
    </row>
    <row r="66" spans="1:11" ht="14.1" customHeight="1" x14ac:dyDescent="0.2">
      <c r="A66" s="306">
        <v>82</v>
      </c>
      <c r="B66" s="307" t="s">
        <v>299</v>
      </c>
      <c r="C66" s="308"/>
      <c r="D66" s="113">
        <v>3.1454600275671951</v>
      </c>
      <c r="E66" s="115">
        <v>2921</v>
      </c>
      <c r="F66" s="114">
        <v>2922</v>
      </c>
      <c r="G66" s="114">
        <v>2907</v>
      </c>
      <c r="H66" s="114">
        <v>2838</v>
      </c>
      <c r="I66" s="140">
        <v>2881</v>
      </c>
      <c r="J66" s="115">
        <v>40</v>
      </c>
      <c r="K66" s="116">
        <v>1.3884068031933356</v>
      </c>
    </row>
    <row r="67" spans="1:11" ht="14.1" customHeight="1" x14ac:dyDescent="0.2">
      <c r="A67" s="306" t="s">
        <v>300</v>
      </c>
      <c r="B67" s="307" t="s">
        <v>301</v>
      </c>
      <c r="C67" s="308"/>
      <c r="D67" s="113">
        <v>2.0244658855961406</v>
      </c>
      <c r="E67" s="115">
        <v>1880</v>
      </c>
      <c r="F67" s="114">
        <v>1865</v>
      </c>
      <c r="G67" s="114">
        <v>1836</v>
      </c>
      <c r="H67" s="114">
        <v>1817</v>
      </c>
      <c r="I67" s="140">
        <v>1836</v>
      </c>
      <c r="J67" s="115">
        <v>44</v>
      </c>
      <c r="K67" s="116">
        <v>2.3965141612200438</v>
      </c>
    </row>
    <row r="68" spans="1:11" ht="14.1" customHeight="1" x14ac:dyDescent="0.2">
      <c r="A68" s="306" t="s">
        <v>302</v>
      </c>
      <c r="B68" s="307" t="s">
        <v>303</v>
      </c>
      <c r="C68" s="308"/>
      <c r="D68" s="113">
        <v>0.54488283942108895</v>
      </c>
      <c r="E68" s="115">
        <v>506</v>
      </c>
      <c r="F68" s="114">
        <v>514</v>
      </c>
      <c r="G68" s="114">
        <v>529</v>
      </c>
      <c r="H68" s="114">
        <v>508</v>
      </c>
      <c r="I68" s="140">
        <v>520</v>
      </c>
      <c r="J68" s="115">
        <v>-14</v>
      </c>
      <c r="K68" s="116">
        <v>-2.6923076923076925</v>
      </c>
    </row>
    <row r="69" spans="1:11" ht="14.1" customHeight="1" x14ac:dyDescent="0.2">
      <c r="A69" s="306">
        <v>83</v>
      </c>
      <c r="B69" s="307" t="s">
        <v>304</v>
      </c>
      <c r="C69" s="308"/>
      <c r="D69" s="113">
        <v>6.7916523087525844</v>
      </c>
      <c r="E69" s="115">
        <v>6307</v>
      </c>
      <c r="F69" s="114">
        <v>6231</v>
      </c>
      <c r="G69" s="114">
        <v>6171</v>
      </c>
      <c r="H69" s="114">
        <v>6059</v>
      </c>
      <c r="I69" s="140">
        <v>6080</v>
      </c>
      <c r="J69" s="115">
        <v>227</v>
      </c>
      <c r="K69" s="116">
        <v>3.7335526315789473</v>
      </c>
    </row>
    <row r="70" spans="1:11" ht="14.1" customHeight="1" x14ac:dyDescent="0.2">
      <c r="A70" s="306" t="s">
        <v>305</v>
      </c>
      <c r="B70" s="307" t="s">
        <v>306</v>
      </c>
      <c r="C70" s="308"/>
      <c r="D70" s="113">
        <v>5.7923414886285318</v>
      </c>
      <c r="E70" s="115">
        <v>5379</v>
      </c>
      <c r="F70" s="114">
        <v>5308</v>
      </c>
      <c r="G70" s="114">
        <v>5242</v>
      </c>
      <c r="H70" s="114">
        <v>5115</v>
      </c>
      <c r="I70" s="140">
        <v>5141</v>
      </c>
      <c r="J70" s="115">
        <v>238</v>
      </c>
      <c r="K70" s="116">
        <v>4.6294495234390194</v>
      </c>
    </row>
    <row r="71" spans="1:11" ht="14.1" customHeight="1" x14ac:dyDescent="0.2">
      <c r="A71" s="306"/>
      <c r="B71" s="307" t="s">
        <v>307</v>
      </c>
      <c r="C71" s="308"/>
      <c r="D71" s="113">
        <v>3.2692970365265333</v>
      </c>
      <c r="E71" s="115">
        <v>3036</v>
      </c>
      <c r="F71" s="114">
        <v>3008</v>
      </c>
      <c r="G71" s="114">
        <v>2972</v>
      </c>
      <c r="H71" s="114">
        <v>2865</v>
      </c>
      <c r="I71" s="140">
        <v>2894</v>
      </c>
      <c r="J71" s="115">
        <v>142</v>
      </c>
      <c r="K71" s="116">
        <v>4.9067035245335173</v>
      </c>
    </row>
    <row r="72" spans="1:11" ht="14.1" customHeight="1" x14ac:dyDescent="0.2">
      <c r="A72" s="306">
        <v>84</v>
      </c>
      <c r="B72" s="307" t="s">
        <v>308</v>
      </c>
      <c r="C72" s="308"/>
      <c r="D72" s="113">
        <v>3.4458993797381114</v>
      </c>
      <c r="E72" s="115">
        <v>3200</v>
      </c>
      <c r="F72" s="114">
        <v>3236</v>
      </c>
      <c r="G72" s="114">
        <v>3089</v>
      </c>
      <c r="H72" s="114">
        <v>3049</v>
      </c>
      <c r="I72" s="140">
        <v>3056</v>
      </c>
      <c r="J72" s="115">
        <v>144</v>
      </c>
      <c r="K72" s="116">
        <v>4.7120418848167542</v>
      </c>
    </row>
    <row r="73" spans="1:11" ht="14.1" customHeight="1" x14ac:dyDescent="0.2">
      <c r="A73" s="306" t="s">
        <v>309</v>
      </c>
      <c r="B73" s="307" t="s">
        <v>310</v>
      </c>
      <c r="C73" s="308"/>
      <c r="D73" s="113">
        <v>0.43612164024810474</v>
      </c>
      <c r="E73" s="115">
        <v>405</v>
      </c>
      <c r="F73" s="114">
        <v>393</v>
      </c>
      <c r="G73" s="114">
        <v>388</v>
      </c>
      <c r="H73" s="114">
        <v>342</v>
      </c>
      <c r="I73" s="140">
        <v>401</v>
      </c>
      <c r="J73" s="115">
        <v>4</v>
      </c>
      <c r="K73" s="116">
        <v>0.99750623441396513</v>
      </c>
    </row>
    <row r="74" spans="1:11" ht="14.1" customHeight="1" x14ac:dyDescent="0.2">
      <c r="A74" s="306" t="s">
        <v>311</v>
      </c>
      <c r="B74" s="307" t="s">
        <v>312</v>
      </c>
      <c r="C74" s="308"/>
      <c r="D74" s="113">
        <v>0.34243625086147483</v>
      </c>
      <c r="E74" s="115">
        <v>318</v>
      </c>
      <c r="F74" s="114">
        <v>313</v>
      </c>
      <c r="G74" s="114">
        <v>312</v>
      </c>
      <c r="H74" s="114">
        <v>287</v>
      </c>
      <c r="I74" s="140">
        <v>300</v>
      </c>
      <c r="J74" s="115">
        <v>18</v>
      </c>
      <c r="K74" s="116">
        <v>6</v>
      </c>
    </row>
    <row r="75" spans="1:11" ht="14.1" customHeight="1" x14ac:dyDescent="0.2">
      <c r="A75" s="306" t="s">
        <v>313</v>
      </c>
      <c r="B75" s="307" t="s">
        <v>314</v>
      </c>
      <c r="C75" s="308"/>
      <c r="D75" s="113">
        <v>2.1569176430048245</v>
      </c>
      <c r="E75" s="115">
        <v>2003</v>
      </c>
      <c r="F75" s="114">
        <v>2049</v>
      </c>
      <c r="G75" s="114">
        <v>1919</v>
      </c>
      <c r="H75" s="114">
        <v>1972</v>
      </c>
      <c r="I75" s="140">
        <v>1911</v>
      </c>
      <c r="J75" s="115">
        <v>92</v>
      </c>
      <c r="K75" s="116">
        <v>4.8142333856619572</v>
      </c>
    </row>
    <row r="76" spans="1:11" ht="14.1" customHeight="1" x14ac:dyDescent="0.2">
      <c r="A76" s="306">
        <v>91</v>
      </c>
      <c r="B76" s="307" t="s">
        <v>315</v>
      </c>
      <c r="C76" s="308"/>
      <c r="D76" s="113">
        <v>0.69564093728463128</v>
      </c>
      <c r="E76" s="115">
        <v>646</v>
      </c>
      <c r="F76" s="114">
        <v>647</v>
      </c>
      <c r="G76" s="114">
        <v>634</v>
      </c>
      <c r="H76" s="114">
        <v>608</v>
      </c>
      <c r="I76" s="140">
        <v>596</v>
      </c>
      <c r="J76" s="115">
        <v>50</v>
      </c>
      <c r="K76" s="116">
        <v>8.3892617449664435</v>
      </c>
    </row>
    <row r="77" spans="1:11" ht="14.1" customHeight="1" x14ac:dyDescent="0.2">
      <c r="A77" s="306">
        <v>92</v>
      </c>
      <c r="B77" s="307" t="s">
        <v>316</v>
      </c>
      <c r="C77" s="308"/>
      <c r="D77" s="113">
        <v>1.0434614059269469</v>
      </c>
      <c r="E77" s="115">
        <v>969</v>
      </c>
      <c r="F77" s="114">
        <v>993</v>
      </c>
      <c r="G77" s="114">
        <v>1029</v>
      </c>
      <c r="H77" s="114">
        <v>1080</v>
      </c>
      <c r="I77" s="140">
        <v>1125</v>
      </c>
      <c r="J77" s="115">
        <v>-156</v>
      </c>
      <c r="K77" s="116">
        <v>-13.866666666666667</v>
      </c>
    </row>
    <row r="78" spans="1:11" ht="14.1" customHeight="1" x14ac:dyDescent="0.2">
      <c r="A78" s="306">
        <v>93</v>
      </c>
      <c r="B78" s="307" t="s">
        <v>317</v>
      </c>
      <c r="C78" s="308"/>
      <c r="D78" s="113">
        <v>0.10876119917298414</v>
      </c>
      <c r="E78" s="115">
        <v>101</v>
      </c>
      <c r="F78" s="114">
        <v>102</v>
      </c>
      <c r="G78" s="114">
        <v>103</v>
      </c>
      <c r="H78" s="114">
        <v>100</v>
      </c>
      <c r="I78" s="140">
        <v>102</v>
      </c>
      <c r="J78" s="115">
        <v>-1</v>
      </c>
      <c r="K78" s="116">
        <v>-0.98039215686274506</v>
      </c>
    </row>
    <row r="79" spans="1:11" ht="14.1" customHeight="1" x14ac:dyDescent="0.2">
      <c r="A79" s="306">
        <v>94</v>
      </c>
      <c r="B79" s="307" t="s">
        <v>318</v>
      </c>
      <c r="C79" s="308"/>
      <c r="D79" s="113">
        <v>0.14860441075120606</v>
      </c>
      <c r="E79" s="115">
        <v>138</v>
      </c>
      <c r="F79" s="114">
        <v>139</v>
      </c>
      <c r="G79" s="114">
        <v>143</v>
      </c>
      <c r="H79" s="114">
        <v>142</v>
      </c>
      <c r="I79" s="140">
        <v>138</v>
      </c>
      <c r="J79" s="115">
        <v>0</v>
      </c>
      <c r="K79" s="116">
        <v>0</v>
      </c>
    </row>
    <row r="80" spans="1:11" ht="14.1" customHeight="1" x14ac:dyDescent="0.2">
      <c r="A80" s="306" t="s">
        <v>319</v>
      </c>
      <c r="B80" s="307" t="s">
        <v>320</v>
      </c>
      <c r="C80" s="308"/>
      <c r="D80" s="113">
        <v>4.30737422467264E-3</v>
      </c>
      <c r="E80" s="115">
        <v>4</v>
      </c>
      <c r="F80" s="114">
        <v>3</v>
      </c>
      <c r="G80" s="114">
        <v>3</v>
      </c>
      <c r="H80" s="114">
        <v>3</v>
      </c>
      <c r="I80" s="140">
        <v>3</v>
      </c>
      <c r="J80" s="115">
        <v>1</v>
      </c>
      <c r="K80" s="116">
        <v>33.333333333333336</v>
      </c>
    </row>
    <row r="81" spans="1:11" ht="14.1" customHeight="1" x14ac:dyDescent="0.2">
      <c r="A81" s="310" t="s">
        <v>321</v>
      </c>
      <c r="B81" s="311" t="s">
        <v>224</v>
      </c>
      <c r="C81" s="312"/>
      <c r="D81" s="125">
        <v>0.83993797381116475</v>
      </c>
      <c r="E81" s="143">
        <v>780</v>
      </c>
      <c r="F81" s="144">
        <v>788</v>
      </c>
      <c r="G81" s="144">
        <v>792</v>
      </c>
      <c r="H81" s="144">
        <v>780</v>
      </c>
      <c r="I81" s="145">
        <v>792</v>
      </c>
      <c r="J81" s="143">
        <v>-12</v>
      </c>
      <c r="K81" s="146">
        <v>-1.5151515151515151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23320</v>
      </c>
      <c r="E12" s="114">
        <v>24478</v>
      </c>
      <c r="F12" s="114">
        <v>24101</v>
      </c>
      <c r="G12" s="114">
        <v>24585</v>
      </c>
      <c r="H12" s="140">
        <v>24180</v>
      </c>
      <c r="I12" s="115">
        <v>-860</v>
      </c>
      <c r="J12" s="116">
        <v>-3.5566583953680726</v>
      </c>
      <c r="K12"/>
      <c r="L12"/>
      <c r="M12"/>
      <c r="N12"/>
      <c r="O12"/>
      <c r="P12"/>
    </row>
    <row r="13" spans="1:16" s="110" customFormat="1" ht="14.45" customHeight="1" x14ac:dyDescent="0.2">
      <c r="A13" s="120" t="s">
        <v>105</v>
      </c>
      <c r="B13" s="119" t="s">
        <v>106</v>
      </c>
      <c r="C13" s="113">
        <v>40.390222984562605</v>
      </c>
      <c r="D13" s="115">
        <v>9419</v>
      </c>
      <c r="E13" s="114">
        <v>9870</v>
      </c>
      <c r="F13" s="114">
        <v>9715</v>
      </c>
      <c r="G13" s="114">
        <v>9860</v>
      </c>
      <c r="H13" s="140">
        <v>9670</v>
      </c>
      <c r="I13" s="115">
        <v>-251</v>
      </c>
      <c r="J13" s="116">
        <v>-2.5956566701137538</v>
      </c>
      <c r="K13"/>
      <c r="L13"/>
      <c r="M13"/>
      <c r="N13"/>
      <c r="O13"/>
      <c r="P13"/>
    </row>
    <row r="14" spans="1:16" s="110" customFormat="1" ht="14.45" customHeight="1" x14ac:dyDescent="0.2">
      <c r="A14" s="120"/>
      <c r="B14" s="119" t="s">
        <v>107</v>
      </c>
      <c r="C14" s="113">
        <v>59.609777015437395</v>
      </c>
      <c r="D14" s="115">
        <v>13901</v>
      </c>
      <c r="E14" s="114">
        <v>14608</v>
      </c>
      <c r="F14" s="114">
        <v>14386</v>
      </c>
      <c r="G14" s="114">
        <v>14725</v>
      </c>
      <c r="H14" s="140">
        <v>14510</v>
      </c>
      <c r="I14" s="115">
        <v>-609</v>
      </c>
      <c r="J14" s="116">
        <v>-4.1971054445210196</v>
      </c>
      <c r="K14"/>
      <c r="L14"/>
      <c r="M14"/>
      <c r="N14"/>
      <c r="O14"/>
      <c r="P14"/>
    </row>
    <row r="15" spans="1:16" s="110" customFormat="1" ht="14.45" customHeight="1" x14ac:dyDescent="0.2">
      <c r="A15" s="118" t="s">
        <v>105</v>
      </c>
      <c r="B15" s="121" t="s">
        <v>108</v>
      </c>
      <c r="C15" s="113">
        <v>22.246998284734133</v>
      </c>
      <c r="D15" s="115">
        <v>5188</v>
      </c>
      <c r="E15" s="114">
        <v>5643</v>
      </c>
      <c r="F15" s="114">
        <v>5350</v>
      </c>
      <c r="G15" s="114">
        <v>5708</v>
      </c>
      <c r="H15" s="140">
        <v>5527</v>
      </c>
      <c r="I15" s="115">
        <v>-339</v>
      </c>
      <c r="J15" s="116">
        <v>-6.1335263253121042</v>
      </c>
      <c r="K15"/>
      <c r="L15"/>
      <c r="M15"/>
      <c r="N15"/>
      <c r="O15"/>
      <c r="P15"/>
    </row>
    <row r="16" spans="1:16" s="110" customFormat="1" ht="14.45" customHeight="1" x14ac:dyDescent="0.2">
      <c r="A16" s="118"/>
      <c r="B16" s="121" t="s">
        <v>109</v>
      </c>
      <c r="C16" s="113">
        <v>46.539451114922812</v>
      </c>
      <c r="D16" s="115">
        <v>10853</v>
      </c>
      <c r="E16" s="114">
        <v>11395</v>
      </c>
      <c r="F16" s="114">
        <v>11384</v>
      </c>
      <c r="G16" s="114">
        <v>11591</v>
      </c>
      <c r="H16" s="140">
        <v>11466</v>
      </c>
      <c r="I16" s="115">
        <v>-613</v>
      </c>
      <c r="J16" s="116">
        <v>-5.3462410605267747</v>
      </c>
      <c r="K16"/>
      <c r="L16"/>
      <c r="M16"/>
      <c r="N16"/>
      <c r="O16"/>
      <c r="P16"/>
    </row>
    <row r="17" spans="1:16" s="110" customFormat="1" ht="14.45" customHeight="1" x14ac:dyDescent="0.2">
      <c r="A17" s="118"/>
      <c r="B17" s="121" t="s">
        <v>110</v>
      </c>
      <c r="C17" s="113">
        <v>17.204116638078901</v>
      </c>
      <c r="D17" s="115">
        <v>4012</v>
      </c>
      <c r="E17" s="114">
        <v>4116</v>
      </c>
      <c r="F17" s="114">
        <v>4076</v>
      </c>
      <c r="G17" s="114">
        <v>4061</v>
      </c>
      <c r="H17" s="140">
        <v>4030</v>
      </c>
      <c r="I17" s="115">
        <v>-18</v>
      </c>
      <c r="J17" s="116">
        <v>-0.4466501240694789</v>
      </c>
      <c r="K17"/>
      <c r="L17"/>
      <c r="M17"/>
      <c r="N17"/>
      <c r="O17"/>
      <c r="P17"/>
    </row>
    <row r="18" spans="1:16" s="110" customFormat="1" ht="14.45" customHeight="1" x14ac:dyDescent="0.2">
      <c r="A18" s="120"/>
      <c r="B18" s="121" t="s">
        <v>111</v>
      </c>
      <c r="C18" s="113">
        <v>14.009433962264151</v>
      </c>
      <c r="D18" s="115">
        <v>3267</v>
      </c>
      <c r="E18" s="114">
        <v>3324</v>
      </c>
      <c r="F18" s="114">
        <v>3291</v>
      </c>
      <c r="G18" s="114">
        <v>3225</v>
      </c>
      <c r="H18" s="140">
        <v>3157</v>
      </c>
      <c r="I18" s="115">
        <v>110</v>
      </c>
      <c r="J18" s="116">
        <v>3.484320557491289</v>
      </c>
      <c r="K18"/>
      <c r="L18"/>
      <c r="M18"/>
      <c r="N18"/>
      <c r="O18"/>
      <c r="P18"/>
    </row>
    <row r="19" spans="1:16" s="110" customFormat="1" ht="14.45" customHeight="1" x14ac:dyDescent="0.2">
      <c r="A19" s="120"/>
      <c r="B19" s="121" t="s">
        <v>112</v>
      </c>
      <c r="C19" s="113">
        <v>1.4065180102915953</v>
      </c>
      <c r="D19" s="115">
        <v>328</v>
      </c>
      <c r="E19" s="114">
        <v>329</v>
      </c>
      <c r="F19" s="114">
        <v>343</v>
      </c>
      <c r="G19" s="114">
        <v>313</v>
      </c>
      <c r="H19" s="140">
        <v>301</v>
      </c>
      <c r="I19" s="115">
        <v>27</v>
      </c>
      <c r="J19" s="116">
        <v>8.9700996677740861</v>
      </c>
      <c r="K19"/>
      <c r="L19"/>
      <c r="M19"/>
      <c r="N19"/>
      <c r="O19"/>
      <c r="P19"/>
    </row>
    <row r="20" spans="1:16" s="110" customFormat="1" ht="14.45" customHeight="1" x14ac:dyDescent="0.2">
      <c r="A20" s="120" t="s">
        <v>113</v>
      </c>
      <c r="B20" s="119" t="s">
        <v>116</v>
      </c>
      <c r="C20" s="113">
        <v>89.386792452830193</v>
      </c>
      <c r="D20" s="115">
        <v>20845</v>
      </c>
      <c r="E20" s="114">
        <v>21833</v>
      </c>
      <c r="F20" s="114">
        <v>21506</v>
      </c>
      <c r="G20" s="114">
        <v>21967</v>
      </c>
      <c r="H20" s="140">
        <v>21650</v>
      </c>
      <c r="I20" s="115">
        <v>-805</v>
      </c>
      <c r="J20" s="116">
        <v>-3.7182448036951503</v>
      </c>
      <c r="K20"/>
      <c r="L20"/>
      <c r="M20"/>
      <c r="N20"/>
      <c r="O20"/>
      <c r="P20"/>
    </row>
    <row r="21" spans="1:16" s="110" customFormat="1" ht="14.45" customHeight="1" x14ac:dyDescent="0.2">
      <c r="A21" s="123"/>
      <c r="B21" s="124" t="s">
        <v>117</v>
      </c>
      <c r="C21" s="125">
        <v>10.424528301886792</v>
      </c>
      <c r="D21" s="143">
        <v>2431</v>
      </c>
      <c r="E21" s="144">
        <v>2611</v>
      </c>
      <c r="F21" s="144">
        <v>2557</v>
      </c>
      <c r="G21" s="144">
        <v>2581</v>
      </c>
      <c r="H21" s="145">
        <v>2486</v>
      </c>
      <c r="I21" s="143">
        <v>-55</v>
      </c>
      <c r="J21" s="146">
        <v>-2.2123893805309733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23753</v>
      </c>
      <c r="E56" s="114">
        <v>24889</v>
      </c>
      <c r="F56" s="114">
        <v>24538</v>
      </c>
      <c r="G56" s="114">
        <v>24908</v>
      </c>
      <c r="H56" s="140">
        <v>24666</v>
      </c>
      <c r="I56" s="115">
        <v>-913</v>
      </c>
      <c r="J56" s="116">
        <v>-3.7014513905781237</v>
      </c>
      <c r="K56"/>
      <c r="L56"/>
      <c r="M56"/>
      <c r="N56"/>
      <c r="O56"/>
      <c r="P56"/>
    </row>
    <row r="57" spans="1:16" s="110" customFormat="1" ht="14.45" customHeight="1" x14ac:dyDescent="0.2">
      <c r="A57" s="120" t="s">
        <v>105</v>
      </c>
      <c r="B57" s="119" t="s">
        <v>106</v>
      </c>
      <c r="C57" s="113">
        <v>40.950616764198209</v>
      </c>
      <c r="D57" s="115">
        <v>9727</v>
      </c>
      <c r="E57" s="114">
        <v>10174</v>
      </c>
      <c r="F57" s="114">
        <v>10054</v>
      </c>
      <c r="G57" s="114">
        <v>10149</v>
      </c>
      <c r="H57" s="140">
        <v>10038</v>
      </c>
      <c r="I57" s="115">
        <v>-311</v>
      </c>
      <c r="J57" s="116">
        <v>-3.0982267383941022</v>
      </c>
    </row>
    <row r="58" spans="1:16" s="110" customFormat="1" ht="14.45" customHeight="1" x14ac:dyDescent="0.2">
      <c r="A58" s="120"/>
      <c r="B58" s="119" t="s">
        <v>107</v>
      </c>
      <c r="C58" s="113">
        <v>59.049383235801791</v>
      </c>
      <c r="D58" s="115">
        <v>14026</v>
      </c>
      <c r="E58" s="114">
        <v>14715</v>
      </c>
      <c r="F58" s="114">
        <v>14484</v>
      </c>
      <c r="G58" s="114">
        <v>14759</v>
      </c>
      <c r="H58" s="140">
        <v>14628</v>
      </c>
      <c r="I58" s="115">
        <v>-602</v>
      </c>
      <c r="J58" s="116">
        <v>-4.1153951326223677</v>
      </c>
    </row>
    <row r="59" spans="1:16" s="110" customFormat="1" ht="14.45" customHeight="1" x14ac:dyDescent="0.2">
      <c r="A59" s="118" t="s">
        <v>105</v>
      </c>
      <c r="B59" s="121" t="s">
        <v>108</v>
      </c>
      <c r="C59" s="113">
        <v>24.889487643666062</v>
      </c>
      <c r="D59" s="115">
        <v>5912</v>
      </c>
      <c r="E59" s="114">
        <v>6368</v>
      </c>
      <c r="F59" s="114">
        <v>6065</v>
      </c>
      <c r="G59" s="114">
        <v>6373</v>
      </c>
      <c r="H59" s="140">
        <v>6256</v>
      </c>
      <c r="I59" s="115">
        <v>-344</v>
      </c>
      <c r="J59" s="116">
        <v>-5.4987212276214832</v>
      </c>
    </row>
    <row r="60" spans="1:16" s="110" customFormat="1" ht="14.45" customHeight="1" x14ac:dyDescent="0.2">
      <c r="A60" s="118"/>
      <c r="B60" s="121" t="s">
        <v>109</v>
      </c>
      <c r="C60" s="113">
        <v>45.156401296678311</v>
      </c>
      <c r="D60" s="115">
        <v>10726</v>
      </c>
      <c r="E60" s="114">
        <v>11251</v>
      </c>
      <c r="F60" s="114">
        <v>11227</v>
      </c>
      <c r="G60" s="114">
        <v>11375</v>
      </c>
      <c r="H60" s="140">
        <v>11285</v>
      </c>
      <c r="I60" s="115">
        <v>-559</v>
      </c>
      <c r="J60" s="116">
        <v>-4.9534780682321662</v>
      </c>
    </row>
    <row r="61" spans="1:16" s="110" customFormat="1" ht="14.45" customHeight="1" x14ac:dyDescent="0.2">
      <c r="A61" s="118"/>
      <c r="B61" s="121" t="s">
        <v>110</v>
      </c>
      <c r="C61" s="113">
        <v>16.334778764787607</v>
      </c>
      <c r="D61" s="115">
        <v>3880</v>
      </c>
      <c r="E61" s="114">
        <v>3970</v>
      </c>
      <c r="F61" s="114">
        <v>3973</v>
      </c>
      <c r="G61" s="114">
        <v>3947</v>
      </c>
      <c r="H61" s="140">
        <v>3967</v>
      </c>
      <c r="I61" s="115">
        <v>-87</v>
      </c>
      <c r="J61" s="116">
        <v>-2.1930930173934962</v>
      </c>
    </row>
    <row r="62" spans="1:16" s="110" customFormat="1" ht="14.45" customHeight="1" x14ac:dyDescent="0.2">
      <c r="A62" s="120"/>
      <c r="B62" s="121" t="s">
        <v>111</v>
      </c>
      <c r="C62" s="113">
        <v>13.619332294868016</v>
      </c>
      <c r="D62" s="115">
        <v>3235</v>
      </c>
      <c r="E62" s="114">
        <v>3300</v>
      </c>
      <c r="F62" s="114">
        <v>3273</v>
      </c>
      <c r="G62" s="114">
        <v>3213</v>
      </c>
      <c r="H62" s="140">
        <v>3158</v>
      </c>
      <c r="I62" s="115">
        <v>77</v>
      </c>
      <c r="J62" s="116">
        <v>2.4382520582647245</v>
      </c>
    </row>
    <row r="63" spans="1:16" s="110" customFormat="1" ht="14.45" customHeight="1" x14ac:dyDescent="0.2">
      <c r="A63" s="120"/>
      <c r="B63" s="121" t="s">
        <v>112</v>
      </c>
      <c r="C63" s="113">
        <v>1.3598282322232982</v>
      </c>
      <c r="D63" s="115">
        <v>323</v>
      </c>
      <c r="E63" s="114">
        <v>327</v>
      </c>
      <c r="F63" s="114">
        <v>342</v>
      </c>
      <c r="G63" s="114">
        <v>316</v>
      </c>
      <c r="H63" s="140">
        <v>293</v>
      </c>
      <c r="I63" s="115">
        <v>30</v>
      </c>
      <c r="J63" s="116">
        <v>10.238907849829351</v>
      </c>
    </row>
    <row r="64" spans="1:16" s="110" customFormat="1" ht="14.45" customHeight="1" x14ac:dyDescent="0.2">
      <c r="A64" s="120" t="s">
        <v>113</v>
      </c>
      <c r="B64" s="119" t="s">
        <v>116</v>
      </c>
      <c r="C64" s="113">
        <v>89.643413463562496</v>
      </c>
      <c r="D64" s="115">
        <v>21293</v>
      </c>
      <c r="E64" s="114">
        <v>22271</v>
      </c>
      <c r="F64" s="114">
        <v>21996</v>
      </c>
      <c r="G64" s="114">
        <v>22375</v>
      </c>
      <c r="H64" s="140">
        <v>22193</v>
      </c>
      <c r="I64" s="115">
        <v>-900</v>
      </c>
      <c r="J64" s="116">
        <v>-4.055332762582796</v>
      </c>
    </row>
    <row r="65" spans="1:10" s="110" customFormat="1" ht="14.45" customHeight="1" x14ac:dyDescent="0.2">
      <c r="A65" s="123"/>
      <c r="B65" s="124" t="s">
        <v>117</v>
      </c>
      <c r="C65" s="125">
        <v>10.196606744411232</v>
      </c>
      <c r="D65" s="143">
        <v>2422</v>
      </c>
      <c r="E65" s="144">
        <v>2586</v>
      </c>
      <c r="F65" s="144">
        <v>2505</v>
      </c>
      <c r="G65" s="144">
        <v>2498</v>
      </c>
      <c r="H65" s="145">
        <v>2430</v>
      </c>
      <c r="I65" s="143">
        <v>-8</v>
      </c>
      <c r="J65" s="146">
        <v>-0.32921810699588477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23320</v>
      </c>
      <c r="G11" s="114">
        <v>24478</v>
      </c>
      <c r="H11" s="114">
        <v>24101</v>
      </c>
      <c r="I11" s="114">
        <v>24585</v>
      </c>
      <c r="J11" s="140">
        <v>24180</v>
      </c>
      <c r="K11" s="114">
        <v>-860</v>
      </c>
      <c r="L11" s="116">
        <v>-3.5566583953680726</v>
      </c>
    </row>
    <row r="12" spans="1:17" s="110" customFormat="1" ht="24" customHeight="1" x14ac:dyDescent="0.2">
      <c r="A12" s="604" t="s">
        <v>185</v>
      </c>
      <c r="B12" s="605"/>
      <c r="C12" s="605"/>
      <c r="D12" s="606"/>
      <c r="E12" s="113">
        <v>40.390222984562605</v>
      </c>
      <c r="F12" s="115">
        <v>9419</v>
      </c>
      <c r="G12" s="114">
        <v>9870</v>
      </c>
      <c r="H12" s="114">
        <v>9715</v>
      </c>
      <c r="I12" s="114">
        <v>9860</v>
      </c>
      <c r="J12" s="140">
        <v>9670</v>
      </c>
      <c r="K12" s="114">
        <v>-251</v>
      </c>
      <c r="L12" s="116">
        <v>-2.5956566701137538</v>
      </c>
    </row>
    <row r="13" spans="1:17" s="110" customFormat="1" ht="15" customHeight="1" x14ac:dyDescent="0.2">
      <c r="A13" s="120"/>
      <c r="B13" s="612" t="s">
        <v>107</v>
      </c>
      <c r="C13" s="612"/>
      <c r="E13" s="113">
        <v>59.609777015437395</v>
      </c>
      <c r="F13" s="115">
        <v>13901</v>
      </c>
      <c r="G13" s="114">
        <v>14608</v>
      </c>
      <c r="H13" s="114">
        <v>14386</v>
      </c>
      <c r="I13" s="114">
        <v>14725</v>
      </c>
      <c r="J13" s="140">
        <v>14510</v>
      </c>
      <c r="K13" s="114">
        <v>-609</v>
      </c>
      <c r="L13" s="116">
        <v>-4.1971054445210196</v>
      </c>
    </row>
    <row r="14" spans="1:17" s="110" customFormat="1" ht="22.5" customHeight="1" x14ac:dyDescent="0.2">
      <c r="A14" s="604" t="s">
        <v>186</v>
      </c>
      <c r="B14" s="605"/>
      <c r="C14" s="605"/>
      <c r="D14" s="606"/>
      <c r="E14" s="113">
        <v>22.246998284734133</v>
      </c>
      <c r="F14" s="115">
        <v>5188</v>
      </c>
      <c r="G14" s="114">
        <v>5643</v>
      </c>
      <c r="H14" s="114">
        <v>5350</v>
      </c>
      <c r="I14" s="114">
        <v>5708</v>
      </c>
      <c r="J14" s="140">
        <v>5527</v>
      </c>
      <c r="K14" s="114">
        <v>-339</v>
      </c>
      <c r="L14" s="116">
        <v>-6.1335263253121042</v>
      </c>
    </row>
    <row r="15" spans="1:17" s="110" customFormat="1" ht="15" customHeight="1" x14ac:dyDescent="0.2">
      <c r="A15" s="120"/>
      <c r="B15" s="119"/>
      <c r="C15" s="258" t="s">
        <v>106</v>
      </c>
      <c r="E15" s="113">
        <v>41.808018504240557</v>
      </c>
      <c r="F15" s="115">
        <v>2169</v>
      </c>
      <c r="G15" s="114">
        <v>2361</v>
      </c>
      <c r="H15" s="114">
        <v>2261</v>
      </c>
      <c r="I15" s="114">
        <v>2387</v>
      </c>
      <c r="J15" s="140">
        <v>2298</v>
      </c>
      <c r="K15" s="114">
        <v>-129</v>
      </c>
      <c r="L15" s="116">
        <v>-5.6135770234986948</v>
      </c>
    </row>
    <row r="16" spans="1:17" s="110" customFormat="1" ht="15" customHeight="1" x14ac:dyDescent="0.2">
      <c r="A16" s="120"/>
      <c r="B16" s="119"/>
      <c r="C16" s="258" t="s">
        <v>107</v>
      </c>
      <c r="E16" s="113">
        <v>58.191981495759443</v>
      </c>
      <c r="F16" s="115">
        <v>3019</v>
      </c>
      <c r="G16" s="114">
        <v>3282</v>
      </c>
      <c r="H16" s="114">
        <v>3089</v>
      </c>
      <c r="I16" s="114">
        <v>3321</v>
      </c>
      <c r="J16" s="140">
        <v>3229</v>
      </c>
      <c r="K16" s="114">
        <v>-210</v>
      </c>
      <c r="L16" s="116">
        <v>-6.5035614741406009</v>
      </c>
    </row>
    <row r="17" spans="1:12" s="110" customFormat="1" ht="15" customHeight="1" x14ac:dyDescent="0.2">
      <c r="A17" s="120"/>
      <c r="B17" s="121" t="s">
        <v>109</v>
      </c>
      <c r="C17" s="258"/>
      <c r="E17" s="113">
        <v>46.539451114922812</v>
      </c>
      <c r="F17" s="115">
        <v>10853</v>
      </c>
      <c r="G17" s="114">
        <v>11395</v>
      </c>
      <c r="H17" s="114">
        <v>11384</v>
      </c>
      <c r="I17" s="114">
        <v>11591</v>
      </c>
      <c r="J17" s="140">
        <v>11466</v>
      </c>
      <c r="K17" s="114">
        <v>-613</v>
      </c>
      <c r="L17" s="116">
        <v>-5.3462410605267747</v>
      </c>
    </row>
    <row r="18" spans="1:12" s="110" customFormat="1" ht="15" customHeight="1" x14ac:dyDescent="0.2">
      <c r="A18" s="120"/>
      <c r="B18" s="119"/>
      <c r="C18" s="258" t="s">
        <v>106</v>
      </c>
      <c r="E18" s="113">
        <v>38.164562793697598</v>
      </c>
      <c r="F18" s="115">
        <v>4142</v>
      </c>
      <c r="G18" s="114">
        <v>4325</v>
      </c>
      <c r="H18" s="114">
        <v>4275</v>
      </c>
      <c r="I18" s="114">
        <v>4330</v>
      </c>
      <c r="J18" s="140">
        <v>4289</v>
      </c>
      <c r="K18" s="114">
        <v>-147</v>
      </c>
      <c r="L18" s="116">
        <v>-3.4273723478666356</v>
      </c>
    </row>
    <row r="19" spans="1:12" s="110" customFormat="1" ht="15" customHeight="1" x14ac:dyDescent="0.2">
      <c r="A19" s="120"/>
      <c r="B19" s="119"/>
      <c r="C19" s="258" t="s">
        <v>107</v>
      </c>
      <c r="E19" s="113">
        <v>61.835437206302402</v>
      </c>
      <c r="F19" s="115">
        <v>6711</v>
      </c>
      <c r="G19" s="114">
        <v>7070</v>
      </c>
      <c r="H19" s="114">
        <v>7109</v>
      </c>
      <c r="I19" s="114">
        <v>7261</v>
      </c>
      <c r="J19" s="140">
        <v>7177</v>
      </c>
      <c r="K19" s="114">
        <v>-466</v>
      </c>
      <c r="L19" s="116">
        <v>-6.492963633830291</v>
      </c>
    </row>
    <row r="20" spans="1:12" s="110" customFormat="1" ht="15" customHeight="1" x14ac:dyDescent="0.2">
      <c r="A20" s="120"/>
      <c r="B20" s="121" t="s">
        <v>110</v>
      </c>
      <c r="C20" s="258"/>
      <c r="E20" s="113">
        <v>17.204116638078901</v>
      </c>
      <c r="F20" s="115">
        <v>4012</v>
      </c>
      <c r="G20" s="114">
        <v>4116</v>
      </c>
      <c r="H20" s="114">
        <v>4076</v>
      </c>
      <c r="I20" s="114">
        <v>4061</v>
      </c>
      <c r="J20" s="140">
        <v>4030</v>
      </c>
      <c r="K20" s="114">
        <v>-18</v>
      </c>
      <c r="L20" s="116">
        <v>-0.4466501240694789</v>
      </c>
    </row>
    <row r="21" spans="1:12" s="110" customFormat="1" ht="15" customHeight="1" x14ac:dyDescent="0.2">
      <c r="A21" s="120"/>
      <c r="B21" s="119"/>
      <c r="C21" s="258" t="s">
        <v>106</v>
      </c>
      <c r="E21" s="113">
        <v>33.599202392821539</v>
      </c>
      <c r="F21" s="115">
        <v>1348</v>
      </c>
      <c r="G21" s="114">
        <v>1381</v>
      </c>
      <c r="H21" s="114">
        <v>1377</v>
      </c>
      <c r="I21" s="114">
        <v>1392</v>
      </c>
      <c r="J21" s="140">
        <v>1382</v>
      </c>
      <c r="K21" s="114">
        <v>-34</v>
      </c>
      <c r="L21" s="116">
        <v>-2.4602026049204051</v>
      </c>
    </row>
    <row r="22" spans="1:12" s="110" customFormat="1" ht="15" customHeight="1" x14ac:dyDescent="0.2">
      <c r="A22" s="120"/>
      <c r="B22" s="119"/>
      <c r="C22" s="258" t="s">
        <v>107</v>
      </c>
      <c r="E22" s="113">
        <v>66.400797607178461</v>
      </c>
      <c r="F22" s="115">
        <v>2664</v>
      </c>
      <c r="G22" s="114">
        <v>2735</v>
      </c>
      <c r="H22" s="114">
        <v>2699</v>
      </c>
      <c r="I22" s="114">
        <v>2669</v>
      </c>
      <c r="J22" s="140">
        <v>2648</v>
      </c>
      <c r="K22" s="114">
        <v>16</v>
      </c>
      <c r="L22" s="116">
        <v>0.60422960725075525</v>
      </c>
    </row>
    <row r="23" spans="1:12" s="110" customFormat="1" ht="15" customHeight="1" x14ac:dyDescent="0.2">
      <c r="A23" s="120"/>
      <c r="B23" s="121" t="s">
        <v>111</v>
      </c>
      <c r="C23" s="258"/>
      <c r="E23" s="113">
        <v>14.009433962264151</v>
      </c>
      <c r="F23" s="115">
        <v>3267</v>
      </c>
      <c r="G23" s="114">
        <v>3324</v>
      </c>
      <c r="H23" s="114">
        <v>3291</v>
      </c>
      <c r="I23" s="114">
        <v>3225</v>
      </c>
      <c r="J23" s="140">
        <v>3157</v>
      </c>
      <c r="K23" s="114">
        <v>110</v>
      </c>
      <c r="L23" s="116">
        <v>3.484320557491289</v>
      </c>
    </row>
    <row r="24" spans="1:12" s="110" customFormat="1" ht="15" customHeight="1" x14ac:dyDescent="0.2">
      <c r="A24" s="120"/>
      <c r="B24" s="119"/>
      <c r="C24" s="258" t="s">
        <v>106</v>
      </c>
      <c r="E24" s="113">
        <v>53.872053872053876</v>
      </c>
      <c r="F24" s="115">
        <v>1760</v>
      </c>
      <c r="G24" s="114">
        <v>1803</v>
      </c>
      <c r="H24" s="114">
        <v>1802</v>
      </c>
      <c r="I24" s="114">
        <v>1751</v>
      </c>
      <c r="J24" s="140">
        <v>1701</v>
      </c>
      <c r="K24" s="114">
        <v>59</v>
      </c>
      <c r="L24" s="116">
        <v>3.4685479129923573</v>
      </c>
    </row>
    <row r="25" spans="1:12" s="110" customFormat="1" ht="15" customHeight="1" x14ac:dyDescent="0.2">
      <c r="A25" s="120"/>
      <c r="B25" s="119"/>
      <c r="C25" s="258" t="s">
        <v>107</v>
      </c>
      <c r="E25" s="113">
        <v>46.127946127946124</v>
      </c>
      <c r="F25" s="115">
        <v>1507</v>
      </c>
      <c r="G25" s="114">
        <v>1521</v>
      </c>
      <c r="H25" s="114">
        <v>1489</v>
      </c>
      <c r="I25" s="114">
        <v>1474</v>
      </c>
      <c r="J25" s="140">
        <v>1456</v>
      </c>
      <c r="K25" s="114">
        <v>51</v>
      </c>
      <c r="L25" s="116">
        <v>3.5027472527472527</v>
      </c>
    </row>
    <row r="26" spans="1:12" s="110" customFormat="1" ht="15" customHeight="1" x14ac:dyDescent="0.2">
      <c r="A26" s="120"/>
      <c r="C26" s="121" t="s">
        <v>187</v>
      </c>
      <c r="D26" s="110" t="s">
        <v>188</v>
      </c>
      <c r="E26" s="113">
        <v>1.4065180102915953</v>
      </c>
      <c r="F26" s="115">
        <v>328</v>
      </c>
      <c r="G26" s="114">
        <v>329</v>
      </c>
      <c r="H26" s="114">
        <v>343</v>
      </c>
      <c r="I26" s="114">
        <v>313</v>
      </c>
      <c r="J26" s="140">
        <v>301</v>
      </c>
      <c r="K26" s="114">
        <v>27</v>
      </c>
      <c r="L26" s="116">
        <v>8.9700996677740861</v>
      </c>
    </row>
    <row r="27" spans="1:12" s="110" customFormat="1" ht="15" customHeight="1" x14ac:dyDescent="0.2">
      <c r="A27" s="120"/>
      <c r="B27" s="119"/>
      <c r="D27" s="259" t="s">
        <v>106</v>
      </c>
      <c r="E27" s="113">
        <v>46.646341463414636</v>
      </c>
      <c r="F27" s="115">
        <v>153</v>
      </c>
      <c r="G27" s="114">
        <v>167</v>
      </c>
      <c r="H27" s="114">
        <v>177</v>
      </c>
      <c r="I27" s="114">
        <v>154</v>
      </c>
      <c r="J27" s="140">
        <v>145</v>
      </c>
      <c r="K27" s="114">
        <v>8</v>
      </c>
      <c r="L27" s="116">
        <v>5.5172413793103452</v>
      </c>
    </row>
    <row r="28" spans="1:12" s="110" customFormat="1" ht="15" customHeight="1" x14ac:dyDescent="0.2">
      <c r="A28" s="120"/>
      <c r="B28" s="119"/>
      <c r="D28" s="259" t="s">
        <v>107</v>
      </c>
      <c r="E28" s="113">
        <v>53.353658536585364</v>
      </c>
      <c r="F28" s="115">
        <v>175</v>
      </c>
      <c r="G28" s="114">
        <v>162</v>
      </c>
      <c r="H28" s="114">
        <v>166</v>
      </c>
      <c r="I28" s="114">
        <v>159</v>
      </c>
      <c r="J28" s="140">
        <v>156</v>
      </c>
      <c r="K28" s="114">
        <v>19</v>
      </c>
      <c r="L28" s="116">
        <v>12.179487179487179</v>
      </c>
    </row>
    <row r="29" spans="1:12" s="110" customFormat="1" ht="24" customHeight="1" x14ac:dyDescent="0.2">
      <c r="A29" s="604" t="s">
        <v>189</v>
      </c>
      <c r="B29" s="605"/>
      <c r="C29" s="605"/>
      <c r="D29" s="606"/>
      <c r="E29" s="113">
        <v>89.386792452830193</v>
      </c>
      <c r="F29" s="115">
        <v>20845</v>
      </c>
      <c r="G29" s="114">
        <v>21833</v>
      </c>
      <c r="H29" s="114">
        <v>21506</v>
      </c>
      <c r="I29" s="114">
        <v>21967</v>
      </c>
      <c r="J29" s="140">
        <v>21650</v>
      </c>
      <c r="K29" s="114">
        <v>-805</v>
      </c>
      <c r="L29" s="116">
        <v>-3.7182448036951503</v>
      </c>
    </row>
    <row r="30" spans="1:12" s="110" customFormat="1" ht="15" customHeight="1" x14ac:dyDescent="0.2">
      <c r="A30" s="120"/>
      <c r="B30" s="119"/>
      <c r="C30" s="258" t="s">
        <v>106</v>
      </c>
      <c r="E30" s="113">
        <v>39.928040297433441</v>
      </c>
      <c r="F30" s="115">
        <v>8323</v>
      </c>
      <c r="G30" s="114">
        <v>8703</v>
      </c>
      <c r="H30" s="114">
        <v>8577</v>
      </c>
      <c r="I30" s="114">
        <v>8719</v>
      </c>
      <c r="J30" s="140">
        <v>8560</v>
      </c>
      <c r="K30" s="114">
        <v>-237</v>
      </c>
      <c r="L30" s="116">
        <v>-2.7686915887850465</v>
      </c>
    </row>
    <row r="31" spans="1:12" s="110" customFormat="1" ht="15" customHeight="1" x14ac:dyDescent="0.2">
      <c r="A31" s="120"/>
      <c r="B31" s="119"/>
      <c r="C31" s="258" t="s">
        <v>107</v>
      </c>
      <c r="E31" s="113">
        <v>60.071959702566559</v>
      </c>
      <c r="F31" s="115">
        <v>12522</v>
      </c>
      <c r="G31" s="114">
        <v>13130</v>
      </c>
      <c r="H31" s="114">
        <v>12929</v>
      </c>
      <c r="I31" s="114">
        <v>13248</v>
      </c>
      <c r="J31" s="140">
        <v>13090</v>
      </c>
      <c r="K31" s="114">
        <v>-568</v>
      </c>
      <c r="L31" s="116">
        <v>-4.3391902215431628</v>
      </c>
    </row>
    <row r="32" spans="1:12" s="110" customFormat="1" ht="15" customHeight="1" x14ac:dyDescent="0.2">
      <c r="A32" s="120"/>
      <c r="B32" s="119" t="s">
        <v>117</v>
      </c>
      <c r="C32" s="258"/>
      <c r="E32" s="113">
        <v>10.424528301886792</v>
      </c>
      <c r="F32" s="114">
        <v>2431</v>
      </c>
      <c r="G32" s="114">
        <v>2611</v>
      </c>
      <c r="H32" s="114">
        <v>2557</v>
      </c>
      <c r="I32" s="114">
        <v>2581</v>
      </c>
      <c r="J32" s="140">
        <v>2486</v>
      </c>
      <c r="K32" s="114">
        <v>-55</v>
      </c>
      <c r="L32" s="116">
        <v>-2.2123893805309733</v>
      </c>
    </row>
    <row r="33" spans="1:12" s="110" customFormat="1" ht="15" customHeight="1" x14ac:dyDescent="0.2">
      <c r="A33" s="120"/>
      <c r="B33" s="119"/>
      <c r="C33" s="258" t="s">
        <v>106</v>
      </c>
      <c r="E33" s="113">
        <v>44.426162073220894</v>
      </c>
      <c r="F33" s="114">
        <v>1080</v>
      </c>
      <c r="G33" s="114">
        <v>1153</v>
      </c>
      <c r="H33" s="114">
        <v>1122</v>
      </c>
      <c r="I33" s="114">
        <v>1124</v>
      </c>
      <c r="J33" s="140">
        <v>1086</v>
      </c>
      <c r="K33" s="114">
        <v>-6</v>
      </c>
      <c r="L33" s="116">
        <v>-0.5524861878453039</v>
      </c>
    </row>
    <row r="34" spans="1:12" s="110" customFormat="1" ht="15" customHeight="1" x14ac:dyDescent="0.2">
      <c r="A34" s="120"/>
      <c r="B34" s="119"/>
      <c r="C34" s="258" t="s">
        <v>107</v>
      </c>
      <c r="E34" s="113">
        <v>55.573837926779106</v>
      </c>
      <c r="F34" s="114">
        <v>1351</v>
      </c>
      <c r="G34" s="114">
        <v>1458</v>
      </c>
      <c r="H34" s="114">
        <v>1435</v>
      </c>
      <c r="I34" s="114">
        <v>1457</v>
      </c>
      <c r="J34" s="140">
        <v>1400</v>
      </c>
      <c r="K34" s="114">
        <v>-49</v>
      </c>
      <c r="L34" s="116">
        <v>-3.5</v>
      </c>
    </row>
    <row r="35" spans="1:12" s="110" customFormat="1" ht="24" customHeight="1" x14ac:dyDescent="0.2">
      <c r="A35" s="604" t="s">
        <v>192</v>
      </c>
      <c r="B35" s="605"/>
      <c r="C35" s="605"/>
      <c r="D35" s="606"/>
      <c r="E35" s="113">
        <v>26.513722126929675</v>
      </c>
      <c r="F35" s="114">
        <v>6183</v>
      </c>
      <c r="G35" s="114">
        <v>6639</v>
      </c>
      <c r="H35" s="114">
        <v>6379</v>
      </c>
      <c r="I35" s="114">
        <v>6763</v>
      </c>
      <c r="J35" s="114">
        <v>6545</v>
      </c>
      <c r="K35" s="318">
        <v>-362</v>
      </c>
      <c r="L35" s="319">
        <v>-5.5309396485867071</v>
      </c>
    </row>
    <row r="36" spans="1:12" s="110" customFormat="1" ht="15" customHeight="1" x14ac:dyDescent="0.2">
      <c r="A36" s="120"/>
      <c r="B36" s="119"/>
      <c r="C36" s="258" t="s">
        <v>106</v>
      </c>
      <c r="E36" s="113">
        <v>39.349830179524503</v>
      </c>
      <c r="F36" s="114">
        <v>2433</v>
      </c>
      <c r="G36" s="114">
        <v>2607</v>
      </c>
      <c r="H36" s="114">
        <v>2508</v>
      </c>
      <c r="I36" s="114">
        <v>2691</v>
      </c>
      <c r="J36" s="114">
        <v>2570</v>
      </c>
      <c r="K36" s="318">
        <v>-137</v>
      </c>
      <c r="L36" s="116">
        <v>-5.3307392996108947</v>
      </c>
    </row>
    <row r="37" spans="1:12" s="110" customFormat="1" ht="15" customHeight="1" x14ac:dyDescent="0.2">
      <c r="A37" s="120"/>
      <c r="B37" s="119"/>
      <c r="C37" s="258" t="s">
        <v>107</v>
      </c>
      <c r="E37" s="113">
        <v>60.650169820475497</v>
      </c>
      <c r="F37" s="114">
        <v>3750</v>
      </c>
      <c r="G37" s="114">
        <v>4032</v>
      </c>
      <c r="H37" s="114">
        <v>3871</v>
      </c>
      <c r="I37" s="114">
        <v>4072</v>
      </c>
      <c r="J37" s="140">
        <v>3975</v>
      </c>
      <c r="K37" s="114">
        <v>-225</v>
      </c>
      <c r="L37" s="116">
        <v>-5.6603773584905657</v>
      </c>
    </row>
    <row r="38" spans="1:12" s="110" customFormat="1" ht="15" customHeight="1" x14ac:dyDescent="0.2">
      <c r="A38" s="120"/>
      <c r="B38" s="119" t="s">
        <v>329</v>
      </c>
      <c r="C38" s="258"/>
      <c r="E38" s="113">
        <v>47.577186963979415</v>
      </c>
      <c r="F38" s="114">
        <v>11095</v>
      </c>
      <c r="G38" s="114">
        <v>11411</v>
      </c>
      <c r="H38" s="114">
        <v>11424</v>
      </c>
      <c r="I38" s="114">
        <v>11484</v>
      </c>
      <c r="J38" s="140">
        <v>11362</v>
      </c>
      <c r="K38" s="114">
        <v>-267</v>
      </c>
      <c r="L38" s="116">
        <v>-2.3499383911283225</v>
      </c>
    </row>
    <row r="39" spans="1:12" s="110" customFormat="1" ht="15" customHeight="1" x14ac:dyDescent="0.2">
      <c r="A39" s="120"/>
      <c r="B39" s="119"/>
      <c r="C39" s="258" t="s">
        <v>106</v>
      </c>
      <c r="E39" s="113">
        <v>42.02794051374493</v>
      </c>
      <c r="F39" s="115">
        <v>4663</v>
      </c>
      <c r="G39" s="114">
        <v>4778</v>
      </c>
      <c r="H39" s="114">
        <v>4783</v>
      </c>
      <c r="I39" s="114">
        <v>4766</v>
      </c>
      <c r="J39" s="140">
        <v>4713</v>
      </c>
      <c r="K39" s="114">
        <v>-50</v>
      </c>
      <c r="L39" s="116">
        <v>-1.0608953957139826</v>
      </c>
    </row>
    <row r="40" spans="1:12" s="110" customFormat="1" ht="15" customHeight="1" x14ac:dyDescent="0.2">
      <c r="A40" s="120"/>
      <c r="B40" s="119"/>
      <c r="C40" s="258" t="s">
        <v>107</v>
      </c>
      <c r="E40" s="113">
        <v>57.97205948625507</v>
      </c>
      <c r="F40" s="115">
        <v>6432</v>
      </c>
      <c r="G40" s="114">
        <v>6633</v>
      </c>
      <c r="H40" s="114">
        <v>6641</v>
      </c>
      <c r="I40" s="114">
        <v>6718</v>
      </c>
      <c r="J40" s="140">
        <v>6649</v>
      </c>
      <c r="K40" s="114">
        <v>-217</v>
      </c>
      <c r="L40" s="116">
        <v>-3.2636486689727779</v>
      </c>
    </row>
    <row r="41" spans="1:12" s="110" customFormat="1" ht="15" customHeight="1" x14ac:dyDescent="0.2">
      <c r="A41" s="120"/>
      <c r="B41" s="320" t="s">
        <v>516</v>
      </c>
      <c r="C41" s="258"/>
      <c r="E41" s="113">
        <v>9.4082332761578051</v>
      </c>
      <c r="F41" s="115">
        <v>2194</v>
      </c>
      <c r="G41" s="114">
        <v>2299</v>
      </c>
      <c r="H41" s="114">
        <v>2204</v>
      </c>
      <c r="I41" s="114">
        <v>2268</v>
      </c>
      <c r="J41" s="140">
        <v>2130</v>
      </c>
      <c r="K41" s="114">
        <v>64</v>
      </c>
      <c r="L41" s="116">
        <v>3.004694835680751</v>
      </c>
    </row>
    <row r="42" spans="1:12" s="110" customFormat="1" ht="15" customHeight="1" x14ac:dyDescent="0.2">
      <c r="A42" s="120"/>
      <c r="B42" s="119"/>
      <c r="C42" s="268" t="s">
        <v>106</v>
      </c>
      <c r="D42" s="182"/>
      <c r="E42" s="113">
        <v>42.388331814038288</v>
      </c>
      <c r="F42" s="115">
        <v>930</v>
      </c>
      <c r="G42" s="114">
        <v>975</v>
      </c>
      <c r="H42" s="114">
        <v>937</v>
      </c>
      <c r="I42" s="114">
        <v>974</v>
      </c>
      <c r="J42" s="140">
        <v>909</v>
      </c>
      <c r="K42" s="114">
        <v>21</v>
      </c>
      <c r="L42" s="116">
        <v>2.3102310231023102</v>
      </c>
    </row>
    <row r="43" spans="1:12" s="110" customFormat="1" ht="15" customHeight="1" x14ac:dyDescent="0.2">
      <c r="A43" s="120"/>
      <c r="B43" s="119"/>
      <c r="C43" s="268" t="s">
        <v>107</v>
      </c>
      <c r="D43" s="182"/>
      <c r="E43" s="113">
        <v>57.611668185961712</v>
      </c>
      <c r="F43" s="115">
        <v>1264</v>
      </c>
      <c r="G43" s="114">
        <v>1324</v>
      </c>
      <c r="H43" s="114">
        <v>1267</v>
      </c>
      <c r="I43" s="114">
        <v>1294</v>
      </c>
      <c r="J43" s="140">
        <v>1221</v>
      </c>
      <c r="K43" s="114">
        <v>43</v>
      </c>
      <c r="L43" s="116">
        <v>3.5217035217035217</v>
      </c>
    </row>
    <row r="44" spans="1:12" s="110" customFormat="1" ht="15" customHeight="1" x14ac:dyDescent="0.2">
      <c r="A44" s="120"/>
      <c r="B44" s="119" t="s">
        <v>205</v>
      </c>
      <c r="C44" s="268"/>
      <c r="D44" s="182"/>
      <c r="E44" s="113">
        <v>16.500857632933105</v>
      </c>
      <c r="F44" s="115">
        <v>3848</v>
      </c>
      <c r="G44" s="114">
        <v>4129</v>
      </c>
      <c r="H44" s="114">
        <v>4094</v>
      </c>
      <c r="I44" s="114">
        <v>4070</v>
      </c>
      <c r="J44" s="140">
        <v>4143</v>
      </c>
      <c r="K44" s="114">
        <v>-295</v>
      </c>
      <c r="L44" s="116">
        <v>-7.1204441226164619</v>
      </c>
    </row>
    <row r="45" spans="1:12" s="110" customFormat="1" ht="15" customHeight="1" x14ac:dyDescent="0.2">
      <c r="A45" s="120"/>
      <c r="B45" s="119"/>
      <c r="C45" s="268" t="s">
        <v>106</v>
      </c>
      <c r="D45" s="182"/>
      <c r="E45" s="113">
        <v>36.200623700623701</v>
      </c>
      <c r="F45" s="115">
        <v>1393</v>
      </c>
      <c r="G45" s="114">
        <v>1510</v>
      </c>
      <c r="H45" s="114">
        <v>1487</v>
      </c>
      <c r="I45" s="114">
        <v>1429</v>
      </c>
      <c r="J45" s="140">
        <v>1478</v>
      </c>
      <c r="K45" s="114">
        <v>-85</v>
      </c>
      <c r="L45" s="116">
        <v>-5.7510148849797025</v>
      </c>
    </row>
    <row r="46" spans="1:12" s="110" customFormat="1" ht="15" customHeight="1" x14ac:dyDescent="0.2">
      <c r="A46" s="123"/>
      <c r="B46" s="124"/>
      <c r="C46" s="260" t="s">
        <v>107</v>
      </c>
      <c r="D46" s="261"/>
      <c r="E46" s="125">
        <v>63.799376299376299</v>
      </c>
      <c r="F46" s="143">
        <v>2455</v>
      </c>
      <c r="G46" s="144">
        <v>2619</v>
      </c>
      <c r="H46" s="144">
        <v>2607</v>
      </c>
      <c r="I46" s="144">
        <v>2641</v>
      </c>
      <c r="J46" s="145">
        <v>2665</v>
      </c>
      <c r="K46" s="144">
        <v>-210</v>
      </c>
      <c r="L46" s="146">
        <v>-7.879924953095685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23320</v>
      </c>
      <c r="E11" s="114">
        <v>24478</v>
      </c>
      <c r="F11" s="114">
        <v>24101</v>
      </c>
      <c r="G11" s="114">
        <v>24585</v>
      </c>
      <c r="H11" s="140">
        <v>24180</v>
      </c>
      <c r="I11" s="115">
        <v>-860</v>
      </c>
      <c r="J11" s="116">
        <v>-3.5566583953680726</v>
      </c>
    </row>
    <row r="12" spans="1:15" s="110" customFormat="1" ht="24.95" customHeight="1" x14ac:dyDescent="0.2">
      <c r="A12" s="193" t="s">
        <v>132</v>
      </c>
      <c r="B12" s="194" t="s">
        <v>133</v>
      </c>
      <c r="C12" s="113">
        <v>1.0420240137221268</v>
      </c>
      <c r="D12" s="115">
        <v>243</v>
      </c>
      <c r="E12" s="114">
        <v>241</v>
      </c>
      <c r="F12" s="114">
        <v>233</v>
      </c>
      <c r="G12" s="114">
        <v>231</v>
      </c>
      <c r="H12" s="140">
        <v>230</v>
      </c>
      <c r="I12" s="115">
        <v>13</v>
      </c>
      <c r="J12" s="116">
        <v>5.6521739130434785</v>
      </c>
    </row>
    <row r="13" spans="1:15" s="110" customFormat="1" ht="24.95" customHeight="1" x14ac:dyDescent="0.2">
      <c r="A13" s="193" t="s">
        <v>134</v>
      </c>
      <c r="B13" s="199" t="s">
        <v>214</v>
      </c>
      <c r="C13" s="113">
        <v>0.35162950257289882</v>
      </c>
      <c r="D13" s="115">
        <v>82</v>
      </c>
      <c r="E13" s="114">
        <v>85</v>
      </c>
      <c r="F13" s="114">
        <v>85</v>
      </c>
      <c r="G13" s="114">
        <v>82</v>
      </c>
      <c r="H13" s="140">
        <v>88</v>
      </c>
      <c r="I13" s="115">
        <v>-6</v>
      </c>
      <c r="J13" s="116">
        <v>-6.8181818181818183</v>
      </c>
    </row>
    <row r="14" spans="1:15" s="287" customFormat="1" ht="24.95" customHeight="1" x14ac:dyDescent="0.2">
      <c r="A14" s="193" t="s">
        <v>215</v>
      </c>
      <c r="B14" s="199" t="s">
        <v>137</v>
      </c>
      <c r="C14" s="113">
        <v>7.675814751286449</v>
      </c>
      <c r="D14" s="115">
        <v>1790</v>
      </c>
      <c r="E14" s="114">
        <v>1856</v>
      </c>
      <c r="F14" s="114">
        <v>1906</v>
      </c>
      <c r="G14" s="114">
        <v>1979</v>
      </c>
      <c r="H14" s="140">
        <v>1988</v>
      </c>
      <c r="I14" s="115">
        <v>-198</v>
      </c>
      <c r="J14" s="116">
        <v>-9.9597585513078464</v>
      </c>
      <c r="K14" s="110"/>
      <c r="L14" s="110"/>
      <c r="M14" s="110"/>
      <c r="N14" s="110"/>
      <c r="O14" s="110"/>
    </row>
    <row r="15" spans="1:15" s="110" customFormat="1" ht="24.95" customHeight="1" x14ac:dyDescent="0.2">
      <c r="A15" s="193" t="s">
        <v>216</v>
      </c>
      <c r="B15" s="199" t="s">
        <v>217</v>
      </c>
      <c r="C15" s="113">
        <v>2.3927958833619209</v>
      </c>
      <c r="D15" s="115">
        <v>558</v>
      </c>
      <c r="E15" s="114">
        <v>593</v>
      </c>
      <c r="F15" s="114">
        <v>598</v>
      </c>
      <c r="G15" s="114">
        <v>627</v>
      </c>
      <c r="H15" s="140">
        <v>625</v>
      </c>
      <c r="I15" s="115">
        <v>-67</v>
      </c>
      <c r="J15" s="116">
        <v>-10.72</v>
      </c>
    </row>
    <row r="16" spans="1:15" s="287" customFormat="1" ht="24.95" customHeight="1" x14ac:dyDescent="0.2">
      <c r="A16" s="193" t="s">
        <v>218</v>
      </c>
      <c r="B16" s="199" t="s">
        <v>141</v>
      </c>
      <c r="C16" s="113">
        <v>4.1252144082332762</v>
      </c>
      <c r="D16" s="115">
        <v>962</v>
      </c>
      <c r="E16" s="114">
        <v>986</v>
      </c>
      <c r="F16" s="114">
        <v>1024</v>
      </c>
      <c r="G16" s="114">
        <v>1054</v>
      </c>
      <c r="H16" s="140">
        <v>1072</v>
      </c>
      <c r="I16" s="115">
        <v>-110</v>
      </c>
      <c r="J16" s="116">
        <v>-10.261194029850746</v>
      </c>
      <c r="K16" s="110"/>
      <c r="L16" s="110"/>
      <c r="M16" s="110"/>
      <c r="N16" s="110"/>
      <c r="O16" s="110"/>
    </row>
    <row r="17" spans="1:15" s="110" customFormat="1" ht="24.95" customHeight="1" x14ac:dyDescent="0.2">
      <c r="A17" s="193" t="s">
        <v>142</v>
      </c>
      <c r="B17" s="199" t="s">
        <v>220</v>
      </c>
      <c r="C17" s="113">
        <v>1.1578044596912522</v>
      </c>
      <c r="D17" s="115">
        <v>270</v>
      </c>
      <c r="E17" s="114">
        <v>277</v>
      </c>
      <c r="F17" s="114">
        <v>284</v>
      </c>
      <c r="G17" s="114">
        <v>298</v>
      </c>
      <c r="H17" s="140">
        <v>291</v>
      </c>
      <c r="I17" s="115">
        <v>-21</v>
      </c>
      <c r="J17" s="116">
        <v>-7.2164948453608249</v>
      </c>
    </row>
    <row r="18" spans="1:15" s="287" customFormat="1" ht="24.95" customHeight="1" x14ac:dyDescent="0.2">
      <c r="A18" s="201" t="s">
        <v>144</v>
      </c>
      <c r="B18" s="202" t="s">
        <v>145</v>
      </c>
      <c r="C18" s="113">
        <v>3.597770154373928</v>
      </c>
      <c r="D18" s="115">
        <v>839</v>
      </c>
      <c r="E18" s="114">
        <v>839</v>
      </c>
      <c r="F18" s="114">
        <v>842</v>
      </c>
      <c r="G18" s="114">
        <v>840</v>
      </c>
      <c r="H18" s="140">
        <v>837</v>
      </c>
      <c r="I18" s="115">
        <v>2</v>
      </c>
      <c r="J18" s="116">
        <v>0.23894862604540024</v>
      </c>
      <c r="K18" s="110"/>
      <c r="L18" s="110"/>
      <c r="M18" s="110"/>
      <c r="N18" s="110"/>
      <c r="O18" s="110"/>
    </row>
    <row r="19" spans="1:15" s="110" customFormat="1" ht="24.95" customHeight="1" x14ac:dyDescent="0.2">
      <c r="A19" s="193" t="s">
        <v>146</v>
      </c>
      <c r="B19" s="199" t="s">
        <v>147</v>
      </c>
      <c r="C19" s="113">
        <v>16.41080617495712</v>
      </c>
      <c r="D19" s="115">
        <v>3827</v>
      </c>
      <c r="E19" s="114">
        <v>3922</v>
      </c>
      <c r="F19" s="114">
        <v>3851</v>
      </c>
      <c r="G19" s="114">
        <v>3900</v>
      </c>
      <c r="H19" s="140">
        <v>3833</v>
      </c>
      <c r="I19" s="115">
        <v>-6</v>
      </c>
      <c r="J19" s="116">
        <v>-0.15653535090007828</v>
      </c>
    </row>
    <row r="20" spans="1:15" s="287" customFormat="1" ht="24.95" customHeight="1" x14ac:dyDescent="0.2">
      <c r="A20" s="193" t="s">
        <v>148</v>
      </c>
      <c r="B20" s="199" t="s">
        <v>149</v>
      </c>
      <c r="C20" s="113">
        <v>7.5943396226415096</v>
      </c>
      <c r="D20" s="115">
        <v>1771</v>
      </c>
      <c r="E20" s="114">
        <v>1846</v>
      </c>
      <c r="F20" s="114">
        <v>1864</v>
      </c>
      <c r="G20" s="114">
        <v>1857</v>
      </c>
      <c r="H20" s="140">
        <v>1964</v>
      </c>
      <c r="I20" s="115">
        <v>-193</v>
      </c>
      <c r="J20" s="116">
        <v>-9.8268839103869645</v>
      </c>
      <c r="K20" s="110"/>
      <c r="L20" s="110"/>
      <c r="M20" s="110"/>
      <c r="N20" s="110"/>
      <c r="O20" s="110"/>
    </row>
    <row r="21" spans="1:15" s="110" customFormat="1" ht="24.95" customHeight="1" x14ac:dyDescent="0.2">
      <c r="A21" s="201" t="s">
        <v>150</v>
      </c>
      <c r="B21" s="202" t="s">
        <v>151</v>
      </c>
      <c r="C21" s="113">
        <v>11.110634648370498</v>
      </c>
      <c r="D21" s="115">
        <v>2591</v>
      </c>
      <c r="E21" s="114">
        <v>3059</v>
      </c>
      <c r="F21" s="114">
        <v>3010</v>
      </c>
      <c r="G21" s="114">
        <v>3025</v>
      </c>
      <c r="H21" s="140">
        <v>2904</v>
      </c>
      <c r="I21" s="115">
        <v>-313</v>
      </c>
      <c r="J21" s="116">
        <v>-10.778236914600551</v>
      </c>
    </row>
    <row r="22" spans="1:15" s="110" customFormat="1" ht="24.95" customHeight="1" x14ac:dyDescent="0.2">
      <c r="A22" s="201" t="s">
        <v>152</v>
      </c>
      <c r="B22" s="199" t="s">
        <v>153</v>
      </c>
      <c r="C22" s="113">
        <v>0.9519725557461407</v>
      </c>
      <c r="D22" s="115">
        <v>222</v>
      </c>
      <c r="E22" s="114">
        <v>232</v>
      </c>
      <c r="F22" s="114">
        <v>223</v>
      </c>
      <c r="G22" s="114">
        <v>211</v>
      </c>
      <c r="H22" s="140">
        <v>216</v>
      </c>
      <c r="I22" s="115">
        <v>6</v>
      </c>
      <c r="J22" s="116">
        <v>2.7777777777777777</v>
      </c>
    </row>
    <row r="23" spans="1:15" s="110" customFormat="1" ht="24.95" customHeight="1" x14ac:dyDescent="0.2">
      <c r="A23" s="193" t="s">
        <v>154</v>
      </c>
      <c r="B23" s="199" t="s">
        <v>155</v>
      </c>
      <c r="C23" s="113">
        <v>0.78044596912521436</v>
      </c>
      <c r="D23" s="115">
        <v>182</v>
      </c>
      <c r="E23" s="114">
        <v>187</v>
      </c>
      <c r="F23" s="114">
        <v>201</v>
      </c>
      <c r="G23" s="114">
        <v>200</v>
      </c>
      <c r="H23" s="140">
        <v>204</v>
      </c>
      <c r="I23" s="115">
        <v>-22</v>
      </c>
      <c r="J23" s="116">
        <v>-10.784313725490197</v>
      </c>
    </row>
    <row r="24" spans="1:15" s="110" customFormat="1" ht="24.95" customHeight="1" x14ac:dyDescent="0.2">
      <c r="A24" s="193" t="s">
        <v>156</v>
      </c>
      <c r="B24" s="199" t="s">
        <v>221</v>
      </c>
      <c r="C24" s="113">
        <v>5.3730703259005148</v>
      </c>
      <c r="D24" s="115">
        <v>1253</v>
      </c>
      <c r="E24" s="114">
        <v>1273</v>
      </c>
      <c r="F24" s="114">
        <v>1245</v>
      </c>
      <c r="G24" s="114">
        <v>1250</v>
      </c>
      <c r="H24" s="140">
        <v>1231</v>
      </c>
      <c r="I24" s="115">
        <v>22</v>
      </c>
      <c r="J24" s="116">
        <v>1.7871649065800161</v>
      </c>
    </row>
    <row r="25" spans="1:15" s="110" customFormat="1" ht="24.95" customHeight="1" x14ac:dyDescent="0.2">
      <c r="A25" s="193" t="s">
        <v>222</v>
      </c>
      <c r="B25" s="204" t="s">
        <v>159</v>
      </c>
      <c r="C25" s="113">
        <v>9.305317324185248</v>
      </c>
      <c r="D25" s="115">
        <v>2170</v>
      </c>
      <c r="E25" s="114">
        <v>2251</v>
      </c>
      <c r="F25" s="114">
        <v>2319</v>
      </c>
      <c r="G25" s="114">
        <v>2384</v>
      </c>
      <c r="H25" s="140">
        <v>2335</v>
      </c>
      <c r="I25" s="115">
        <v>-165</v>
      </c>
      <c r="J25" s="116">
        <v>-7.0663811563169165</v>
      </c>
    </row>
    <row r="26" spans="1:15" s="110" customFormat="1" ht="24.95" customHeight="1" x14ac:dyDescent="0.2">
      <c r="A26" s="201">
        <v>782.78300000000002</v>
      </c>
      <c r="B26" s="203" t="s">
        <v>160</v>
      </c>
      <c r="C26" s="113">
        <v>0.21012006861063465</v>
      </c>
      <c r="D26" s="115">
        <v>49</v>
      </c>
      <c r="E26" s="114">
        <v>49</v>
      </c>
      <c r="F26" s="114">
        <v>36</v>
      </c>
      <c r="G26" s="114">
        <v>31</v>
      </c>
      <c r="H26" s="140">
        <v>38</v>
      </c>
      <c r="I26" s="115">
        <v>11</v>
      </c>
      <c r="J26" s="116">
        <v>28.94736842105263</v>
      </c>
    </row>
    <row r="27" spans="1:15" s="110" customFormat="1" ht="24.95" customHeight="1" x14ac:dyDescent="0.2">
      <c r="A27" s="193" t="s">
        <v>161</v>
      </c>
      <c r="B27" s="199" t="s">
        <v>162</v>
      </c>
      <c r="C27" s="113">
        <v>3.1003430531732419</v>
      </c>
      <c r="D27" s="115">
        <v>723</v>
      </c>
      <c r="E27" s="114">
        <v>738</v>
      </c>
      <c r="F27" s="114">
        <v>719</v>
      </c>
      <c r="G27" s="114">
        <v>716</v>
      </c>
      <c r="H27" s="140">
        <v>703</v>
      </c>
      <c r="I27" s="115">
        <v>20</v>
      </c>
      <c r="J27" s="116">
        <v>2.8449502133712659</v>
      </c>
    </row>
    <row r="28" spans="1:15" s="110" customFormat="1" ht="24.95" customHeight="1" x14ac:dyDescent="0.2">
      <c r="A28" s="193" t="s">
        <v>163</v>
      </c>
      <c r="B28" s="199" t="s">
        <v>164</v>
      </c>
      <c r="C28" s="113">
        <v>5.737564322469983</v>
      </c>
      <c r="D28" s="115">
        <v>1338</v>
      </c>
      <c r="E28" s="114">
        <v>1558</v>
      </c>
      <c r="F28" s="114">
        <v>1315</v>
      </c>
      <c r="G28" s="114">
        <v>1527</v>
      </c>
      <c r="H28" s="140">
        <v>1363</v>
      </c>
      <c r="I28" s="115">
        <v>-25</v>
      </c>
      <c r="J28" s="116">
        <v>-1.8341892883345561</v>
      </c>
    </row>
    <row r="29" spans="1:15" s="110" customFormat="1" ht="24.95" customHeight="1" x14ac:dyDescent="0.2">
      <c r="A29" s="193">
        <v>86</v>
      </c>
      <c r="B29" s="199" t="s">
        <v>165</v>
      </c>
      <c r="C29" s="113">
        <v>6.5008576329331049</v>
      </c>
      <c r="D29" s="115">
        <v>1516</v>
      </c>
      <c r="E29" s="114">
        <v>1500</v>
      </c>
      <c r="F29" s="114">
        <v>1470</v>
      </c>
      <c r="G29" s="114">
        <v>1489</v>
      </c>
      <c r="H29" s="140">
        <v>1491</v>
      </c>
      <c r="I29" s="115">
        <v>25</v>
      </c>
      <c r="J29" s="116">
        <v>1.6767270288397049</v>
      </c>
    </row>
    <row r="30" spans="1:15" s="110" customFormat="1" ht="24.95" customHeight="1" x14ac:dyDescent="0.2">
      <c r="A30" s="193">
        <v>87.88</v>
      </c>
      <c r="B30" s="204" t="s">
        <v>166</v>
      </c>
      <c r="C30" s="113">
        <v>7.371355060034305</v>
      </c>
      <c r="D30" s="115">
        <v>1719</v>
      </c>
      <c r="E30" s="114">
        <v>1751</v>
      </c>
      <c r="F30" s="114">
        <v>1717</v>
      </c>
      <c r="G30" s="114">
        <v>1721</v>
      </c>
      <c r="H30" s="140">
        <v>1657</v>
      </c>
      <c r="I30" s="115">
        <v>62</v>
      </c>
      <c r="J30" s="116">
        <v>3.7417018708509353</v>
      </c>
    </row>
    <row r="31" spans="1:15" s="110" customFormat="1" ht="24.95" customHeight="1" x14ac:dyDescent="0.2">
      <c r="A31" s="193" t="s">
        <v>167</v>
      </c>
      <c r="B31" s="199" t="s">
        <v>168</v>
      </c>
      <c r="C31" s="113">
        <v>12.885934819897084</v>
      </c>
      <c r="D31" s="115">
        <v>3005</v>
      </c>
      <c r="E31" s="114">
        <v>3091</v>
      </c>
      <c r="F31" s="114">
        <v>3065</v>
      </c>
      <c r="G31" s="114">
        <v>3142</v>
      </c>
      <c r="H31" s="140">
        <v>3098</v>
      </c>
      <c r="I31" s="115">
        <v>-93</v>
      </c>
      <c r="J31" s="116">
        <v>-3.0019367333763718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1.0420240137221268</v>
      </c>
      <c r="D34" s="115">
        <v>243</v>
      </c>
      <c r="E34" s="114">
        <v>241</v>
      </c>
      <c r="F34" s="114">
        <v>233</v>
      </c>
      <c r="G34" s="114">
        <v>231</v>
      </c>
      <c r="H34" s="140">
        <v>230</v>
      </c>
      <c r="I34" s="115">
        <v>13</v>
      </c>
      <c r="J34" s="116">
        <v>5.6521739130434785</v>
      </c>
    </row>
    <row r="35" spans="1:10" s="110" customFormat="1" ht="24.95" customHeight="1" x14ac:dyDescent="0.2">
      <c r="A35" s="292" t="s">
        <v>171</v>
      </c>
      <c r="B35" s="293" t="s">
        <v>172</v>
      </c>
      <c r="C35" s="113">
        <v>11.625214408233276</v>
      </c>
      <c r="D35" s="115">
        <v>2711</v>
      </c>
      <c r="E35" s="114">
        <v>2780</v>
      </c>
      <c r="F35" s="114">
        <v>2833</v>
      </c>
      <c r="G35" s="114">
        <v>2901</v>
      </c>
      <c r="H35" s="140">
        <v>2913</v>
      </c>
      <c r="I35" s="115">
        <v>-202</v>
      </c>
      <c r="J35" s="116">
        <v>-6.9344318571918988</v>
      </c>
    </row>
    <row r="36" spans="1:10" s="110" customFormat="1" ht="24.95" customHeight="1" x14ac:dyDescent="0.2">
      <c r="A36" s="294" t="s">
        <v>173</v>
      </c>
      <c r="B36" s="295" t="s">
        <v>174</v>
      </c>
      <c r="C36" s="125">
        <v>87.332761578044597</v>
      </c>
      <c r="D36" s="143">
        <v>20366</v>
      </c>
      <c r="E36" s="144">
        <v>21457</v>
      </c>
      <c r="F36" s="144">
        <v>21035</v>
      </c>
      <c r="G36" s="144">
        <v>21453</v>
      </c>
      <c r="H36" s="145">
        <v>21037</v>
      </c>
      <c r="I36" s="143">
        <v>-671</v>
      </c>
      <c r="J36" s="146">
        <v>-3.1896182915814992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23320</v>
      </c>
      <c r="F11" s="264">
        <v>24478</v>
      </c>
      <c r="G11" s="264">
        <v>24101</v>
      </c>
      <c r="H11" s="264">
        <v>24585</v>
      </c>
      <c r="I11" s="265">
        <v>24180</v>
      </c>
      <c r="J11" s="263">
        <v>-860</v>
      </c>
      <c r="K11" s="266">
        <v>-3.5566583953680726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45.420240137221271</v>
      </c>
      <c r="E13" s="115">
        <v>10592</v>
      </c>
      <c r="F13" s="114">
        <v>10970</v>
      </c>
      <c r="G13" s="114">
        <v>10996</v>
      </c>
      <c r="H13" s="114">
        <v>11091</v>
      </c>
      <c r="I13" s="140">
        <v>11090</v>
      </c>
      <c r="J13" s="115">
        <v>-498</v>
      </c>
      <c r="K13" s="116">
        <v>-4.4905320108205586</v>
      </c>
    </row>
    <row r="14" spans="1:15" ht="15.95" customHeight="1" x14ac:dyDescent="0.2">
      <c r="A14" s="306" t="s">
        <v>230</v>
      </c>
      <c r="B14" s="307"/>
      <c r="C14" s="308"/>
      <c r="D14" s="113">
        <v>39.674099485420243</v>
      </c>
      <c r="E14" s="115">
        <v>9252</v>
      </c>
      <c r="F14" s="114">
        <v>9720</v>
      </c>
      <c r="G14" s="114">
        <v>9623</v>
      </c>
      <c r="H14" s="114">
        <v>9761</v>
      </c>
      <c r="I14" s="140">
        <v>9566</v>
      </c>
      <c r="J14" s="115">
        <v>-314</v>
      </c>
      <c r="K14" s="116">
        <v>-3.2824587079238969</v>
      </c>
    </row>
    <row r="15" spans="1:15" ht="15.95" customHeight="1" x14ac:dyDescent="0.2">
      <c r="A15" s="306" t="s">
        <v>231</v>
      </c>
      <c r="B15" s="307"/>
      <c r="C15" s="308"/>
      <c r="D15" s="113">
        <v>4.7041166380789026</v>
      </c>
      <c r="E15" s="115">
        <v>1097</v>
      </c>
      <c r="F15" s="114">
        <v>1115</v>
      </c>
      <c r="G15" s="114">
        <v>1117</v>
      </c>
      <c r="H15" s="114">
        <v>1102</v>
      </c>
      <c r="I15" s="140">
        <v>1079</v>
      </c>
      <c r="J15" s="115">
        <v>18</v>
      </c>
      <c r="K15" s="116">
        <v>1.6682113067655235</v>
      </c>
    </row>
    <row r="16" spans="1:15" ht="15.95" customHeight="1" x14ac:dyDescent="0.2">
      <c r="A16" s="306" t="s">
        <v>232</v>
      </c>
      <c r="B16" s="307"/>
      <c r="C16" s="308"/>
      <c r="D16" s="113">
        <v>6.5265866209262438</v>
      </c>
      <c r="E16" s="115">
        <v>1522</v>
      </c>
      <c r="F16" s="114">
        <v>1781</v>
      </c>
      <c r="G16" s="114">
        <v>1479</v>
      </c>
      <c r="H16" s="114">
        <v>1707</v>
      </c>
      <c r="I16" s="140">
        <v>1565</v>
      </c>
      <c r="J16" s="115">
        <v>-43</v>
      </c>
      <c r="K16" s="116">
        <v>-2.7476038338658149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1.0120068610634649</v>
      </c>
      <c r="E18" s="115">
        <v>236</v>
      </c>
      <c r="F18" s="114">
        <v>235</v>
      </c>
      <c r="G18" s="114">
        <v>230</v>
      </c>
      <c r="H18" s="114">
        <v>235</v>
      </c>
      <c r="I18" s="140">
        <v>231</v>
      </c>
      <c r="J18" s="115">
        <v>5</v>
      </c>
      <c r="K18" s="116">
        <v>2.1645021645021645</v>
      </c>
    </row>
    <row r="19" spans="1:11" ht="14.1" customHeight="1" x14ac:dyDescent="0.2">
      <c r="A19" s="306" t="s">
        <v>235</v>
      </c>
      <c r="B19" s="307" t="s">
        <v>236</v>
      </c>
      <c r="C19" s="308"/>
      <c r="D19" s="113">
        <v>0.75471698113207553</v>
      </c>
      <c r="E19" s="115">
        <v>176</v>
      </c>
      <c r="F19" s="114">
        <v>166</v>
      </c>
      <c r="G19" s="114">
        <v>157</v>
      </c>
      <c r="H19" s="114">
        <v>156</v>
      </c>
      <c r="I19" s="140">
        <v>155</v>
      </c>
      <c r="J19" s="115">
        <v>21</v>
      </c>
      <c r="K19" s="116">
        <v>13.548387096774194</v>
      </c>
    </row>
    <row r="20" spans="1:11" ht="14.1" customHeight="1" x14ac:dyDescent="0.2">
      <c r="A20" s="306">
        <v>12</v>
      </c>
      <c r="B20" s="307" t="s">
        <v>237</v>
      </c>
      <c r="C20" s="308"/>
      <c r="D20" s="113">
        <v>1.0634648370497428</v>
      </c>
      <c r="E20" s="115">
        <v>248</v>
      </c>
      <c r="F20" s="114">
        <v>245</v>
      </c>
      <c r="G20" s="114">
        <v>258</v>
      </c>
      <c r="H20" s="114">
        <v>270</v>
      </c>
      <c r="I20" s="140">
        <v>256</v>
      </c>
      <c r="J20" s="115">
        <v>-8</v>
      </c>
      <c r="K20" s="116">
        <v>-3.125</v>
      </c>
    </row>
    <row r="21" spans="1:11" ht="14.1" customHeight="1" x14ac:dyDescent="0.2">
      <c r="A21" s="306">
        <v>21</v>
      </c>
      <c r="B21" s="307" t="s">
        <v>238</v>
      </c>
      <c r="C21" s="308"/>
      <c r="D21" s="113">
        <v>8.147512864493997E-2</v>
      </c>
      <c r="E21" s="115">
        <v>19</v>
      </c>
      <c r="F21" s="114">
        <v>18</v>
      </c>
      <c r="G21" s="114">
        <v>21</v>
      </c>
      <c r="H21" s="114">
        <v>20</v>
      </c>
      <c r="I21" s="140">
        <v>18</v>
      </c>
      <c r="J21" s="115">
        <v>1</v>
      </c>
      <c r="K21" s="116">
        <v>5.5555555555555554</v>
      </c>
    </row>
    <row r="22" spans="1:11" ht="14.1" customHeight="1" x14ac:dyDescent="0.2">
      <c r="A22" s="306">
        <v>22</v>
      </c>
      <c r="B22" s="307" t="s">
        <v>239</v>
      </c>
      <c r="C22" s="308"/>
      <c r="D22" s="113">
        <v>0.59605488850771871</v>
      </c>
      <c r="E22" s="115">
        <v>139</v>
      </c>
      <c r="F22" s="114">
        <v>142</v>
      </c>
      <c r="G22" s="114">
        <v>151</v>
      </c>
      <c r="H22" s="114">
        <v>157</v>
      </c>
      <c r="I22" s="140">
        <v>155</v>
      </c>
      <c r="J22" s="115">
        <v>-16</v>
      </c>
      <c r="K22" s="116">
        <v>-10.32258064516129</v>
      </c>
    </row>
    <row r="23" spans="1:11" ht="14.1" customHeight="1" x14ac:dyDescent="0.2">
      <c r="A23" s="306">
        <v>23</v>
      </c>
      <c r="B23" s="307" t="s">
        <v>240</v>
      </c>
      <c r="C23" s="308"/>
      <c r="D23" s="113">
        <v>0.54030874785591765</v>
      </c>
      <c r="E23" s="115">
        <v>126</v>
      </c>
      <c r="F23" s="114">
        <v>126</v>
      </c>
      <c r="G23" s="114">
        <v>124</v>
      </c>
      <c r="H23" s="114">
        <v>131</v>
      </c>
      <c r="I23" s="140">
        <v>126</v>
      </c>
      <c r="J23" s="115">
        <v>0</v>
      </c>
      <c r="K23" s="116">
        <v>0</v>
      </c>
    </row>
    <row r="24" spans="1:11" ht="14.1" customHeight="1" x14ac:dyDescent="0.2">
      <c r="A24" s="306">
        <v>24</v>
      </c>
      <c r="B24" s="307" t="s">
        <v>241</v>
      </c>
      <c r="C24" s="308"/>
      <c r="D24" s="113">
        <v>1.8267581475128645</v>
      </c>
      <c r="E24" s="115">
        <v>426</v>
      </c>
      <c r="F24" s="114">
        <v>428</v>
      </c>
      <c r="G24" s="114">
        <v>464</v>
      </c>
      <c r="H24" s="114">
        <v>480</v>
      </c>
      <c r="I24" s="140">
        <v>485</v>
      </c>
      <c r="J24" s="115">
        <v>-59</v>
      </c>
      <c r="K24" s="116">
        <v>-12.164948453608247</v>
      </c>
    </row>
    <row r="25" spans="1:11" ht="14.1" customHeight="1" x14ac:dyDescent="0.2">
      <c r="A25" s="306">
        <v>25</v>
      </c>
      <c r="B25" s="307" t="s">
        <v>242</v>
      </c>
      <c r="C25" s="308"/>
      <c r="D25" s="113">
        <v>1.1363636363636365</v>
      </c>
      <c r="E25" s="115">
        <v>265</v>
      </c>
      <c r="F25" s="114">
        <v>270</v>
      </c>
      <c r="G25" s="114">
        <v>267</v>
      </c>
      <c r="H25" s="114">
        <v>282</v>
      </c>
      <c r="I25" s="140">
        <v>274</v>
      </c>
      <c r="J25" s="115">
        <v>-9</v>
      </c>
      <c r="K25" s="116">
        <v>-3.2846715328467155</v>
      </c>
    </row>
    <row r="26" spans="1:11" ht="14.1" customHeight="1" x14ac:dyDescent="0.2">
      <c r="A26" s="306">
        <v>26</v>
      </c>
      <c r="B26" s="307" t="s">
        <v>243</v>
      </c>
      <c r="C26" s="308"/>
      <c r="D26" s="113">
        <v>0.8704974271012007</v>
      </c>
      <c r="E26" s="115">
        <v>203</v>
      </c>
      <c r="F26" s="114">
        <v>198</v>
      </c>
      <c r="G26" s="114">
        <v>190</v>
      </c>
      <c r="H26" s="114">
        <v>210</v>
      </c>
      <c r="I26" s="140">
        <v>193</v>
      </c>
      <c r="J26" s="115">
        <v>10</v>
      </c>
      <c r="K26" s="116">
        <v>5.1813471502590671</v>
      </c>
    </row>
    <row r="27" spans="1:11" ht="14.1" customHeight="1" x14ac:dyDescent="0.2">
      <c r="A27" s="306">
        <v>27</v>
      </c>
      <c r="B27" s="307" t="s">
        <v>244</v>
      </c>
      <c r="C27" s="308"/>
      <c r="D27" s="113">
        <v>0.38164665523156088</v>
      </c>
      <c r="E27" s="115">
        <v>89</v>
      </c>
      <c r="F27" s="114">
        <v>93</v>
      </c>
      <c r="G27" s="114">
        <v>91</v>
      </c>
      <c r="H27" s="114">
        <v>95</v>
      </c>
      <c r="I27" s="140">
        <v>97</v>
      </c>
      <c r="J27" s="115">
        <v>-8</v>
      </c>
      <c r="K27" s="116">
        <v>-8.2474226804123703</v>
      </c>
    </row>
    <row r="28" spans="1:11" ht="14.1" customHeight="1" x14ac:dyDescent="0.2">
      <c r="A28" s="306">
        <v>28</v>
      </c>
      <c r="B28" s="307" t="s">
        <v>245</v>
      </c>
      <c r="C28" s="308"/>
      <c r="D28" s="113">
        <v>0.25300171526586623</v>
      </c>
      <c r="E28" s="115">
        <v>59</v>
      </c>
      <c r="F28" s="114">
        <v>55</v>
      </c>
      <c r="G28" s="114">
        <v>53</v>
      </c>
      <c r="H28" s="114">
        <v>54</v>
      </c>
      <c r="I28" s="140">
        <v>48</v>
      </c>
      <c r="J28" s="115">
        <v>11</v>
      </c>
      <c r="K28" s="116">
        <v>22.916666666666668</v>
      </c>
    </row>
    <row r="29" spans="1:11" ht="14.1" customHeight="1" x14ac:dyDescent="0.2">
      <c r="A29" s="306">
        <v>29</v>
      </c>
      <c r="B29" s="307" t="s">
        <v>246</v>
      </c>
      <c r="C29" s="308"/>
      <c r="D29" s="113">
        <v>2.4614065180102918</v>
      </c>
      <c r="E29" s="115">
        <v>574</v>
      </c>
      <c r="F29" s="114">
        <v>617</v>
      </c>
      <c r="G29" s="114">
        <v>605</v>
      </c>
      <c r="H29" s="114">
        <v>632</v>
      </c>
      <c r="I29" s="140">
        <v>585</v>
      </c>
      <c r="J29" s="115">
        <v>-11</v>
      </c>
      <c r="K29" s="116">
        <v>-1.8803418803418803</v>
      </c>
    </row>
    <row r="30" spans="1:11" ht="14.1" customHeight="1" x14ac:dyDescent="0.2">
      <c r="A30" s="306" t="s">
        <v>247</v>
      </c>
      <c r="B30" s="307" t="s">
        <v>248</v>
      </c>
      <c r="C30" s="308"/>
      <c r="D30" s="113">
        <v>0.36020583190394512</v>
      </c>
      <c r="E30" s="115">
        <v>84</v>
      </c>
      <c r="F30" s="114" t="s">
        <v>514</v>
      </c>
      <c r="G30" s="114" t="s">
        <v>514</v>
      </c>
      <c r="H30" s="114" t="s">
        <v>514</v>
      </c>
      <c r="I30" s="140" t="s">
        <v>514</v>
      </c>
      <c r="J30" s="115" t="s">
        <v>514</v>
      </c>
      <c r="K30" s="116" t="s">
        <v>514</v>
      </c>
    </row>
    <row r="31" spans="1:11" ht="14.1" customHeight="1" x14ac:dyDescent="0.2">
      <c r="A31" s="306" t="s">
        <v>249</v>
      </c>
      <c r="B31" s="307" t="s">
        <v>250</v>
      </c>
      <c r="C31" s="308"/>
      <c r="D31" s="113">
        <v>2.1012006861063464</v>
      </c>
      <c r="E31" s="115">
        <v>490</v>
      </c>
      <c r="F31" s="114">
        <v>540</v>
      </c>
      <c r="G31" s="114">
        <v>522</v>
      </c>
      <c r="H31" s="114">
        <v>541</v>
      </c>
      <c r="I31" s="140">
        <v>502</v>
      </c>
      <c r="J31" s="115">
        <v>-12</v>
      </c>
      <c r="K31" s="116">
        <v>-2.3904382470119523</v>
      </c>
    </row>
    <row r="32" spans="1:11" ht="14.1" customHeight="1" x14ac:dyDescent="0.2">
      <c r="A32" s="306">
        <v>31</v>
      </c>
      <c r="B32" s="307" t="s">
        <v>251</v>
      </c>
      <c r="C32" s="308"/>
      <c r="D32" s="113">
        <v>0.19296740994854203</v>
      </c>
      <c r="E32" s="115">
        <v>45</v>
      </c>
      <c r="F32" s="114">
        <v>40</v>
      </c>
      <c r="G32" s="114">
        <v>40</v>
      </c>
      <c r="H32" s="114">
        <v>39</v>
      </c>
      <c r="I32" s="140">
        <v>34</v>
      </c>
      <c r="J32" s="115">
        <v>11</v>
      </c>
      <c r="K32" s="116">
        <v>32.352941176470587</v>
      </c>
    </row>
    <row r="33" spans="1:11" ht="14.1" customHeight="1" x14ac:dyDescent="0.2">
      <c r="A33" s="306">
        <v>32</v>
      </c>
      <c r="B33" s="307" t="s">
        <v>252</v>
      </c>
      <c r="C33" s="308"/>
      <c r="D33" s="113">
        <v>0.99056603773584906</v>
      </c>
      <c r="E33" s="115">
        <v>231</v>
      </c>
      <c r="F33" s="114">
        <v>234</v>
      </c>
      <c r="G33" s="114">
        <v>232</v>
      </c>
      <c r="H33" s="114">
        <v>222</v>
      </c>
      <c r="I33" s="140">
        <v>228</v>
      </c>
      <c r="J33" s="115">
        <v>3</v>
      </c>
      <c r="K33" s="116">
        <v>1.3157894736842106</v>
      </c>
    </row>
    <row r="34" spans="1:11" ht="14.1" customHeight="1" x14ac:dyDescent="0.2">
      <c r="A34" s="306">
        <v>33</v>
      </c>
      <c r="B34" s="307" t="s">
        <v>253</v>
      </c>
      <c r="C34" s="308"/>
      <c r="D34" s="113">
        <v>0.42024013722126929</v>
      </c>
      <c r="E34" s="115">
        <v>98</v>
      </c>
      <c r="F34" s="114">
        <v>104</v>
      </c>
      <c r="G34" s="114">
        <v>103</v>
      </c>
      <c r="H34" s="114">
        <v>99</v>
      </c>
      <c r="I34" s="140">
        <v>93</v>
      </c>
      <c r="J34" s="115">
        <v>5</v>
      </c>
      <c r="K34" s="116">
        <v>5.376344086021505</v>
      </c>
    </row>
    <row r="35" spans="1:11" ht="14.1" customHeight="1" x14ac:dyDescent="0.2">
      <c r="A35" s="306">
        <v>34</v>
      </c>
      <c r="B35" s="307" t="s">
        <v>254</v>
      </c>
      <c r="C35" s="308"/>
      <c r="D35" s="113">
        <v>3.1518010291595195</v>
      </c>
      <c r="E35" s="115">
        <v>735</v>
      </c>
      <c r="F35" s="114">
        <v>764</v>
      </c>
      <c r="G35" s="114">
        <v>763</v>
      </c>
      <c r="H35" s="114">
        <v>744</v>
      </c>
      <c r="I35" s="140">
        <v>730</v>
      </c>
      <c r="J35" s="115">
        <v>5</v>
      </c>
      <c r="K35" s="116">
        <v>0.68493150684931503</v>
      </c>
    </row>
    <row r="36" spans="1:11" ht="14.1" customHeight="1" x14ac:dyDescent="0.2">
      <c r="A36" s="306">
        <v>41</v>
      </c>
      <c r="B36" s="307" t="s">
        <v>255</v>
      </c>
      <c r="C36" s="308"/>
      <c r="D36" s="113">
        <v>0.42024013722126929</v>
      </c>
      <c r="E36" s="115">
        <v>98</v>
      </c>
      <c r="F36" s="114">
        <v>96</v>
      </c>
      <c r="G36" s="114">
        <v>91</v>
      </c>
      <c r="H36" s="114">
        <v>91</v>
      </c>
      <c r="I36" s="140">
        <v>85</v>
      </c>
      <c r="J36" s="115">
        <v>13</v>
      </c>
      <c r="K36" s="116">
        <v>15.294117647058824</v>
      </c>
    </row>
    <row r="37" spans="1:11" ht="14.1" customHeight="1" x14ac:dyDescent="0.2">
      <c r="A37" s="306">
        <v>42</v>
      </c>
      <c r="B37" s="307" t="s">
        <v>256</v>
      </c>
      <c r="C37" s="308"/>
      <c r="D37" s="113">
        <v>2.1440823327615779E-2</v>
      </c>
      <c r="E37" s="115">
        <v>5</v>
      </c>
      <c r="F37" s="114">
        <v>5</v>
      </c>
      <c r="G37" s="114">
        <v>6</v>
      </c>
      <c r="H37" s="114">
        <v>5</v>
      </c>
      <c r="I37" s="140">
        <v>6</v>
      </c>
      <c r="J37" s="115">
        <v>-1</v>
      </c>
      <c r="K37" s="116">
        <v>-16.666666666666668</v>
      </c>
    </row>
    <row r="38" spans="1:11" ht="14.1" customHeight="1" x14ac:dyDescent="0.2">
      <c r="A38" s="306">
        <v>43</v>
      </c>
      <c r="B38" s="307" t="s">
        <v>257</v>
      </c>
      <c r="C38" s="308"/>
      <c r="D38" s="113">
        <v>0.34734133790737565</v>
      </c>
      <c r="E38" s="115">
        <v>81</v>
      </c>
      <c r="F38" s="114">
        <v>92</v>
      </c>
      <c r="G38" s="114">
        <v>90</v>
      </c>
      <c r="H38" s="114">
        <v>83</v>
      </c>
      <c r="I38" s="140">
        <v>78</v>
      </c>
      <c r="J38" s="115">
        <v>3</v>
      </c>
      <c r="K38" s="116">
        <v>3.8461538461538463</v>
      </c>
    </row>
    <row r="39" spans="1:11" ht="14.1" customHeight="1" x14ac:dyDescent="0.2">
      <c r="A39" s="306">
        <v>51</v>
      </c>
      <c r="B39" s="307" t="s">
        <v>258</v>
      </c>
      <c r="C39" s="308"/>
      <c r="D39" s="113">
        <v>7.5771869639794165</v>
      </c>
      <c r="E39" s="115">
        <v>1767</v>
      </c>
      <c r="F39" s="114">
        <v>1850</v>
      </c>
      <c r="G39" s="114">
        <v>1858</v>
      </c>
      <c r="H39" s="114">
        <v>1870</v>
      </c>
      <c r="I39" s="140">
        <v>1985</v>
      </c>
      <c r="J39" s="115">
        <v>-218</v>
      </c>
      <c r="K39" s="116">
        <v>-10.982367758186397</v>
      </c>
    </row>
    <row r="40" spans="1:11" ht="14.1" customHeight="1" x14ac:dyDescent="0.2">
      <c r="A40" s="306" t="s">
        <v>259</v>
      </c>
      <c r="B40" s="307" t="s">
        <v>260</v>
      </c>
      <c r="C40" s="308"/>
      <c r="D40" s="113">
        <v>7.4185248713550598</v>
      </c>
      <c r="E40" s="115">
        <v>1730</v>
      </c>
      <c r="F40" s="114">
        <v>1821</v>
      </c>
      <c r="G40" s="114">
        <v>1829</v>
      </c>
      <c r="H40" s="114">
        <v>1844</v>
      </c>
      <c r="I40" s="140">
        <v>1962</v>
      </c>
      <c r="J40" s="115">
        <v>-232</v>
      </c>
      <c r="K40" s="116">
        <v>-11.824668705402651</v>
      </c>
    </row>
    <row r="41" spans="1:11" ht="14.1" customHeight="1" x14ac:dyDescent="0.2">
      <c r="A41" s="306"/>
      <c r="B41" s="307" t="s">
        <v>261</v>
      </c>
      <c r="C41" s="308"/>
      <c r="D41" s="113">
        <v>1.8181818181818181</v>
      </c>
      <c r="E41" s="115">
        <v>424</v>
      </c>
      <c r="F41" s="114">
        <v>503</v>
      </c>
      <c r="G41" s="114">
        <v>506</v>
      </c>
      <c r="H41" s="114">
        <v>518</v>
      </c>
      <c r="I41" s="140">
        <v>538</v>
      </c>
      <c r="J41" s="115">
        <v>-114</v>
      </c>
      <c r="K41" s="116">
        <v>-21.189591078066915</v>
      </c>
    </row>
    <row r="42" spans="1:11" ht="14.1" customHeight="1" x14ac:dyDescent="0.2">
      <c r="A42" s="306">
        <v>52</v>
      </c>
      <c r="B42" s="307" t="s">
        <v>262</v>
      </c>
      <c r="C42" s="308"/>
      <c r="D42" s="113">
        <v>4.2538593481989713</v>
      </c>
      <c r="E42" s="115">
        <v>992</v>
      </c>
      <c r="F42" s="114">
        <v>1052</v>
      </c>
      <c r="G42" s="114">
        <v>1056</v>
      </c>
      <c r="H42" s="114">
        <v>1041</v>
      </c>
      <c r="I42" s="140">
        <v>1057</v>
      </c>
      <c r="J42" s="115">
        <v>-65</v>
      </c>
      <c r="K42" s="116">
        <v>-6.1494796594134344</v>
      </c>
    </row>
    <row r="43" spans="1:11" ht="14.1" customHeight="1" x14ac:dyDescent="0.2">
      <c r="A43" s="306" t="s">
        <v>263</v>
      </c>
      <c r="B43" s="307" t="s">
        <v>264</v>
      </c>
      <c r="C43" s="308"/>
      <c r="D43" s="113">
        <v>4.0909090909090908</v>
      </c>
      <c r="E43" s="115">
        <v>954</v>
      </c>
      <c r="F43" s="114">
        <v>1013</v>
      </c>
      <c r="G43" s="114">
        <v>1018</v>
      </c>
      <c r="H43" s="114">
        <v>1004</v>
      </c>
      <c r="I43" s="140">
        <v>1022</v>
      </c>
      <c r="J43" s="115">
        <v>-68</v>
      </c>
      <c r="K43" s="116">
        <v>-6.6536203522504893</v>
      </c>
    </row>
    <row r="44" spans="1:11" ht="14.1" customHeight="1" x14ac:dyDescent="0.2">
      <c r="A44" s="306">
        <v>53</v>
      </c>
      <c r="B44" s="307" t="s">
        <v>265</v>
      </c>
      <c r="C44" s="308"/>
      <c r="D44" s="113">
        <v>1.6080617495711835</v>
      </c>
      <c r="E44" s="115">
        <v>375</v>
      </c>
      <c r="F44" s="114">
        <v>397</v>
      </c>
      <c r="G44" s="114">
        <v>412</v>
      </c>
      <c r="H44" s="114">
        <v>416</v>
      </c>
      <c r="I44" s="140">
        <v>403</v>
      </c>
      <c r="J44" s="115">
        <v>-28</v>
      </c>
      <c r="K44" s="116">
        <v>-6.9478908188585606</v>
      </c>
    </row>
    <row r="45" spans="1:11" ht="14.1" customHeight="1" x14ac:dyDescent="0.2">
      <c r="A45" s="306" t="s">
        <v>266</v>
      </c>
      <c r="B45" s="307" t="s">
        <v>267</v>
      </c>
      <c r="C45" s="308"/>
      <c r="D45" s="113">
        <v>1.5265866209262435</v>
      </c>
      <c r="E45" s="115">
        <v>356</v>
      </c>
      <c r="F45" s="114">
        <v>375</v>
      </c>
      <c r="G45" s="114">
        <v>389</v>
      </c>
      <c r="H45" s="114">
        <v>394</v>
      </c>
      <c r="I45" s="140">
        <v>380</v>
      </c>
      <c r="J45" s="115">
        <v>-24</v>
      </c>
      <c r="K45" s="116">
        <v>-6.3157894736842106</v>
      </c>
    </row>
    <row r="46" spans="1:11" ht="14.1" customHeight="1" x14ac:dyDescent="0.2">
      <c r="A46" s="306">
        <v>54</v>
      </c>
      <c r="B46" s="307" t="s">
        <v>268</v>
      </c>
      <c r="C46" s="308"/>
      <c r="D46" s="113">
        <v>14.618353344768439</v>
      </c>
      <c r="E46" s="115">
        <v>3409</v>
      </c>
      <c r="F46" s="114">
        <v>3484</v>
      </c>
      <c r="G46" s="114">
        <v>3524</v>
      </c>
      <c r="H46" s="114">
        <v>3532</v>
      </c>
      <c r="I46" s="140">
        <v>3516</v>
      </c>
      <c r="J46" s="115">
        <v>-107</v>
      </c>
      <c r="K46" s="116">
        <v>-3.0432309442548351</v>
      </c>
    </row>
    <row r="47" spans="1:11" ht="14.1" customHeight="1" x14ac:dyDescent="0.2">
      <c r="A47" s="306">
        <v>61</v>
      </c>
      <c r="B47" s="307" t="s">
        <v>269</v>
      </c>
      <c r="C47" s="308"/>
      <c r="D47" s="113">
        <v>0.52315608919382506</v>
      </c>
      <c r="E47" s="115">
        <v>122</v>
      </c>
      <c r="F47" s="114">
        <v>121</v>
      </c>
      <c r="G47" s="114">
        <v>127</v>
      </c>
      <c r="H47" s="114">
        <v>126</v>
      </c>
      <c r="I47" s="140">
        <v>122</v>
      </c>
      <c r="J47" s="115">
        <v>0</v>
      </c>
      <c r="K47" s="116">
        <v>0</v>
      </c>
    </row>
    <row r="48" spans="1:11" ht="14.1" customHeight="1" x14ac:dyDescent="0.2">
      <c r="A48" s="306">
        <v>62</v>
      </c>
      <c r="B48" s="307" t="s">
        <v>270</v>
      </c>
      <c r="C48" s="308"/>
      <c r="D48" s="113">
        <v>11.037735849056604</v>
      </c>
      <c r="E48" s="115">
        <v>2574</v>
      </c>
      <c r="F48" s="114">
        <v>2656</v>
      </c>
      <c r="G48" s="114">
        <v>2621</v>
      </c>
      <c r="H48" s="114">
        <v>2654</v>
      </c>
      <c r="I48" s="140">
        <v>2600</v>
      </c>
      <c r="J48" s="115">
        <v>-26</v>
      </c>
      <c r="K48" s="116">
        <v>-1</v>
      </c>
    </row>
    <row r="49" spans="1:11" ht="14.1" customHeight="1" x14ac:dyDescent="0.2">
      <c r="A49" s="306">
        <v>63</v>
      </c>
      <c r="B49" s="307" t="s">
        <v>271</v>
      </c>
      <c r="C49" s="308"/>
      <c r="D49" s="113">
        <v>10.184391080617496</v>
      </c>
      <c r="E49" s="115">
        <v>2375</v>
      </c>
      <c r="F49" s="114">
        <v>2778</v>
      </c>
      <c r="G49" s="114">
        <v>2703</v>
      </c>
      <c r="H49" s="114">
        <v>2771</v>
      </c>
      <c r="I49" s="140">
        <v>2661</v>
      </c>
      <c r="J49" s="115">
        <v>-286</v>
      </c>
      <c r="K49" s="116">
        <v>-10.7478391582112</v>
      </c>
    </row>
    <row r="50" spans="1:11" ht="14.1" customHeight="1" x14ac:dyDescent="0.2">
      <c r="A50" s="306" t="s">
        <v>272</v>
      </c>
      <c r="B50" s="307" t="s">
        <v>273</v>
      </c>
      <c r="C50" s="308"/>
      <c r="D50" s="113">
        <v>0.44168096054888506</v>
      </c>
      <c r="E50" s="115">
        <v>103</v>
      </c>
      <c r="F50" s="114">
        <v>118</v>
      </c>
      <c r="G50" s="114">
        <v>120</v>
      </c>
      <c r="H50" s="114">
        <v>136</v>
      </c>
      <c r="I50" s="140">
        <v>128</v>
      </c>
      <c r="J50" s="115">
        <v>-25</v>
      </c>
      <c r="K50" s="116">
        <v>-19.53125</v>
      </c>
    </row>
    <row r="51" spans="1:11" ht="14.1" customHeight="1" x14ac:dyDescent="0.2">
      <c r="A51" s="306" t="s">
        <v>274</v>
      </c>
      <c r="B51" s="307" t="s">
        <v>275</v>
      </c>
      <c r="C51" s="308"/>
      <c r="D51" s="113">
        <v>9.4468267581475125</v>
      </c>
      <c r="E51" s="115">
        <v>2203</v>
      </c>
      <c r="F51" s="114">
        <v>2594</v>
      </c>
      <c r="G51" s="114">
        <v>2511</v>
      </c>
      <c r="H51" s="114">
        <v>2564</v>
      </c>
      <c r="I51" s="140">
        <v>2458</v>
      </c>
      <c r="J51" s="115">
        <v>-255</v>
      </c>
      <c r="K51" s="116">
        <v>-10.374288039056143</v>
      </c>
    </row>
    <row r="52" spans="1:11" ht="14.1" customHeight="1" x14ac:dyDescent="0.2">
      <c r="A52" s="306">
        <v>71</v>
      </c>
      <c r="B52" s="307" t="s">
        <v>276</v>
      </c>
      <c r="C52" s="308"/>
      <c r="D52" s="113">
        <v>9.4468267581475125</v>
      </c>
      <c r="E52" s="115">
        <v>2203</v>
      </c>
      <c r="F52" s="114">
        <v>2236</v>
      </c>
      <c r="G52" s="114">
        <v>2220</v>
      </c>
      <c r="H52" s="114">
        <v>2219</v>
      </c>
      <c r="I52" s="140">
        <v>2236</v>
      </c>
      <c r="J52" s="115">
        <v>-33</v>
      </c>
      <c r="K52" s="116">
        <v>-1.4758497316636852</v>
      </c>
    </row>
    <row r="53" spans="1:11" ht="14.1" customHeight="1" x14ac:dyDescent="0.2">
      <c r="A53" s="306" t="s">
        <v>277</v>
      </c>
      <c r="B53" s="307" t="s">
        <v>278</v>
      </c>
      <c r="C53" s="308"/>
      <c r="D53" s="113">
        <v>0.8876500857632933</v>
      </c>
      <c r="E53" s="115">
        <v>207</v>
      </c>
      <c r="F53" s="114">
        <v>200</v>
      </c>
      <c r="G53" s="114">
        <v>192</v>
      </c>
      <c r="H53" s="114">
        <v>195</v>
      </c>
      <c r="I53" s="140">
        <v>207</v>
      </c>
      <c r="J53" s="115">
        <v>0</v>
      </c>
      <c r="K53" s="116">
        <v>0</v>
      </c>
    </row>
    <row r="54" spans="1:11" ht="14.1" customHeight="1" x14ac:dyDescent="0.2">
      <c r="A54" s="306" t="s">
        <v>279</v>
      </c>
      <c r="B54" s="307" t="s">
        <v>280</v>
      </c>
      <c r="C54" s="308"/>
      <c r="D54" s="113">
        <v>8.0360205831903944</v>
      </c>
      <c r="E54" s="115">
        <v>1874</v>
      </c>
      <c r="F54" s="114">
        <v>1913</v>
      </c>
      <c r="G54" s="114">
        <v>1908</v>
      </c>
      <c r="H54" s="114">
        <v>1908</v>
      </c>
      <c r="I54" s="140">
        <v>1917</v>
      </c>
      <c r="J54" s="115">
        <v>-43</v>
      </c>
      <c r="K54" s="116">
        <v>-2.2430881585811164</v>
      </c>
    </row>
    <row r="55" spans="1:11" ht="14.1" customHeight="1" x14ac:dyDescent="0.2">
      <c r="A55" s="306">
        <v>72</v>
      </c>
      <c r="B55" s="307" t="s">
        <v>281</v>
      </c>
      <c r="C55" s="308"/>
      <c r="D55" s="113">
        <v>1.0463121783876501</v>
      </c>
      <c r="E55" s="115">
        <v>244</v>
      </c>
      <c r="F55" s="114">
        <v>251</v>
      </c>
      <c r="G55" s="114">
        <v>251</v>
      </c>
      <c r="H55" s="114">
        <v>254</v>
      </c>
      <c r="I55" s="140">
        <v>255</v>
      </c>
      <c r="J55" s="115">
        <v>-11</v>
      </c>
      <c r="K55" s="116">
        <v>-4.3137254901960782</v>
      </c>
    </row>
    <row r="56" spans="1:11" ht="14.1" customHeight="1" x14ac:dyDescent="0.2">
      <c r="A56" s="306" t="s">
        <v>282</v>
      </c>
      <c r="B56" s="307" t="s">
        <v>283</v>
      </c>
      <c r="C56" s="308"/>
      <c r="D56" s="113">
        <v>0.15866209262435677</v>
      </c>
      <c r="E56" s="115">
        <v>37</v>
      </c>
      <c r="F56" s="114">
        <v>39</v>
      </c>
      <c r="G56" s="114">
        <v>41</v>
      </c>
      <c r="H56" s="114">
        <v>44</v>
      </c>
      <c r="I56" s="140">
        <v>44</v>
      </c>
      <c r="J56" s="115">
        <v>-7</v>
      </c>
      <c r="K56" s="116">
        <v>-15.909090909090908</v>
      </c>
    </row>
    <row r="57" spans="1:11" ht="14.1" customHeight="1" x14ac:dyDescent="0.2">
      <c r="A57" s="306" t="s">
        <v>284</v>
      </c>
      <c r="B57" s="307" t="s">
        <v>285</v>
      </c>
      <c r="C57" s="308"/>
      <c r="D57" s="113">
        <v>0.61749571183533447</v>
      </c>
      <c r="E57" s="115">
        <v>144</v>
      </c>
      <c r="F57" s="114">
        <v>144</v>
      </c>
      <c r="G57" s="114">
        <v>146</v>
      </c>
      <c r="H57" s="114">
        <v>148</v>
      </c>
      <c r="I57" s="140">
        <v>144</v>
      </c>
      <c r="J57" s="115">
        <v>0</v>
      </c>
      <c r="K57" s="116">
        <v>0</v>
      </c>
    </row>
    <row r="58" spans="1:11" ht="14.1" customHeight="1" x14ac:dyDescent="0.2">
      <c r="A58" s="306">
        <v>73</v>
      </c>
      <c r="B58" s="307" t="s">
        <v>286</v>
      </c>
      <c r="C58" s="308"/>
      <c r="D58" s="113">
        <v>1.1106346483704974</v>
      </c>
      <c r="E58" s="115">
        <v>259</v>
      </c>
      <c r="F58" s="114">
        <v>259</v>
      </c>
      <c r="G58" s="114">
        <v>250</v>
      </c>
      <c r="H58" s="114">
        <v>249</v>
      </c>
      <c r="I58" s="140">
        <v>253</v>
      </c>
      <c r="J58" s="115">
        <v>6</v>
      </c>
      <c r="K58" s="116">
        <v>2.3715415019762847</v>
      </c>
    </row>
    <row r="59" spans="1:11" ht="14.1" customHeight="1" x14ac:dyDescent="0.2">
      <c r="A59" s="306" t="s">
        <v>287</v>
      </c>
      <c r="B59" s="307" t="s">
        <v>288</v>
      </c>
      <c r="C59" s="308"/>
      <c r="D59" s="113">
        <v>0.78473413379073753</v>
      </c>
      <c r="E59" s="115">
        <v>183</v>
      </c>
      <c r="F59" s="114">
        <v>180</v>
      </c>
      <c r="G59" s="114">
        <v>175</v>
      </c>
      <c r="H59" s="114">
        <v>169</v>
      </c>
      <c r="I59" s="140">
        <v>168</v>
      </c>
      <c r="J59" s="115">
        <v>15</v>
      </c>
      <c r="K59" s="116">
        <v>8.9285714285714288</v>
      </c>
    </row>
    <row r="60" spans="1:11" ht="14.1" customHeight="1" x14ac:dyDescent="0.2">
      <c r="A60" s="306">
        <v>81</v>
      </c>
      <c r="B60" s="307" t="s">
        <v>289</v>
      </c>
      <c r="C60" s="308"/>
      <c r="D60" s="113">
        <v>4.3310463121783878</v>
      </c>
      <c r="E60" s="115">
        <v>1010</v>
      </c>
      <c r="F60" s="114">
        <v>1023</v>
      </c>
      <c r="G60" s="114">
        <v>994</v>
      </c>
      <c r="H60" s="114">
        <v>1040</v>
      </c>
      <c r="I60" s="140">
        <v>1031</v>
      </c>
      <c r="J60" s="115">
        <v>-21</v>
      </c>
      <c r="K60" s="116">
        <v>-2.0368574199806013</v>
      </c>
    </row>
    <row r="61" spans="1:11" ht="14.1" customHeight="1" x14ac:dyDescent="0.2">
      <c r="A61" s="306" t="s">
        <v>290</v>
      </c>
      <c r="B61" s="307" t="s">
        <v>291</v>
      </c>
      <c r="C61" s="308"/>
      <c r="D61" s="113">
        <v>1.2264150943396226</v>
      </c>
      <c r="E61" s="115">
        <v>286</v>
      </c>
      <c r="F61" s="114">
        <v>283</v>
      </c>
      <c r="G61" s="114">
        <v>277</v>
      </c>
      <c r="H61" s="114">
        <v>300</v>
      </c>
      <c r="I61" s="140">
        <v>307</v>
      </c>
      <c r="J61" s="115">
        <v>-21</v>
      </c>
      <c r="K61" s="116">
        <v>-6.8403908794788277</v>
      </c>
    </row>
    <row r="62" spans="1:11" ht="14.1" customHeight="1" x14ac:dyDescent="0.2">
      <c r="A62" s="306" t="s">
        <v>292</v>
      </c>
      <c r="B62" s="307" t="s">
        <v>293</v>
      </c>
      <c r="C62" s="308"/>
      <c r="D62" s="113">
        <v>1.8353344768439108</v>
      </c>
      <c r="E62" s="115">
        <v>428</v>
      </c>
      <c r="F62" s="114">
        <v>423</v>
      </c>
      <c r="G62" s="114">
        <v>410</v>
      </c>
      <c r="H62" s="114">
        <v>417</v>
      </c>
      <c r="I62" s="140">
        <v>393</v>
      </c>
      <c r="J62" s="115">
        <v>35</v>
      </c>
      <c r="K62" s="116">
        <v>8.9058524173027998</v>
      </c>
    </row>
    <row r="63" spans="1:11" ht="14.1" customHeight="1" x14ac:dyDescent="0.2">
      <c r="A63" s="306"/>
      <c r="B63" s="307" t="s">
        <v>294</v>
      </c>
      <c r="C63" s="308"/>
      <c r="D63" s="113">
        <v>1.3464837049742711</v>
      </c>
      <c r="E63" s="115">
        <v>314</v>
      </c>
      <c r="F63" s="114">
        <v>310</v>
      </c>
      <c r="G63" s="114">
        <v>303</v>
      </c>
      <c r="H63" s="114">
        <v>306</v>
      </c>
      <c r="I63" s="140">
        <v>291</v>
      </c>
      <c r="J63" s="115">
        <v>23</v>
      </c>
      <c r="K63" s="116">
        <v>7.9037800687285227</v>
      </c>
    </row>
    <row r="64" spans="1:11" ht="14.1" customHeight="1" x14ac:dyDescent="0.2">
      <c r="A64" s="306" t="s">
        <v>295</v>
      </c>
      <c r="B64" s="307" t="s">
        <v>296</v>
      </c>
      <c r="C64" s="308"/>
      <c r="D64" s="113">
        <v>6.86106346483705E-2</v>
      </c>
      <c r="E64" s="115">
        <v>16</v>
      </c>
      <c r="F64" s="114">
        <v>16</v>
      </c>
      <c r="G64" s="114">
        <v>18</v>
      </c>
      <c r="H64" s="114">
        <v>17</v>
      </c>
      <c r="I64" s="140">
        <v>20</v>
      </c>
      <c r="J64" s="115">
        <v>-4</v>
      </c>
      <c r="K64" s="116">
        <v>-20</v>
      </c>
    </row>
    <row r="65" spans="1:11" ht="14.1" customHeight="1" x14ac:dyDescent="0.2">
      <c r="A65" s="306" t="s">
        <v>297</v>
      </c>
      <c r="B65" s="307" t="s">
        <v>298</v>
      </c>
      <c r="C65" s="308"/>
      <c r="D65" s="113">
        <v>0.68181818181818177</v>
      </c>
      <c r="E65" s="115">
        <v>159</v>
      </c>
      <c r="F65" s="114">
        <v>172</v>
      </c>
      <c r="G65" s="114">
        <v>166</v>
      </c>
      <c r="H65" s="114">
        <v>176</v>
      </c>
      <c r="I65" s="140">
        <v>182</v>
      </c>
      <c r="J65" s="115">
        <v>-23</v>
      </c>
      <c r="K65" s="116">
        <v>-12.637362637362637</v>
      </c>
    </row>
    <row r="66" spans="1:11" ht="14.1" customHeight="1" x14ac:dyDescent="0.2">
      <c r="A66" s="306">
        <v>82</v>
      </c>
      <c r="B66" s="307" t="s">
        <v>299</v>
      </c>
      <c r="C66" s="308"/>
      <c r="D66" s="113">
        <v>1.9253859348198972</v>
      </c>
      <c r="E66" s="115">
        <v>449</v>
      </c>
      <c r="F66" s="114">
        <v>471</v>
      </c>
      <c r="G66" s="114">
        <v>464</v>
      </c>
      <c r="H66" s="114">
        <v>462</v>
      </c>
      <c r="I66" s="140">
        <v>446</v>
      </c>
      <c r="J66" s="115">
        <v>3</v>
      </c>
      <c r="K66" s="116">
        <v>0.67264573991031396</v>
      </c>
    </row>
    <row r="67" spans="1:11" ht="14.1" customHeight="1" x14ac:dyDescent="0.2">
      <c r="A67" s="306" t="s">
        <v>300</v>
      </c>
      <c r="B67" s="307" t="s">
        <v>301</v>
      </c>
      <c r="C67" s="308"/>
      <c r="D67" s="113">
        <v>0.99485420240137223</v>
      </c>
      <c r="E67" s="115">
        <v>232</v>
      </c>
      <c r="F67" s="114">
        <v>238</v>
      </c>
      <c r="G67" s="114">
        <v>231</v>
      </c>
      <c r="H67" s="114">
        <v>230</v>
      </c>
      <c r="I67" s="140">
        <v>227</v>
      </c>
      <c r="J67" s="115">
        <v>5</v>
      </c>
      <c r="K67" s="116">
        <v>2.2026431718061672</v>
      </c>
    </row>
    <row r="68" spans="1:11" ht="14.1" customHeight="1" x14ac:dyDescent="0.2">
      <c r="A68" s="306" t="s">
        <v>302</v>
      </c>
      <c r="B68" s="307" t="s">
        <v>303</v>
      </c>
      <c r="C68" s="308"/>
      <c r="D68" s="113">
        <v>0.60463121783876506</v>
      </c>
      <c r="E68" s="115">
        <v>141</v>
      </c>
      <c r="F68" s="114">
        <v>154</v>
      </c>
      <c r="G68" s="114">
        <v>152</v>
      </c>
      <c r="H68" s="114">
        <v>153</v>
      </c>
      <c r="I68" s="140">
        <v>143</v>
      </c>
      <c r="J68" s="115">
        <v>-2</v>
      </c>
      <c r="K68" s="116">
        <v>-1.3986013986013985</v>
      </c>
    </row>
    <row r="69" spans="1:11" ht="14.1" customHeight="1" x14ac:dyDescent="0.2">
      <c r="A69" s="306">
        <v>83</v>
      </c>
      <c r="B69" s="307" t="s">
        <v>304</v>
      </c>
      <c r="C69" s="308"/>
      <c r="D69" s="113">
        <v>6.5094339622641506</v>
      </c>
      <c r="E69" s="115">
        <v>1518</v>
      </c>
      <c r="F69" s="114">
        <v>1513</v>
      </c>
      <c r="G69" s="114">
        <v>1486</v>
      </c>
      <c r="H69" s="114">
        <v>1525</v>
      </c>
      <c r="I69" s="140">
        <v>1507</v>
      </c>
      <c r="J69" s="115">
        <v>11</v>
      </c>
      <c r="K69" s="116">
        <v>0.72992700729927007</v>
      </c>
    </row>
    <row r="70" spans="1:11" ht="14.1" customHeight="1" x14ac:dyDescent="0.2">
      <c r="A70" s="306" t="s">
        <v>305</v>
      </c>
      <c r="B70" s="307" t="s">
        <v>306</v>
      </c>
      <c r="C70" s="308"/>
      <c r="D70" s="113">
        <v>5.042881646655232</v>
      </c>
      <c r="E70" s="115">
        <v>1176</v>
      </c>
      <c r="F70" s="114">
        <v>1185</v>
      </c>
      <c r="G70" s="114">
        <v>1173</v>
      </c>
      <c r="H70" s="114">
        <v>1191</v>
      </c>
      <c r="I70" s="140">
        <v>1169</v>
      </c>
      <c r="J70" s="115">
        <v>7</v>
      </c>
      <c r="K70" s="116">
        <v>0.59880239520958078</v>
      </c>
    </row>
    <row r="71" spans="1:11" ht="14.1" customHeight="1" x14ac:dyDescent="0.2">
      <c r="A71" s="306"/>
      <c r="B71" s="307" t="s">
        <v>307</v>
      </c>
      <c r="C71" s="308"/>
      <c r="D71" s="113">
        <v>1.6981132075471699</v>
      </c>
      <c r="E71" s="115">
        <v>396</v>
      </c>
      <c r="F71" s="114">
        <v>385</v>
      </c>
      <c r="G71" s="114">
        <v>385</v>
      </c>
      <c r="H71" s="114">
        <v>403</v>
      </c>
      <c r="I71" s="140">
        <v>395</v>
      </c>
      <c r="J71" s="115">
        <v>1</v>
      </c>
      <c r="K71" s="116">
        <v>0.25316455696202533</v>
      </c>
    </row>
    <row r="72" spans="1:11" ht="14.1" customHeight="1" x14ac:dyDescent="0.2">
      <c r="A72" s="306">
        <v>84</v>
      </c>
      <c r="B72" s="307" t="s">
        <v>308</v>
      </c>
      <c r="C72" s="308"/>
      <c r="D72" s="113">
        <v>5.1801029159519727</v>
      </c>
      <c r="E72" s="115">
        <v>1208</v>
      </c>
      <c r="F72" s="114">
        <v>1452</v>
      </c>
      <c r="G72" s="114">
        <v>1183</v>
      </c>
      <c r="H72" s="114">
        <v>1369</v>
      </c>
      <c r="I72" s="140">
        <v>1211</v>
      </c>
      <c r="J72" s="115">
        <v>-3</v>
      </c>
      <c r="K72" s="116">
        <v>-0.2477291494632535</v>
      </c>
    </row>
    <row r="73" spans="1:11" ht="14.1" customHeight="1" x14ac:dyDescent="0.2">
      <c r="A73" s="306" t="s">
        <v>309</v>
      </c>
      <c r="B73" s="307" t="s">
        <v>310</v>
      </c>
      <c r="C73" s="308"/>
      <c r="D73" s="113">
        <v>0.467409948542024</v>
      </c>
      <c r="E73" s="115">
        <v>109</v>
      </c>
      <c r="F73" s="114">
        <v>124</v>
      </c>
      <c r="G73" s="114">
        <v>108</v>
      </c>
      <c r="H73" s="114">
        <v>100</v>
      </c>
      <c r="I73" s="140">
        <v>92</v>
      </c>
      <c r="J73" s="115">
        <v>17</v>
      </c>
      <c r="K73" s="116">
        <v>18.478260869565219</v>
      </c>
    </row>
    <row r="74" spans="1:11" ht="14.1" customHeight="1" x14ac:dyDescent="0.2">
      <c r="A74" s="306" t="s">
        <v>311</v>
      </c>
      <c r="B74" s="307" t="s">
        <v>312</v>
      </c>
      <c r="C74" s="308"/>
      <c r="D74" s="113">
        <v>9.4339622641509441E-2</v>
      </c>
      <c r="E74" s="115">
        <v>22</v>
      </c>
      <c r="F74" s="114">
        <v>24</v>
      </c>
      <c r="G74" s="114">
        <v>24</v>
      </c>
      <c r="H74" s="114">
        <v>20</v>
      </c>
      <c r="I74" s="140">
        <v>20</v>
      </c>
      <c r="J74" s="115">
        <v>2</v>
      </c>
      <c r="K74" s="116">
        <v>10</v>
      </c>
    </row>
    <row r="75" spans="1:11" ht="14.1" customHeight="1" x14ac:dyDescent="0.2">
      <c r="A75" s="306" t="s">
        <v>313</v>
      </c>
      <c r="B75" s="307" t="s">
        <v>314</v>
      </c>
      <c r="C75" s="308"/>
      <c r="D75" s="113">
        <v>3.5077186963979416</v>
      </c>
      <c r="E75" s="115">
        <v>818</v>
      </c>
      <c r="F75" s="114">
        <v>1029</v>
      </c>
      <c r="G75" s="114">
        <v>772</v>
      </c>
      <c r="H75" s="114">
        <v>970</v>
      </c>
      <c r="I75" s="140">
        <v>824</v>
      </c>
      <c r="J75" s="115">
        <v>-6</v>
      </c>
      <c r="K75" s="116">
        <v>-0.72815533980582525</v>
      </c>
    </row>
    <row r="76" spans="1:11" ht="14.1" customHeight="1" x14ac:dyDescent="0.2">
      <c r="A76" s="306">
        <v>91</v>
      </c>
      <c r="B76" s="307" t="s">
        <v>315</v>
      </c>
      <c r="C76" s="308"/>
      <c r="D76" s="113">
        <v>0.21012006861063465</v>
      </c>
      <c r="E76" s="115">
        <v>49</v>
      </c>
      <c r="F76" s="114">
        <v>49</v>
      </c>
      <c r="G76" s="114">
        <v>51</v>
      </c>
      <c r="H76" s="114">
        <v>58</v>
      </c>
      <c r="I76" s="140">
        <v>55</v>
      </c>
      <c r="J76" s="115">
        <v>-6</v>
      </c>
      <c r="K76" s="116">
        <v>-10.909090909090908</v>
      </c>
    </row>
    <row r="77" spans="1:11" ht="14.1" customHeight="1" x14ac:dyDescent="0.2">
      <c r="A77" s="306">
        <v>92</v>
      </c>
      <c r="B77" s="307" t="s">
        <v>316</v>
      </c>
      <c r="C77" s="308"/>
      <c r="D77" s="113">
        <v>0.18439108061749571</v>
      </c>
      <c r="E77" s="115">
        <v>43</v>
      </c>
      <c r="F77" s="114">
        <v>45</v>
      </c>
      <c r="G77" s="114">
        <v>51</v>
      </c>
      <c r="H77" s="114">
        <v>54</v>
      </c>
      <c r="I77" s="140">
        <v>62</v>
      </c>
      <c r="J77" s="115">
        <v>-19</v>
      </c>
      <c r="K77" s="116">
        <v>-30.64516129032258</v>
      </c>
    </row>
    <row r="78" spans="1:11" ht="14.1" customHeight="1" x14ac:dyDescent="0.2">
      <c r="A78" s="306">
        <v>93</v>
      </c>
      <c r="B78" s="307" t="s">
        <v>317</v>
      </c>
      <c r="C78" s="308"/>
      <c r="D78" s="113">
        <v>6.4322469982847338E-2</v>
      </c>
      <c r="E78" s="115">
        <v>15</v>
      </c>
      <c r="F78" s="114">
        <v>18</v>
      </c>
      <c r="G78" s="114">
        <v>18</v>
      </c>
      <c r="H78" s="114">
        <v>18</v>
      </c>
      <c r="I78" s="140">
        <v>15</v>
      </c>
      <c r="J78" s="115">
        <v>0</v>
      </c>
      <c r="K78" s="116">
        <v>0</v>
      </c>
    </row>
    <row r="79" spans="1:11" ht="14.1" customHeight="1" x14ac:dyDescent="0.2">
      <c r="A79" s="306">
        <v>94</v>
      </c>
      <c r="B79" s="307" t="s">
        <v>318</v>
      </c>
      <c r="C79" s="308"/>
      <c r="D79" s="113">
        <v>0.70754716981132071</v>
      </c>
      <c r="E79" s="115">
        <v>165</v>
      </c>
      <c r="F79" s="114">
        <v>157</v>
      </c>
      <c r="G79" s="114">
        <v>154</v>
      </c>
      <c r="H79" s="114">
        <v>144</v>
      </c>
      <c r="I79" s="140">
        <v>151</v>
      </c>
      <c r="J79" s="115">
        <v>14</v>
      </c>
      <c r="K79" s="116">
        <v>9.2715231788079464</v>
      </c>
    </row>
    <row r="80" spans="1:11" ht="14.1" customHeight="1" x14ac:dyDescent="0.2">
      <c r="A80" s="306" t="s">
        <v>319</v>
      </c>
      <c r="B80" s="307" t="s">
        <v>320</v>
      </c>
      <c r="C80" s="308"/>
      <c r="D80" s="113">
        <v>3.8593481989708404E-2</v>
      </c>
      <c r="E80" s="115">
        <v>9</v>
      </c>
      <c r="F80" s="114">
        <v>12</v>
      </c>
      <c r="G80" s="114">
        <v>13</v>
      </c>
      <c r="H80" s="114">
        <v>10</v>
      </c>
      <c r="I80" s="140">
        <v>12</v>
      </c>
      <c r="J80" s="115">
        <v>-3</v>
      </c>
      <c r="K80" s="116">
        <v>-25</v>
      </c>
    </row>
    <row r="81" spans="1:11" ht="14.1" customHeight="1" x14ac:dyDescent="0.2">
      <c r="A81" s="310" t="s">
        <v>321</v>
      </c>
      <c r="B81" s="311" t="s">
        <v>334</v>
      </c>
      <c r="C81" s="312"/>
      <c r="D81" s="125">
        <v>3.6749571183533449</v>
      </c>
      <c r="E81" s="143">
        <v>857</v>
      </c>
      <c r="F81" s="144">
        <v>892</v>
      </c>
      <c r="G81" s="144">
        <v>886</v>
      </c>
      <c r="H81" s="144">
        <v>924</v>
      </c>
      <c r="I81" s="145">
        <v>880</v>
      </c>
      <c r="J81" s="143">
        <v>-23</v>
      </c>
      <c r="K81" s="146">
        <v>-2.6136363636363638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6826</v>
      </c>
      <c r="G12" s="536">
        <v>5046</v>
      </c>
      <c r="H12" s="536">
        <v>8741</v>
      </c>
      <c r="I12" s="536">
        <v>6610</v>
      </c>
      <c r="J12" s="537">
        <v>7023</v>
      </c>
      <c r="K12" s="538">
        <v>-197</v>
      </c>
      <c r="L12" s="349">
        <v>-2.8050690588067777</v>
      </c>
    </row>
    <row r="13" spans="1:17" s="110" customFormat="1" ht="15" customHeight="1" x14ac:dyDescent="0.2">
      <c r="A13" s="350" t="s">
        <v>345</v>
      </c>
      <c r="B13" s="351" t="s">
        <v>346</v>
      </c>
      <c r="C13" s="347"/>
      <c r="D13" s="347"/>
      <c r="E13" s="348"/>
      <c r="F13" s="536">
        <v>3544</v>
      </c>
      <c r="G13" s="536">
        <v>2369</v>
      </c>
      <c r="H13" s="536">
        <v>4577</v>
      </c>
      <c r="I13" s="536">
        <v>3306</v>
      </c>
      <c r="J13" s="537">
        <v>3493</v>
      </c>
      <c r="K13" s="538">
        <v>51</v>
      </c>
      <c r="L13" s="349">
        <v>1.4600629831090752</v>
      </c>
    </row>
    <row r="14" spans="1:17" s="110" customFormat="1" ht="22.5" customHeight="1" x14ac:dyDescent="0.2">
      <c r="A14" s="350"/>
      <c r="B14" s="351" t="s">
        <v>347</v>
      </c>
      <c r="C14" s="347"/>
      <c r="D14" s="347"/>
      <c r="E14" s="348"/>
      <c r="F14" s="536">
        <v>3282</v>
      </c>
      <c r="G14" s="536">
        <v>2677</v>
      </c>
      <c r="H14" s="536">
        <v>4164</v>
      </c>
      <c r="I14" s="536">
        <v>3304</v>
      </c>
      <c r="J14" s="537">
        <v>3530</v>
      </c>
      <c r="K14" s="538">
        <v>-248</v>
      </c>
      <c r="L14" s="349">
        <v>-7.025495750708215</v>
      </c>
    </row>
    <row r="15" spans="1:17" s="110" customFormat="1" ht="15" customHeight="1" x14ac:dyDescent="0.2">
      <c r="A15" s="350" t="s">
        <v>348</v>
      </c>
      <c r="B15" s="351" t="s">
        <v>108</v>
      </c>
      <c r="C15" s="347"/>
      <c r="D15" s="347"/>
      <c r="E15" s="348"/>
      <c r="F15" s="536">
        <v>1580</v>
      </c>
      <c r="G15" s="536">
        <v>1427</v>
      </c>
      <c r="H15" s="536">
        <v>3699</v>
      </c>
      <c r="I15" s="536">
        <v>1643</v>
      </c>
      <c r="J15" s="537">
        <v>1683</v>
      </c>
      <c r="K15" s="538">
        <v>-103</v>
      </c>
      <c r="L15" s="349">
        <v>-6.120023767082591</v>
      </c>
    </row>
    <row r="16" spans="1:17" s="110" customFormat="1" ht="15" customHeight="1" x14ac:dyDescent="0.2">
      <c r="A16" s="350"/>
      <c r="B16" s="351" t="s">
        <v>109</v>
      </c>
      <c r="C16" s="347"/>
      <c r="D16" s="347"/>
      <c r="E16" s="348"/>
      <c r="F16" s="536">
        <v>4635</v>
      </c>
      <c r="G16" s="536">
        <v>3262</v>
      </c>
      <c r="H16" s="536">
        <v>4513</v>
      </c>
      <c r="I16" s="536">
        <v>4390</v>
      </c>
      <c r="J16" s="537">
        <v>4663</v>
      </c>
      <c r="K16" s="538">
        <v>-28</v>
      </c>
      <c r="L16" s="349">
        <v>-0.6004717992708557</v>
      </c>
    </row>
    <row r="17" spans="1:12" s="110" customFormat="1" ht="15" customHeight="1" x14ac:dyDescent="0.2">
      <c r="A17" s="350"/>
      <c r="B17" s="351" t="s">
        <v>110</v>
      </c>
      <c r="C17" s="347"/>
      <c r="D17" s="347"/>
      <c r="E17" s="348"/>
      <c r="F17" s="536">
        <v>553</v>
      </c>
      <c r="G17" s="536">
        <v>315</v>
      </c>
      <c r="H17" s="536">
        <v>465</v>
      </c>
      <c r="I17" s="536">
        <v>524</v>
      </c>
      <c r="J17" s="537">
        <v>597</v>
      </c>
      <c r="K17" s="538">
        <v>-44</v>
      </c>
      <c r="L17" s="349">
        <v>-7.3701842546063654</v>
      </c>
    </row>
    <row r="18" spans="1:12" s="110" customFormat="1" ht="15" customHeight="1" x14ac:dyDescent="0.2">
      <c r="A18" s="350"/>
      <c r="B18" s="351" t="s">
        <v>111</v>
      </c>
      <c r="C18" s="347"/>
      <c r="D18" s="347"/>
      <c r="E18" s="348"/>
      <c r="F18" s="536">
        <v>58</v>
      </c>
      <c r="G18" s="536">
        <v>42</v>
      </c>
      <c r="H18" s="536">
        <v>64</v>
      </c>
      <c r="I18" s="536">
        <v>53</v>
      </c>
      <c r="J18" s="537">
        <v>80</v>
      </c>
      <c r="K18" s="538">
        <v>-22</v>
      </c>
      <c r="L18" s="349">
        <v>-27.5</v>
      </c>
    </row>
    <row r="19" spans="1:12" s="110" customFormat="1" ht="15" customHeight="1" x14ac:dyDescent="0.2">
      <c r="A19" s="118" t="s">
        <v>113</v>
      </c>
      <c r="B19" s="119" t="s">
        <v>181</v>
      </c>
      <c r="C19" s="347"/>
      <c r="D19" s="347"/>
      <c r="E19" s="348"/>
      <c r="F19" s="536">
        <v>4315</v>
      </c>
      <c r="G19" s="536">
        <v>2665</v>
      </c>
      <c r="H19" s="536">
        <v>5925</v>
      </c>
      <c r="I19" s="536">
        <v>4048</v>
      </c>
      <c r="J19" s="537">
        <v>4453</v>
      </c>
      <c r="K19" s="538">
        <v>-138</v>
      </c>
      <c r="L19" s="349">
        <v>-3.0990343588591962</v>
      </c>
    </row>
    <row r="20" spans="1:12" s="110" customFormat="1" ht="15" customHeight="1" x14ac:dyDescent="0.2">
      <c r="A20" s="118"/>
      <c r="B20" s="119" t="s">
        <v>182</v>
      </c>
      <c r="C20" s="347"/>
      <c r="D20" s="347"/>
      <c r="E20" s="348"/>
      <c r="F20" s="536">
        <v>2511</v>
      </c>
      <c r="G20" s="536">
        <v>2381</v>
      </c>
      <c r="H20" s="536">
        <v>2816</v>
      </c>
      <c r="I20" s="536">
        <v>2562</v>
      </c>
      <c r="J20" s="537">
        <v>2570</v>
      </c>
      <c r="K20" s="538">
        <v>-59</v>
      </c>
      <c r="L20" s="349">
        <v>-2.2957198443579765</v>
      </c>
    </row>
    <row r="21" spans="1:12" s="110" customFormat="1" ht="15" customHeight="1" x14ac:dyDescent="0.2">
      <c r="A21" s="118" t="s">
        <v>113</v>
      </c>
      <c r="B21" s="119" t="s">
        <v>116</v>
      </c>
      <c r="C21" s="347"/>
      <c r="D21" s="347"/>
      <c r="E21" s="348"/>
      <c r="F21" s="536">
        <v>5001</v>
      </c>
      <c r="G21" s="536">
        <v>3964</v>
      </c>
      <c r="H21" s="536">
        <v>6610</v>
      </c>
      <c r="I21" s="536">
        <v>4799</v>
      </c>
      <c r="J21" s="537">
        <v>5381</v>
      </c>
      <c r="K21" s="538">
        <v>-380</v>
      </c>
      <c r="L21" s="349">
        <v>-7.0618844081025829</v>
      </c>
    </row>
    <row r="22" spans="1:12" s="110" customFormat="1" ht="15" customHeight="1" x14ac:dyDescent="0.2">
      <c r="A22" s="118"/>
      <c r="B22" s="119" t="s">
        <v>117</v>
      </c>
      <c r="C22" s="347"/>
      <c r="D22" s="347"/>
      <c r="E22" s="348"/>
      <c r="F22" s="536">
        <v>1818</v>
      </c>
      <c r="G22" s="536">
        <v>1082</v>
      </c>
      <c r="H22" s="536">
        <v>2127</v>
      </c>
      <c r="I22" s="536">
        <v>1797</v>
      </c>
      <c r="J22" s="537">
        <v>1620</v>
      </c>
      <c r="K22" s="538">
        <v>198</v>
      </c>
      <c r="L22" s="349">
        <v>12.222222222222221</v>
      </c>
    </row>
    <row r="23" spans="1:12" s="110" customFormat="1" ht="15" customHeight="1" x14ac:dyDescent="0.2">
      <c r="A23" s="352" t="s">
        <v>348</v>
      </c>
      <c r="B23" s="353" t="s">
        <v>193</v>
      </c>
      <c r="C23" s="354"/>
      <c r="D23" s="354"/>
      <c r="E23" s="355"/>
      <c r="F23" s="539">
        <v>122</v>
      </c>
      <c r="G23" s="539">
        <v>327</v>
      </c>
      <c r="H23" s="539">
        <v>1675</v>
      </c>
      <c r="I23" s="539">
        <v>139</v>
      </c>
      <c r="J23" s="540">
        <v>319</v>
      </c>
      <c r="K23" s="541">
        <v>-197</v>
      </c>
      <c r="L23" s="356">
        <v>-61.755485893416925</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47.2</v>
      </c>
      <c r="G25" s="542">
        <v>49.8</v>
      </c>
      <c r="H25" s="542">
        <v>46.5</v>
      </c>
      <c r="I25" s="542">
        <v>53.6</v>
      </c>
      <c r="J25" s="542">
        <v>45.2</v>
      </c>
      <c r="K25" s="543" t="s">
        <v>350</v>
      </c>
      <c r="L25" s="364">
        <v>2</v>
      </c>
    </row>
    <row r="26" spans="1:12" s="110" customFormat="1" ht="15" customHeight="1" x14ac:dyDescent="0.2">
      <c r="A26" s="365" t="s">
        <v>105</v>
      </c>
      <c r="B26" s="366" t="s">
        <v>346</v>
      </c>
      <c r="C26" s="362"/>
      <c r="D26" s="362"/>
      <c r="E26" s="363"/>
      <c r="F26" s="542">
        <v>42.3</v>
      </c>
      <c r="G26" s="542">
        <v>47.7</v>
      </c>
      <c r="H26" s="542">
        <v>44.3</v>
      </c>
      <c r="I26" s="542">
        <v>48</v>
      </c>
      <c r="J26" s="544">
        <v>41</v>
      </c>
      <c r="K26" s="543" t="s">
        <v>350</v>
      </c>
      <c r="L26" s="364">
        <v>1.2999999999999972</v>
      </c>
    </row>
    <row r="27" spans="1:12" s="110" customFormat="1" ht="15" customHeight="1" x14ac:dyDescent="0.2">
      <c r="A27" s="365"/>
      <c r="B27" s="366" t="s">
        <v>347</v>
      </c>
      <c r="C27" s="362"/>
      <c r="D27" s="362"/>
      <c r="E27" s="363"/>
      <c r="F27" s="542">
        <v>52.5</v>
      </c>
      <c r="G27" s="542">
        <v>51.7</v>
      </c>
      <c r="H27" s="542">
        <v>48.7</v>
      </c>
      <c r="I27" s="542">
        <v>59.2</v>
      </c>
      <c r="J27" s="542">
        <v>49.4</v>
      </c>
      <c r="K27" s="543" t="s">
        <v>350</v>
      </c>
      <c r="L27" s="364">
        <v>3.1000000000000014</v>
      </c>
    </row>
    <row r="28" spans="1:12" s="110" customFormat="1" ht="15" customHeight="1" x14ac:dyDescent="0.2">
      <c r="A28" s="365" t="s">
        <v>113</v>
      </c>
      <c r="B28" s="366" t="s">
        <v>108</v>
      </c>
      <c r="C28" s="362"/>
      <c r="D28" s="362"/>
      <c r="E28" s="363"/>
      <c r="F28" s="542">
        <v>55.3</v>
      </c>
      <c r="G28" s="542">
        <v>57.7</v>
      </c>
      <c r="H28" s="542">
        <v>52.8</v>
      </c>
      <c r="I28" s="542">
        <v>61.1</v>
      </c>
      <c r="J28" s="542">
        <v>53.5</v>
      </c>
      <c r="K28" s="543" t="s">
        <v>350</v>
      </c>
      <c r="L28" s="364">
        <v>1.7999999999999972</v>
      </c>
    </row>
    <row r="29" spans="1:12" s="110" customFormat="1" ht="11.25" x14ac:dyDescent="0.2">
      <c r="A29" s="365"/>
      <c r="B29" s="366" t="s">
        <v>109</v>
      </c>
      <c r="C29" s="362"/>
      <c r="D29" s="362"/>
      <c r="E29" s="363"/>
      <c r="F29" s="542">
        <v>46.9</v>
      </c>
      <c r="G29" s="542">
        <v>48.3</v>
      </c>
      <c r="H29" s="542">
        <v>44.9</v>
      </c>
      <c r="I29" s="542">
        <v>52.6</v>
      </c>
      <c r="J29" s="544">
        <v>44.2</v>
      </c>
      <c r="K29" s="543" t="s">
        <v>350</v>
      </c>
      <c r="L29" s="364">
        <v>2.6999999999999957</v>
      </c>
    </row>
    <row r="30" spans="1:12" s="110" customFormat="1" ht="15" customHeight="1" x14ac:dyDescent="0.2">
      <c r="A30" s="365"/>
      <c r="B30" s="366" t="s">
        <v>110</v>
      </c>
      <c r="C30" s="362"/>
      <c r="D30" s="362"/>
      <c r="E30" s="363"/>
      <c r="F30" s="542">
        <v>30.6</v>
      </c>
      <c r="G30" s="542">
        <v>42</v>
      </c>
      <c r="H30" s="542">
        <v>37.4</v>
      </c>
      <c r="I30" s="542">
        <v>40.9</v>
      </c>
      <c r="J30" s="542">
        <v>36.1</v>
      </c>
      <c r="K30" s="543" t="s">
        <v>350</v>
      </c>
      <c r="L30" s="364">
        <v>-5.5</v>
      </c>
    </row>
    <row r="31" spans="1:12" s="110" customFormat="1" ht="15" customHeight="1" x14ac:dyDescent="0.2">
      <c r="A31" s="365"/>
      <c r="B31" s="366" t="s">
        <v>111</v>
      </c>
      <c r="C31" s="362"/>
      <c r="D31" s="362"/>
      <c r="E31" s="363"/>
      <c r="F31" s="542">
        <v>36.799999999999997</v>
      </c>
      <c r="G31" s="542">
        <v>23.8</v>
      </c>
      <c r="H31" s="542">
        <v>39.1</v>
      </c>
      <c r="I31" s="542">
        <v>39.6</v>
      </c>
      <c r="J31" s="542">
        <v>26.2</v>
      </c>
      <c r="K31" s="543" t="s">
        <v>350</v>
      </c>
      <c r="L31" s="364">
        <v>10.599999999999998</v>
      </c>
    </row>
    <row r="32" spans="1:12" s="110" customFormat="1" ht="15" customHeight="1" x14ac:dyDescent="0.2">
      <c r="A32" s="367" t="s">
        <v>113</v>
      </c>
      <c r="B32" s="368" t="s">
        <v>181</v>
      </c>
      <c r="C32" s="362"/>
      <c r="D32" s="362"/>
      <c r="E32" s="363"/>
      <c r="F32" s="542">
        <v>45.5</v>
      </c>
      <c r="G32" s="542">
        <v>44.8</v>
      </c>
      <c r="H32" s="542">
        <v>39.4</v>
      </c>
      <c r="I32" s="542">
        <v>53</v>
      </c>
      <c r="J32" s="544">
        <v>43.8</v>
      </c>
      <c r="K32" s="543" t="s">
        <v>350</v>
      </c>
      <c r="L32" s="364">
        <v>1.7000000000000028</v>
      </c>
    </row>
    <row r="33" spans="1:12" s="110" customFormat="1" ht="15" customHeight="1" x14ac:dyDescent="0.2">
      <c r="A33" s="367"/>
      <c r="B33" s="368" t="s">
        <v>182</v>
      </c>
      <c r="C33" s="362"/>
      <c r="D33" s="362"/>
      <c r="E33" s="363"/>
      <c r="F33" s="542">
        <v>50.2</v>
      </c>
      <c r="G33" s="542">
        <v>54.5</v>
      </c>
      <c r="H33" s="542">
        <v>56.3</v>
      </c>
      <c r="I33" s="542">
        <v>54.3</v>
      </c>
      <c r="J33" s="542">
        <v>47.3</v>
      </c>
      <c r="K33" s="543" t="s">
        <v>350</v>
      </c>
      <c r="L33" s="364">
        <v>2.9000000000000057</v>
      </c>
    </row>
    <row r="34" spans="1:12" s="369" customFormat="1" ht="15" customHeight="1" x14ac:dyDescent="0.2">
      <c r="A34" s="367" t="s">
        <v>113</v>
      </c>
      <c r="B34" s="368" t="s">
        <v>116</v>
      </c>
      <c r="C34" s="362"/>
      <c r="D34" s="362"/>
      <c r="E34" s="363"/>
      <c r="F34" s="542">
        <v>45.7</v>
      </c>
      <c r="G34" s="542">
        <v>47.9</v>
      </c>
      <c r="H34" s="542">
        <v>50.2</v>
      </c>
      <c r="I34" s="542">
        <v>49.7</v>
      </c>
      <c r="J34" s="542">
        <v>43.7</v>
      </c>
      <c r="K34" s="543" t="s">
        <v>350</v>
      </c>
      <c r="L34" s="364">
        <v>2</v>
      </c>
    </row>
    <row r="35" spans="1:12" s="369" customFormat="1" ht="11.25" x14ac:dyDescent="0.2">
      <c r="A35" s="370"/>
      <c r="B35" s="371" t="s">
        <v>117</v>
      </c>
      <c r="C35" s="372"/>
      <c r="D35" s="372"/>
      <c r="E35" s="373"/>
      <c r="F35" s="545">
        <v>51.4</v>
      </c>
      <c r="G35" s="545">
        <v>56.5</v>
      </c>
      <c r="H35" s="545">
        <v>37.4</v>
      </c>
      <c r="I35" s="545">
        <v>63.8</v>
      </c>
      <c r="J35" s="546">
        <v>50.1</v>
      </c>
      <c r="K35" s="547" t="s">
        <v>350</v>
      </c>
      <c r="L35" s="374">
        <v>1.2999999999999972</v>
      </c>
    </row>
    <row r="36" spans="1:12" s="369" customFormat="1" ht="15.95" customHeight="1" x14ac:dyDescent="0.2">
      <c r="A36" s="375" t="s">
        <v>351</v>
      </c>
      <c r="B36" s="376"/>
      <c r="C36" s="377"/>
      <c r="D36" s="376"/>
      <c r="E36" s="378"/>
      <c r="F36" s="548">
        <v>6629</v>
      </c>
      <c r="G36" s="548">
        <v>4557</v>
      </c>
      <c r="H36" s="548">
        <v>6579</v>
      </c>
      <c r="I36" s="548">
        <v>6403</v>
      </c>
      <c r="J36" s="548">
        <v>6633</v>
      </c>
      <c r="K36" s="549">
        <v>-4</v>
      </c>
      <c r="L36" s="380">
        <v>-6.0304537916478218E-2</v>
      </c>
    </row>
    <row r="37" spans="1:12" s="369" customFormat="1" ht="15.95" customHeight="1" x14ac:dyDescent="0.2">
      <c r="A37" s="381"/>
      <c r="B37" s="382" t="s">
        <v>113</v>
      </c>
      <c r="C37" s="382" t="s">
        <v>352</v>
      </c>
      <c r="D37" s="382"/>
      <c r="E37" s="383"/>
      <c r="F37" s="548">
        <v>3131</v>
      </c>
      <c r="G37" s="548">
        <v>2269</v>
      </c>
      <c r="H37" s="548">
        <v>3057</v>
      </c>
      <c r="I37" s="548">
        <v>3429</v>
      </c>
      <c r="J37" s="548">
        <v>2995</v>
      </c>
      <c r="K37" s="549">
        <v>136</v>
      </c>
      <c r="L37" s="380">
        <v>4.5409015025041732</v>
      </c>
    </row>
    <row r="38" spans="1:12" s="369" customFormat="1" ht="15.95" customHeight="1" x14ac:dyDescent="0.2">
      <c r="A38" s="381"/>
      <c r="B38" s="384" t="s">
        <v>105</v>
      </c>
      <c r="C38" s="384" t="s">
        <v>106</v>
      </c>
      <c r="D38" s="385"/>
      <c r="E38" s="383"/>
      <c r="F38" s="548">
        <v>3443</v>
      </c>
      <c r="G38" s="548">
        <v>2203</v>
      </c>
      <c r="H38" s="548">
        <v>3371</v>
      </c>
      <c r="I38" s="548">
        <v>3234</v>
      </c>
      <c r="J38" s="550">
        <v>3371</v>
      </c>
      <c r="K38" s="549">
        <v>72</v>
      </c>
      <c r="L38" s="380">
        <v>2.1358647285671908</v>
      </c>
    </row>
    <row r="39" spans="1:12" s="369" customFormat="1" ht="15.95" customHeight="1" x14ac:dyDescent="0.2">
      <c r="A39" s="381"/>
      <c r="B39" s="385"/>
      <c r="C39" s="382" t="s">
        <v>353</v>
      </c>
      <c r="D39" s="385"/>
      <c r="E39" s="383"/>
      <c r="F39" s="548">
        <v>1458</v>
      </c>
      <c r="G39" s="548">
        <v>1051</v>
      </c>
      <c r="H39" s="548">
        <v>1494</v>
      </c>
      <c r="I39" s="548">
        <v>1552</v>
      </c>
      <c r="J39" s="548">
        <v>1383</v>
      </c>
      <c r="K39" s="549">
        <v>75</v>
      </c>
      <c r="L39" s="380">
        <v>5.4229934924078087</v>
      </c>
    </row>
    <row r="40" spans="1:12" s="369" customFormat="1" ht="15.95" customHeight="1" x14ac:dyDescent="0.2">
      <c r="A40" s="381"/>
      <c r="B40" s="384"/>
      <c r="C40" s="384" t="s">
        <v>107</v>
      </c>
      <c r="D40" s="385"/>
      <c r="E40" s="383"/>
      <c r="F40" s="548">
        <v>3186</v>
      </c>
      <c r="G40" s="548">
        <v>2354</v>
      </c>
      <c r="H40" s="548">
        <v>3208</v>
      </c>
      <c r="I40" s="548">
        <v>3169</v>
      </c>
      <c r="J40" s="548">
        <v>3262</v>
      </c>
      <c r="K40" s="549">
        <v>-76</v>
      </c>
      <c r="L40" s="380">
        <v>-2.3298589822194971</v>
      </c>
    </row>
    <row r="41" spans="1:12" s="369" customFormat="1" ht="24" customHeight="1" x14ac:dyDescent="0.2">
      <c r="A41" s="381"/>
      <c r="B41" s="385"/>
      <c r="C41" s="382" t="s">
        <v>353</v>
      </c>
      <c r="D41" s="385"/>
      <c r="E41" s="383"/>
      <c r="F41" s="548">
        <v>1673</v>
      </c>
      <c r="G41" s="548">
        <v>1218</v>
      </c>
      <c r="H41" s="548">
        <v>1563</v>
      </c>
      <c r="I41" s="548">
        <v>1877</v>
      </c>
      <c r="J41" s="550">
        <v>1612</v>
      </c>
      <c r="K41" s="549">
        <v>61</v>
      </c>
      <c r="L41" s="380">
        <v>3.7841191066997517</v>
      </c>
    </row>
    <row r="42" spans="1:12" s="110" customFormat="1" ht="15" customHeight="1" x14ac:dyDescent="0.2">
      <c r="A42" s="381"/>
      <c r="B42" s="384" t="s">
        <v>113</v>
      </c>
      <c r="C42" s="384" t="s">
        <v>354</v>
      </c>
      <c r="D42" s="385"/>
      <c r="E42" s="383"/>
      <c r="F42" s="548">
        <v>1426</v>
      </c>
      <c r="G42" s="548">
        <v>1029</v>
      </c>
      <c r="H42" s="548">
        <v>1798</v>
      </c>
      <c r="I42" s="548">
        <v>1500</v>
      </c>
      <c r="J42" s="548">
        <v>1356</v>
      </c>
      <c r="K42" s="549">
        <v>70</v>
      </c>
      <c r="L42" s="380">
        <v>5.1622418879056049</v>
      </c>
    </row>
    <row r="43" spans="1:12" s="110" customFormat="1" ht="15" customHeight="1" x14ac:dyDescent="0.2">
      <c r="A43" s="381"/>
      <c r="B43" s="385"/>
      <c r="C43" s="382" t="s">
        <v>353</v>
      </c>
      <c r="D43" s="385"/>
      <c r="E43" s="383"/>
      <c r="F43" s="548">
        <v>788</v>
      </c>
      <c r="G43" s="548">
        <v>594</v>
      </c>
      <c r="H43" s="548">
        <v>949</v>
      </c>
      <c r="I43" s="548">
        <v>917</v>
      </c>
      <c r="J43" s="548">
        <v>725</v>
      </c>
      <c r="K43" s="549">
        <v>63</v>
      </c>
      <c r="L43" s="380">
        <v>8.6896551724137936</v>
      </c>
    </row>
    <row r="44" spans="1:12" s="110" customFormat="1" ht="15" customHeight="1" x14ac:dyDescent="0.2">
      <c r="A44" s="381"/>
      <c r="B44" s="384"/>
      <c r="C44" s="366" t="s">
        <v>109</v>
      </c>
      <c r="D44" s="385"/>
      <c r="E44" s="383"/>
      <c r="F44" s="548">
        <v>4594</v>
      </c>
      <c r="G44" s="548">
        <v>3174</v>
      </c>
      <c r="H44" s="548">
        <v>4255</v>
      </c>
      <c r="I44" s="548">
        <v>4327</v>
      </c>
      <c r="J44" s="550">
        <v>4601</v>
      </c>
      <c r="K44" s="549">
        <v>-7</v>
      </c>
      <c r="L44" s="380">
        <v>-0.15214083894805477</v>
      </c>
    </row>
    <row r="45" spans="1:12" s="110" customFormat="1" ht="15" customHeight="1" x14ac:dyDescent="0.2">
      <c r="A45" s="381"/>
      <c r="B45" s="385"/>
      <c r="C45" s="382" t="s">
        <v>353</v>
      </c>
      <c r="D45" s="385"/>
      <c r="E45" s="383"/>
      <c r="F45" s="548">
        <v>2153</v>
      </c>
      <c r="G45" s="548">
        <v>1534</v>
      </c>
      <c r="H45" s="548">
        <v>1910</v>
      </c>
      <c r="I45" s="548">
        <v>2277</v>
      </c>
      <c r="J45" s="548">
        <v>2034</v>
      </c>
      <c r="K45" s="549">
        <v>119</v>
      </c>
      <c r="L45" s="380">
        <v>5.8505408062930186</v>
      </c>
    </row>
    <row r="46" spans="1:12" s="110" customFormat="1" ht="15" customHeight="1" x14ac:dyDescent="0.2">
      <c r="A46" s="381"/>
      <c r="B46" s="384"/>
      <c r="C46" s="366" t="s">
        <v>110</v>
      </c>
      <c r="D46" s="385"/>
      <c r="E46" s="383"/>
      <c r="F46" s="548">
        <v>552</v>
      </c>
      <c r="G46" s="548">
        <v>312</v>
      </c>
      <c r="H46" s="548">
        <v>462</v>
      </c>
      <c r="I46" s="548">
        <v>523</v>
      </c>
      <c r="J46" s="548">
        <v>596</v>
      </c>
      <c r="K46" s="549">
        <v>-44</v>
      </c>
      <c r="L46" s="380">
        <v>-7.3825503355704694</v>
      </c>
    </row>
    <row r="47" spans="1:12" s="110" customFormat="1" ht="15" customHeight="1" x14ac:dyDescent="0.2">
      <c r="A47" s="381"/>
      <c r="B47" s="385"/>
      <c r="C47" s="382" t="s">
        <v>353</v>
      </c>
      <c r="D47" s="385"/>
      <c r="E47" s="383"/>
      <c r="F47" s="548">
        <v>169</v>
      </c>
      <c r="G47" s="548">
        <v>131</v>
      </c>
      <c r="H47" s="548">
        <v>173</v>
      </c>
      <c r="I47" s="548">
        <v>214</v>
      </c>
      <c r="J47" s="550">
        <v>215</v>
      </c>
      <c r="K47" s="549">
        <v>-46</v>
      </c>
      <c r="L47" s="380">
        <v>-21.395348837209301</v>
      </c>
    </row>
    <row r="48" spans="1:12" s="110" customFormat="1" ht="15" customHeight="1" x14ac:dyDescent="0.2">
      <c r="A48" s="381"/>
      <c r="B48" s="385"/>
      <c r="C48" s="366" t="s">
        <v>111</v>
      </c>
      <c r="D48" s="386"/>
      <c r="E48" s="387"/>
      <c r="F48" s="548">
        <v>57</v>
      </c>
      <c r="G48" s="548">
        <v>42</v>
      </c>
      <c r="H48" s="548">
        <v>64</v>
      </c>
      <c r="I48" s="548">
        <v>53</v>
      </c>
      <c r="J48" s="548">
        <v>80</v>
      </c>
      <c r="K48" s="549">
        <v>-23</v>
      </c>
      <c r="L48" s="380">
        <v>-28.75</v>
      </c>
    </row>
    <row r="49" spans="1:12" s="110" customFormat="1" ht="15" customHeight="1" x14ac:dyDescent="0.2">
      <c r="A49" s="381"/>
      <c r="B49" s="385"/>
      <c r="C49" s="382" t="s">
        <v>353</v>
      </c>
      <c r="D49" s="385"/>
      <c r="E49" s="383"/>
      <c r="F49" s="548">
        <v>21</v>
      </c>
      <c r="G49" s="548">
        <v>10</v>
      </c>
      <c r="H49" s="548">
        <v>25</v>
      </c>
      <c r="I49" s="548">
        <v>21</v>
      </c>
      <c r="J49" s="548">
        <v>21</v>
      </c>
      <c r="K49" s="549">
        <v>0</v>
      </c>
      <c r="L49" s="380">
        <v>0</v>
      </c>
    </row>
    <row r="50" spans="1:12" s="110" customFormat="1" ht="15" customHeight="1" x14ac:dyDescent="0.2">
      <c r="A50" s="381"/>
      <c r="B50" s="384" t="s">
        <v>113</v>
      </c>
      <c r="C50" s="382" t="s">
        <v>181</v>
      </c>
      <c r="D50" s="385"/>
      <c r="E50" s="383"/>
      <c r="F50" s="548">
        <v>4133</v>
      </c>
      <c r="G50" s="548">
        <v>2200</v>
      </c>
      <c r="H50" s="548">
        <v>3829</v>
      </c>
      <c r="I50" s="548">
        <v>3863</v>
      </c>
      <c r="J50" s="550">
        <v>4076</v>
      </c>
      <c r="K50" s="549">
        <v>57</v>
      </c>
      <c r="L50" s="380">
        <v>1.3984298331697742</v>
      </c>
    </row>
    <row r="51" spans="1:12" s="110" customFormat="1" ht="15" customHeight="1" x14ac:dyDescent="0.2">
      <c r="A51" s="381"/>
      <c r="B51" s="385"/>
      <c r="C51" s="382" t="s">
        <v>353</v>
      </c>
      <c r="D51" s="385"/>
      <c r="E51" s="383"/>
      <c r="F51" s="548">
        <v>1879</v>
      </c>
      <c r="G51" s="548">
        <v>985</v>
      </c>
      <c r="H51" s="548">
        <v>1508</v>
      </c>
      <c r="I51" s="548">
        <v>2049</v>
      </c>
      <c r="J51" s="548">
        <v>1785</v>
      </c>
      <c r="K51" s="549">
        <v>94</v>
      </c>
      <c r="L51" s="380">
        <v>5.2661064425770308</v>
      </c>
    </row>
    <row r="52" spans="1:12" s="110" customFormat="1" ht="15" customHeight="1" x14ac:dyDescent="0.2">
      <c r="A52" s="381"/>
      <c r="B52" s="384"/>
      <c r="C52" s="382" t="s">
        <v>182</v>
      </c>
      <c r="D52" s="385"/>
      <c r="E52" s="383"/>
      <c r="F52" s="548">
        <v>2496</v>
      </c>
      <c r="G52" s="548">
        <v>2357</v>
      </c>
      <c r="H52" s="548">
        <v>2750</v>
      </c>
      <c r="I52" s="548">
        <v>2540</v>
      </c>
      <c r="J52" s="548">
        <v>2557</v>
      </c>
      <c r="K52" s="549">
        <v>-61</v>
      </c>
      <c r="L52" s="380">
        <v>-2.3856081345326556</v>
      </c>
    </row>
    <row r="53" spans="1:12" s="269" customFormat="1" ht="11.25" customHeight="1" x14ac:dyDescent="0.2">
      <c r="A53" s="381"/>
      <c r="B53" s="385"/>
      <c r="C53" s="382" t="s">
        <v>353</v>
      </c>
      <c r="D53" s="385"/>
      <c r="E53" s="383"/>
      <c r="F53" s="548">
        <v>1252</v>
      </c>
      <c r="G53" s="548">
        <v>1284</v>
      </c>
      <c r="H53" s="548">
        <v>1549</v>
      </c>
      <c r="I53" s="548">
        <v>1380</v>
      </c>
      <c r="J53" s="550">
        <v>1210</v>
      </c>
      <c r="K53" s="549">
        <v>42</v>
      </c>
      <c r="L53" s="380">
        <v>3.4710743801652892</v>
      </c>
    </row>
    <row r="54" spans="1:12" s="151" customFormat="1" ht="12.75" customHeight="1" x14ac:dyDescent="0.2">
      <c r="A54" s="381"/>
      <c r="B54" s="384" t="s">
        <v>113</v>
      </c>
      <c r="C54" s="384" t="s">
        <v>116</v>
      </c>
      <c r="D54" s="385"/>
      <c r="E54" s="383"/>
      <c r="F54" s="548">
        <v>4843</v>
      </c>
      <c r="G54" s="548">
        <v>3543</v>
      </c>
      <c r="H54" s="548">
        <v>4669</v>
      </c>
      <c r="I54" s="548">
        <v>4625</v>
      </c>
      <c r="J54" s="548">
        <v>5038</v>
      </c>
      <c r="K54" s="549">
        <v>-195</v>
      </c>
      <c r="L54" s="380">
        <v>-3.8705835649067089</v>
      </c>
    </row>
    <row r="55" spans="1:12" ht="11.25" x14ac:dyDescent="0.2">
      <c r="A55" s="381"/>
      <c r="B55" s="385"/>
      <c r="C55" s="382" t="s">
        <v>353</v>
      </c>
      <c r="D55" s="385"/>
      <c r="E55" s="383"/>
      <c r="F55" s="548">
        <v>2213</v>
      </c>
      <c r="G55" s="548">
        <v>1696</v>
      </c>
      <c r="H55" s="548">
        <v>2343</v>
      </c>
      <c r="I55" s="548">
        <v>2300</v>
      </c>
      <c r="J55" s="548">
        <v>2203</v>
      </c>
      <c r="K55" s="549">
        <v>10</v>
      </c>
      <c r="L55" s="380">
        <v>0.45392646391284613</v>
      </c>
    </row>
    <row r="56" spans="1:12" ht="14.25" customHeight="1" x14ac:dyDescent="0.2">
      <c r="A56" s="381"/>
      <c r="B56" s="385"/>
      <c r="C56" s="384" t="s">
        <v>117</v>
      </c>
      <c r="D56" s="385"/>
      <c r="E56" s="383"/>
      <c r="F56" s="548">
        <v>1779</v>
      </c>
      <c r="G56" s="548">
        <v>1014</v>
      </c>
      <c r="H56" s="548">
        <v>1906</v>
      </c>
      <c r="I56" s="548">
        <v>1764</v>
      </c>
      <c r="J56" s="548">
        <v>1573</v>
      </c>
      <c r="K56" s="549">
        <v>206</v>
      </c>
      <c r="L56" s="380">
        <v>13.095994914176732</v>
      </c>
    </row>
    <row r="57" spans="1:12" ht="18.75" customHeight="1" x14ac:dyDescent="0.2">
      <c r="A57" s="388"/>
      <c r="B57" s="389"/>
      <c r="C57" s="390" t="s">
        <v>353</v>
      </c>
      <c r="D57" s="389"/>
      <c r="E57" s="391"/>
      <c r="F57" s="551">
        <v>915</v>
      </c>
      <c r="G57" s="552">
        <v>573</v>
      </c>
      <c r="H57" s="552">
        <v>712</v>
      </c>
      <c r="I57" s="552">
        <v>1125</v>
      </c>
      <c r="J57" s="552">
        <v>788</v>
      </c>
      <c r="K57" s="553">
        <f t="shared" ref="K57" si="0">IF(OR(F57=".",J57=".")=TRUE,".",IF(OR(F57="*",J57="*")=TRUE,"*",IF(AND(F57="-",J57="-")=TRUE,"-",IF(AND(ISNUMBER(J57),ISNUMBER(F57))=TRUE,IF(F57-J57=0,0,F57-J57),IF(ISNUMBER(F57)=TRUE,F57,-J57)))))</f>
        <v>127</v>
      </c>
      <c r="L57" s="392">
        <f t="shared" ref="L57" si="1">IF(K57 =".",".",IF(K57 ="*","*",IF(K57="-","-",IF(K57=0,0,IF(OR(J57="-",J57=".",F57="-",F57=".")=TRUE,"X",IF(J57=0,"0,0",IF(ABS(K57*100/J57)&gt;250,".X",(K57*100/J57))))))))</f>
        <v>16.116751269035532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6826</v>
      </c>
      <c r="E11" s="114">
        <v>5046</v>
      </c>
      <c r="F11" s="114">
        <v>8741</v>
      </c>
      <c r="G11" s="114">
        <v>6610</v>
      </c>
      <c r="H11" s="140">
        <v>7023</v>
      </c>
      <c r="I11" s="115">
        <v>-197</v>
      </c>
      <c r="J11" s="116">
        <v>-2.8050690588067777</v>
      </c>
    </row>
    <row r="12" spans="1:15" s="110" customFormat="1" ht="24.95" customHeight="1" x14ac:dyDescent="0.2">
      <c r="A12" s="193" t="s">
        <v>132</v>
      </c>
      <c r="B12" s="194" t="s">
        <v>133</v>
      </c>
      <c r="C12" s="113">
        <v>0.60064459419865224</v>
      </c>
      <c r="D12" s="115">
        <v>41</v>
      </c>
      <c r="E12" s="114">
        <v>33</v>
      </c>
      <c r="F12" s="114">
        <v>59</v>
      </c>
      <c r="G12" s="114">
        <v>35</v>
      </c>
      <c r="H12" s="140">
        <v>42</v>
      </c>
      <c r="I12" s="115">
        <v>-1</v>
      </c>
      <c r="J12" s="116">
        <v>-2.3809523809523809</v>
      </c>
    </row>
    <row r="13" spans="1:15" s="110" customFormat="1" ht="24.95" customHeight="1" x14ac:dyDescent="0.2">
      <c r="A13" s="193" t="s">
        <v>134</v>
      </c>
      <c r="B13" s="199" t="s">
        <v>214</v>
      </c>
      <c r="C13" s="113">
        <v>0.57134485789627898</v>
      </c>
      <c r="D13" s="115">
        <v>39</v>
      </c>
      <c r="E13" s="114">
        <v>28</v>
      </c>
      <c r="F13" s="114">
        <v>56</v>
      </c>
      <c r="G13" s="114">
        <v>36</v>
      </c>
      <c r="H13" s="140">
        <v>43</v>
      </c>
      <c r="I13" s="115">
        <v>-4</v>
      </c>
      <c r="J13" s="116">
        <v>-9.3023255813953494</v>
      </c>
    </row>
    <row r="14" spans="1:15" s="287" customFormat="1" ht="24.95" customHeight="1" x14ac:dyDescent="0.2">
      <c r="A14" s="193" t="s">
        <v>215</v>
      </c>
      <c r="B14" s="199" t="s">
        <v>137</v>
      </c>
      <c r="C14" s="113">
        <v>23.820685613829475</v>
      </c>
      <c r="D14" s="115">
        <v>1626</v>
      </c>
      <c r="E14" s="114">
        <v>632</v>
      </c>
      <c r="F14" s="114">
        <v>1646</v>
      </c>
      <c r="G14" s="114">
        <v>1739</v>
      </c>
      <c r="H14" s="140">
        <v>1765</v>
      </c>
      <c r="I14" s="115">
        <v>-139</v>
      </c>
      <c r="J14" s="116">
        <v>-7.8753541076487252</v>
      </c>
      <c r="K14" s="110"/>
      <c r="L14" s="110"/>
      <c r="M14" s="110"/>
      <c r="N14" s="110"/>
      <c r="O14" s="110"/>
    </row>
    <row r="15" spans="1:15" s="110" customFormat="1" ht="24.95" customHeight="1" x14ac:dyDescent="0.2">
      <c r="A15" s="193" t="s">
        <v>216</v>
      </c>
      <c r="B15" s="199" t="s">
        <v>217</v>
      </c>
      <c r="C15" s="113">
        <v>16.290653384119544</v>
      </c>
      <c r="D15" s="115">
        <v>1112</v>
      </c>
      <c r="E15" s="114">
        <v>347</v>
      </c>
      <c r="F15" s="114">
        <v>732</v>
      </c>
      <c r="G15" s="114">
        <v>1281</v>
      </c>
      <c r="H15" s="140">
        <v>1095</v>
      </c>
      <c r="I15" s="115">
        <v>17</v>
      </c>
      <c r="J15" s="116">
        <v>1.5525114155251141</v>
      </c>
    </row>
    <row r="16" spans="1:15" s="287" customFormat="1" ht="24.95" customHeight="1" x14ac:dyDescent="0.2">
      <c r="A16" s="193" t="s">
        <v>218</v>
      </c>
      <c r="B16" s="199" t="s">
        <v>141</v>
      </c>
      <c r="C16" s="113">
        <v>6.2847934368590685</v>
      </c>
      <c r="D16" s="115">
        <v>429</v>
      </c>
      <c r="E16" s="114">
        <v>229</v>
      </c>
      <c r="F16" s="114">
        <v>764</v>
      </c>
      <c r="G16" s="114">
        <v>380</v>
      </c>
      <c r="H16" s="140">
        <v>552</v>
      </c>
      <c r="I16" s="115">
        <v>-123</v>
      </c>
      <c r="J16" s="116">
        <v>-22.282608695652176</v>
      </c>
      <c r="K16" s="110"/>
      <c r="L16" s="110"/>
      <c r="M16" s="110"/>
      <c r="N16" s="110"/>
      <c r="O16" s="110"/>
    </row>
    <row r="17" spans="1:15" s="110" customFormat="1" ht="24.95" customHeight="1" x14ac:dyDescent="0.2">
      <c r="A17" s="193" t="s">
        <v>142</v>
      </c>
      <c r="B17" s="199" t="s">
        <v>220</v>
      </c>
      <c r="C17" s="113">
        <v>1.2452387928508644</v>
      </c>
      <c r="D17" s="115">
        <v>85</v>
      </c>
      <c r="E17" s="114">
        <v>56</v>
      </c>
      <c r="F17" s="114">
        <v>150</v>
      </c>
      <c r="G17" s="114">
        <v>78</v>
      </c>
      <c r="H17" s="140">
        <v>118</v>
      </c>
      <c r="I17" s="115">
        <v>-33</v>
      </c>
      <c r="J17" s="116">
        <v>-27.966101694915253</v>
      </c>
    </row>
    <row r="18" spans="1:15" s="287" customFormat="1" ht="24.95" customHeight="1" x14ac:dyDescent="0.2">
      <c r="A18" s="201" t="s">
        <v>144</v>
      </c>
      <c r="B18" s="202" t="s">
        <v>145</v>
      </c>
      <c r="C18" s="113">
        <v>6.6363902724875476</v>
      </c>
      <c r="D18" s="115">
        <v>453</v>
      </c>
      <c r="E18" s="114">
        <v>181</v>
      </c>
      <c r="F18" s="114">
        <v>517</v>
      </c>
      <c r="G18" s="114">
        <v>349</v>
      </c>
      <c r="H18" s="140">
        <v>416</v>
      </c>
      <c r="I18" s="115">
        <v>37</v>
      </c>
      <c r="J18" s="116">
        <v>8.8942307692307701</v>
      </c>
      <c r="K18" s="110"/>
      <c r="L18" s="110"/>
      <c r="M18" s="110"/>
      <c r="N18" s="110"/>
      <c r="O18" s="110"/>
    </row>
    <row r="19" spans="1:15" s="110" customFormat="1" ht="24.95" customHeight="1" x14ac:dyDescent="0.2">
      <c r="A19" s="193" t="s">
        <v>146</v>
      </c>
      <c r="B19" s="199" t="s">
        <v>147</v>
      </c>
      <c r="C19" s="113">
        <v>10.665104014063873</v>
      </c>
      <c r="D19" s="115">
        <v>728</v>
      </c>
      <c r="E19" s="114">
        <v>571</v>
      </c>
      <c r="F19" s="114">
        <v>929</v>
      </c>
      <c r="G19" s="114">
        <v>645</v>
      </c>
      <c r="H19" s="140">
        <v>770</v>
      </c>
      <c r="I19" s="115">
        <v>-42</v>
      </c>
      <c r="J19" s="116">
        <v>-5.4545454545454541</v>
      </c>
    </row>
    <row r="20" spans="1:15" s="287" customFormat="1" ht="24.95" customHeight="1" x14ac:dyDescent="0.2">
      <c r="A20" s="193" t="s">
        <v>148</v>
      </c>
      <c r="B20" s="199" t="s">
        <v>149</v>
      </c>
      <c r="C20" s="113">
        <v>2.636976267213595</v>
      </c>
      <c r="D20" s="115">
        <v>180</v>
      </c>
      <c r="E20" s="114">
        <v>164</v>
      </c>
      <c r="F20" s="114">
        <v>227</v>
      </c>
      <c r="G20" s="114">
        <v>252</v>
      </c>
      <c r="H20" s="140">
        <v>188</v>
      </c>
      <c r="I20" s="115">
        <v>-8</v>
      </c>
      <c r="J20" s="116">
        <v>-4.2553191489361701</v>
      </c>
      <c r="K20" s="110"/>
      <c r="L20" s="110"/>
      <c r="M20" s="110"/>
      <c r="N20" s="110"/>
      <c r="O20" s="110"/>
    </row>
    <row r="21" spans="1:15" s="110" customFormat="1" ht="24.95" customHeight="1" x14ac:dyDescent="0.2">
      <c r="A21" s="201" t="s">
        <v>150</v>
      </c>
      <c r="B21" s="202" t="s">
        <v>151</v>
      </c>
      <c r="C21" s="113">
        <v>4.9516554351010837</v>
      </c>
      <c r="D21" s="115">
        <v>338</v>
      </c>
      <c r="E21" s="114">
        <v>333</v>
      </c>
      <c r="F21" s="114">
        <v>403</v>
      </c>
      <c r="G21" s="114">
        <v>345</v>
      </c>
      <c r="H21" s="140">
        <v>315</v>
      </c>
      <c r="I21" s="115">
        <v>23</v>
      </c>
      <c r="J21" s="116">
        <v>7.3015873015873014</v>
      </c>
    </row>
    <row r="22" spans="1:15" s="110" customFormat="1" ht="24.95" customHeight="1" x14ac:dyDescent="0.2">
      <c r="A22" s="201" t="s">
        <v>152</v>
      </c>
      <c r="B22" s="199" t="s">
        <v>153</v>
      </c>
      <c r="C22" s="113">
        <v>1.2159390565484911</v>
      </c>
      <c r="D22" s="115">
        <v>83</v>
      </c>
      <c r="E22" s="114">
        <v>67</v>
      </c>
      <c r="F22" s="114">
        <v>67</v>
      </c>
      <c r="G22" s="114">
        <v>61</v>
      </c>
      <c r="H22" s="140">
        <v>53</v>
      </c>
      <c r="I22" s="115">
        <v>30</v>
      </c>
      <c r="J22" s="116">
        <v>56.60377358490566</v>
      </c>
    </row>
    <row r="23" spans="1:15" s="110" customFormat="1" ht="24.95" customHeight="1" x14ac:dyDescent="0.2">
      <c r="A23" s="193" t="s">
        <v>154</v>
      </c>
      <c r="B23" s="199" t="s">
        <v>155</v>
      </c>
      <c r="C23" s="113">
        <v>0.71784353940814538</v>
      </c>
      <c r="D23" s="115">
        <v>49</v>
      </c>
      <c r="E23" s="114">
        <v>28</v>
      </c>
      <c r="F23" s="114">
        <v>72</v>
      </c>
      <c r="G23" s="114">
        <v>37</v>
      </c>
      <c r="H23" s="140">
        <v>79</v>
      </c>
      <c r="I23" s="115">
        <v>-30</v>
      </c>
      <c r="J23" s="116">
        <v>-37.974683544303801</v>
      </c>
    </row>
    <row r="24" spans="1:15" s="110" customFormat="1" ht="24.95" customHeight="1" x14ac:dyDescent="0.2">
      <c r="A24" s="193" t="s">
        <v>156</v>
      </c>
      <c r="B24" s="199" t="s">
        <v>221</v>
      </c>
      <c r="C24" s="113">
        <v>4.9809551714034574</v>
      </c>
      <c r="D24" s="115">
        <v>340</v>
      </c>
      <c r="E24" s="114">
        <v>173</v>
      </c>
      <c r="F24" s="114">
        <v>276</v>
      </c>
      <c r="G24" s="114">
        <v>268</v>
      </c>
      <c r="H24" s="140">
        <v>271</v>
      </c>
      <c r="I24" s="115">
        <v>69</v>
      </c>
      <c r="J24" s="116">
        <v>25.461254612546124</v>
      </c>
    </row>
    <row r="25" spans="1:15" s="110" customFormat="1" ht="24.95" customHeight="1" x14ac:dyDescent="0.2">
      <c r="A25" s="193" t="s">
        <v>222</v>
      </c>
      <c r="B25" s="204" t="s">
        <v>159</v>
      </c>
      <c r="C25" s="113">
        <v>7.5300322297099322</v>
      </c>
      <c r="D25" s="115">
        <v>514</v>
      </c>
      <c r="E25" s="114">
        <v>408</v>
      </c>
      <c r="F25" s="114">
        <v>556</v>
      </c>
      <c r="G25" s="114">
        <v>555</v>
      </c>
      <c r="H25" s="140">
        <v>532</v>
      </c>
      <c r="I25" s="115">
        <v>-18</v>
      </c>
      <c r="J25" s="116">
        <v>-3.3834586466165413</v>
      </c>
    </row>
    <row r="26" spans="1:15" s="110" customFormat="1" ht="24.95" customHeight="1" x14ac:dyDescent="0.2">
      <c r="A26" s="201">
        <v>782.78300000000002</v>
      </c>
      <c r="B26" s="203" t="s">
        <v>160</v>
      </c>
      <c r="C26" s="113">
        <v>6.6217404043363608</v>
      </c>
      <c r="D26" s="115">
        <v>452</v>
      </c>
      <c r="E26" s="114">
        <v>209</v>
      </c>
      <c r="F26" s="114">
        <v>894</v>
      </c>
      <c r="G26" s="114">
        <v>414</v>
      </c>
      <c r="H26" s="140">
        <v>422</v>
      </c>
      <c r="I26" s="115">
        <v>30</v>
      </c>
      <c r="J26" s="116">
        <v>7.109004739336493</v>
      </c>
    </row>
    <row r="27" spans="1:15" s="110" customFormat="1" ht="24.95" customHeight="1" x14ac:dyDescent="0.2">
      <c r="A27" s="193" t="s">
        <v>161</v>
      </c>
      <c r="B27" s="199" t="s">
        <v>162</v>
      </c>
      <c r="C27" s="113">
        <v>2.3879285086434221</v>
      </c>
      <c r="D27" s="115">
        <v>163</v>
      </c>
      <c r="E27" s="114">
        <v>132</v>
      </c>
      <c r="F27" s="114">
        <v>248</v>
      </c>
      <c r="G27" s="114">
        <v>139</v>
      </c>
      <c r="H27" s="140">
        <v>145</v>
      </c>
      <c r="I27" s="115">
        <v>18</v>
      </c>
      <c r="J27" s="116">
        <v>12.413793103448276</v>
      </c>
    </row>
    <row r="28" spans="1:15" s="110" customFormat="1" ht="24.95" customHeight="1" x14ac:dyDescent="0.2">
      <c r="A28" s="193" t="s">
        <v>163</v>
      </c>
      <c r="B28" s="199" t="s">
        <v>164</v>
      </c>
      <c r="C28" s="113">
        <v>7.6618810430706121</v>
      </c>
      <c r="D28" s="115">
        <v>523</v>
      </c>
      <c r="E28" s="114">
        <v>687</v>
      </c>
      <c r="F28" s="114">
        <v>795</v>
      </c>
      <c r="G28" s="114">
        <v>563</v>
      </c>
      <c r="H28" s="140">
        <v>786</v>
      </c>
      <c r="I28" s="115">
        <v>-263</v>
      </c>
      <c r="J28" s="116">
        <v>-33.460559796437657</v>
      </c>
    </row>
    <row r="29" spans="1:15" s="110" customFormat="1" ht="24.95" customHeight="1" x14ac:dyDescent="0.2">
      <c r="A29" s="193">
        <v>86</v>
      </c>
      <c r="B29" s="199" t="s">
        <v>165</v>
      </c>
      <c r="C29" s="113">
        <v>6.4605918546733081</v>
      </c>
      <c r="D29" s="115">
        <v>441</v>
      </c>
      <c r="E29" s="114">
        <v>499</v>
      </c>
      <c r="F29" s="114">
        <v>590</v>
      </c>
      <c r="G29" s="114">
        <v>363</v>
      </c>
      <c r="H29" s="140">
        <v>479</v>
      </c>
      <c r="I29" s="115">
        <v>-38</v>
      </c>
      <c r="J29" s="116">
        <v>-7.9331941544885174</v>
      </c>
    </row>
    <row r="30" spans="1:15" s="110" customFormat="1" ht="24.95" customHeight="1" x14ac:dyDescent="0.2">
      <c r="A30" s="193">
        <v>87.88</v>
      </c>
      <c r="B30" s="204" t="s">
        <v>166</v>
      </c>
      <c r="C30" s="113">
        <v>7.9988280105479053</v>
      </c>
      <c r="D30" s="115">
        <v>546</v>
      </c>
      <c r="E30" s="114">
        <v>638</v>
      </c>
      <c r="F30" s="114">
        <v>958</v>
      </c>
      <c r="G30" s="114">
        <v>561</v>
      </c>
      <c r="H30" s="140">
        <v>476</v>
      </c>
      <c r="I30" s="115">
        <v>70</v>
      </c>
      <c r="J30" s="116">
        <v>14.705882352941176</v>
      </c>
    </row>
    <row r="31" spans="1:15" s="110" customFormat="1" ht="24.95" customHeight="1" x14ac:dyDescent="0.2">
      <c r="A31" s="193" t="s">
        <v>167</v>
      </c>
      <c r="B31" s="199" t="s">
        <v>168</v>
      </c>
      <c r="C31" s="113">
        <v>4.5414591268678581</v>
      </c>
      <c r="D31" s="115">
        <v>310</v>
      </c>
      <c r="E31" s="114">
        <v>263</v>
      </c>
      <c r="F31" s="114">
        <v>448</v>
      </c>
      <c r="G31" s="114">
        <v>248</v>
      </c>
      <c r="H31" s="140">
        <v>241</v>
      </c>
      <c r="I31" s="115">
        <v>69</v>
      </c>
      <c r="J31" s="116">
        <v>28.630705394190873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0.60064459419865224</v>
      </c>
      <c r="D34" s="115">
        <v>41</v>
      </c>
      <c r="E34" s="114">
        <v>33</v>
      </c>
      <c r="F34" s="114">
        <v>59</v>
      </c>
      <c r="G34" s="114">
        <v>35</v>
      </c>
      <c r="H34" s="140">
        <v>42</v>
      </c>
      <c r="I34" s="115">
        <v>-1</v>
      </c>
      <c r="J34" s="116">
        <v>-2.3809523809523809</v>
      </c>
    </row>
    <row r="35" spans="1:10" s="110" customFormat="1" ht="24.95" customHeight="1" x14ac:dyDescent="0.2">
      <c r="A35" s="292" t="s">
        <v>171</v>
      </c>
      <c r="B35" s="293" t="s">
        <v>172</v>
      </c>
      <c r="C35" s="113">
        <v>31.028420744213303</v>
      </c>
      <c r="D35" s="115">
        <v>2118</v>
      </c>
      <c r="E35" s="114">
        <v>841</v>
      </c>
      <c r="F35" s="114">
        <v>2219</v>
      </c>
      <c r="G35" s="114">
        <v>2124</v>
      </c>
      <c r="H35" s="140">
        <v>2224</v>
      </c>
      <c r="I35" s="115">
        <v>-106</v>
      </c>
      <c r="J35" s="116">
        <v>-4.7661870503597124</v>
      </c>
    </row>
    <row r="36" spans="1:10" s="110" customFormat="1" ht="24.95" customHeight="1" x14ac:dyDescent="0.2">
      <c r="A36" s="294" t="s">
        <v>173</v>
      </c>
      <c r="B36" s="295" t="s">
        <v>174</v>
      </c>
      <c r="C36" s="125">
        <v>68.370934661588052</v>
      </c>
      <c r="D36" s="143">
        <v>4667</v>
      </c>
      <c r="E36" s="144">
        <v>4172</v>
      </c>
      <c r="F36" s="144">
        <v>6463</v>
      </c>
      <c r="G36" s="144">
        <v>4451</v>
      </c>
      <c r="H36" s="145">
        <v>4757</v>
      </c>
      <c r="I36" s="143">
        <v>-90</v>
      </c>
      <c r="J36" s="146">
        <v>-1.8919487071683834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6826</v>
      </c>
      <c r="F11" s="264">
        <v>5046</v>
      </c>
      <c r="G11" s="264">
        <v>8741</v>
      </c>
      <c r="H11" s="264">
        <v>6610</v>
      </c>
      <c r="I11" s="265">
        <v>7023</v>
      </c>
      <c r="J11" s="263">
        <v>-197</v>
      </c>
      <c r="K11" s="266">
        <v>-2.8050690588067777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26.486961617345443</v>
      </c>
      <c r="E13" s="115">
        <v>1808</v>
      </c>
      <c r="F13" s="114">
        <v>1510</v>
      </c>
      <c r="G13" s="114">
        <v>2786</v>
      </c>
      <c r="H13" s="114">
        <v>1900</v>
      </c>
      <c r="I13" s="140">
        <v>1893</v>
      </c>
      <c r="J13" s="115">
        <v>-85</v>
      </c>
      <c r="K13" s="116">
        <v>-4.4902271526677229</v>
      </c>
    </row>
    <row r="14" spans="1:15" ht="15.95" customHeight="1" x14ac:dyDescent="0.2">
      <c r="A14" s="306" t="s">
        <v>230</v>
      </c>
      <c r="B14" s="307"/>
      <c r="C14" s="308"/>
      <c r="D14" s="113">
        <v>55.640199238206854</v>
      </c>
      <c r="E14" s="115">
        <v>3798</v>
      </c>
      <c r="F14" s="114">
        <v>2391</v>
      </c>
      <c r="G14" s="114">
        <v>4654</v>
      </c>
      <c r="H14" s="114">
        <v>3569</v>
      </c>
      <c r="I14" s="140">
        <v>3814</v>
      </c>
      <c r="J14" s="115">
        <v>-16</v>
      </c>
      <c r="K14" s="116">
        <v>-0.41950707918196117</v>
      </c>
    </row>
    <row r="15" spans="1:15" ht="15.95" customHeight="1" x14ac:dyDescent="0.2">
      <c r="A15" s="306" t="s">
        <v>231</v>
      </c>
      <c r="B15" s="307"/>
      <c r="C15" s="308"/>
      <c r="D15" s="113">
        <v>6.358042777615001</v>
      </c>
      <c r="E15" s="115">
        <v>434</v>
      </c>
      <c r="F15" s="114">
        <v>395</v>
      </c>
      <c r="G15" s="114">
        <v>460</v>
      </c>
      <c r="H15" s="114">
        <v>383</v>
      </c>
      <c r="I15" s="140">
        <v>531</v>
      </c>
      <c r="J15" s="115">
        <v>-97</v>
      </c>
      <c r="K15" s="116">
        <v>-18.267419962335218</v>
      </c>
    </row>
    <row r="16" spans="1:15" ht="15.95" customHeight="1" x14ac:dyDescent="0.2">
      <c r="A16" s="306" t="s">
        <v>232</v>
      </c>
      <c r="B16" s="307"/>
      <c r="C16" s="308"/>
      <c r="D16" s="113">
        <v>11.207149135657779</v>
      </c>
      <c r="E16" s="115">
        <v>765</v>
      </c>
      <c r="F16" s="114">
        <v>724</v>
      </c>
      <c r="G16" s="114">
        <v>782</v>
      </c>
      <c r="H16" s="114">
        <v>737</v>
      </c>
      <c r="I16" s="140">
        <v>768</v>
      </c>
      <c r="J16" s="115">
        <v>-3</v>
      </c>
      <c r="K16" s="116">
        <v>-0.390625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0.70319367125695864</v>
      </c>
      <c r="E18" s="115">
        <v>48</v>
      </c>
      <c r="F18" s="114">
        <v>39</v>
      </c>
      <c r="G18" s="114">
        <v>82</v>
      </c>
      <c r="H18" s="114">
        <v>49</v>
      </c>
      <c r="I18" s="140">
        <v>50</v>
      </c>
      <c r="J18" s="115">
        <v>-2</v>
      </c>
      <c r="K18" s="116">
        <v>-4</v>
      </c>
    </row>
    <row r="19" spans="1:11" ht="14.1" customHeight="1" x14ac:dyDescent="0.2">
      <c r="A19" s="306" t="s">
        <v>235</v>
      </c>
      <c r="B19" s="307" t="s">
        <v>236</v>
      </c>
      <c r="C19" s="308"/>
      <c r="D19" s="113">
        <v>0.48344564898915909</v>
      </c>
      <c r="E19" s="115">
        <v>33</v>
      </c>
      <c r="F19" s="114">
        <v>28</v>
      </c>
      <c r="G19" s="114">
        <v>60</v>
      </c>
      <c r="H19" s="114">
        <v>36</v>
      </c>
      <c r="I19" s="140">
        <v>34</v>
      </c>
      <c r="J19" s="115">
        <v>-1</v>
      </c>
      <c r="K19" s="116">
        <v>-2.9411764705882355</v>
      </c>
    </row>
    <row r="20" spans="1:11" ht="14.1" customHeight="1" x14ac:dyDescent="0.2">
      <c r="A20" s="306">
        <v>12</v>
      </c>
      <c r="B20" s="307" t="s">
        <v>237</v>
      </c>
      <c r="C20" s="308"/>
      <c r="D20" s="113">
        <v>1.4356870788162908</v>
      </c>
      <c r="E20" s="115">
        <v>98</v>
      </c>
      <c r="F20" s="114">
        <v>33</v>
      </c>
      <c r="G20" s="114">
        <v>85</v>
      </c>
      <c r="H20" s="114">
        <v>94</v>
      </c>
      <c r="I20" s="140">
        <v>91</v>
      </c>
      <c r="J20" s="115">
        <v>7</v>
      </c>
      <c r="K20" s="116">
        <v>7.6923076923076925</v>
      </c>
    </row>
    <row r="21" spans="1:11" ht="14.1" customHeight="1" x14ac:dyDescent="0.2">
      <c r="A21" s="306">
        <v>21</v>
      </c>
      <c r="B21" s="307" t="s">
        <v>238</v>
      </c>
      <c r="C21" s="308"/>
      <c r="D21" s="113">
        <v>0.52739525344271898</v>
      </c>
      <c r="E21" s="115">
        <v>36</v>
      </c>
      <c r="F21" s="114" t="s">
        <v>514</v>
      </c>
      <c r="G21" s="114">
        <v>11</v>
      </c>
      <c r="H21" s="114">
        <v>12</v>
      </c>
      <c r="I21" s="140">
        <v>34</v>
      </c>
      <c r="J21" s="115">
        <v>2</v>
      </c>
      <c r="K21" s="116">
        <v>5.882352941176471</v>
      </c>
    </row>
    <row r="22" spans="1:11" ht="14.1" customHeight="1" x14ac:dyDescent="0.2">
      <c r="A22" s="306">
        <v>22</v>
      </c>
      <c r="B22" s="307" t="s">
        <v>239</v>
      </c>
      <c r="C22" s="308"/>
      <c r="D22" s="113">
        <v>0.93759156167594493</v>
      </c>
      <c r="E22" s="115">
        <v>64</v>
      </c>
      <c r="F22" s="114">
        <v>54</v>
      </c>
      <c r="G22" s="114">
        <v>141</v>
      </c>
      <c r="H22" s="114">
        <v>55</v>
      </c>
      <c r="I22" s="140">
        <v>117</v>
      </c>
      <c r="J22" s="115">
        <v>-53</v>
      </c>
      <c r="K22" s="116">
        <v>-45.299145299145302</v>
      </c>
    </row>
    <row r="23" spans="1:11" ht="14.1" customHeight="1" x14ac:dyDescent="0.2">
      <c r="A23" s="306">
        <v>23</v>
      </c>
      <c r="B23" s="307" t="s">
        <v>240</v>
      </c>
      <c r="C23" s="308"/>
      <c r="D23" s="113">
        <v>0.48344564898915909</v>
      </c>
      <c r="E23" s="115">
        <v>33</v>
      </c>
      <c r="F23" s="114">
        <v>30</v>
      </c>
      <c r="G23" s="114">
        <v>70</v>
      </c>
      <c r="H23" s="114">
        <v>39</v>
      </c>
      <c r="I23" s="140">
        <v>58</v>
      </c>
      <c r="J23" s="115">
        <v>-25</v>
      </c>
      <c r="K23" s="116">
        <v>-43.103448275862071</v>
      </c>
    </row>
    <row r="24" spans="1:11" ht="14.1" customHeight="1" x14ac:dyDescent="0.2">
      <c r="A24" s="306">
        <v>24</v>
      </c>
      <c r="B24" s="307" t="s">
        <v>241</v>
      </c>
      <c r="C24" s="308"/>
      <c r="D24" s="113">
        <v>4.1752124230881922</v>
      </c>
      <c r="E24" s="115">
        <v>285</v>
      </c>
      <c r="F24" s="114">
        <v>136</v>
      </c>
      <c r="G24" s="114">
        <v>491</v>
      </c>
      <c r="H24" s="114">
        <v>310</v>
      </c>
      <c r="I24" s="140">
        <v>280</v>
      </c>
      <c r="J24" s="115">
        <v>5</v>
      </c>
      <c r="K24" s="116">
        <v>1.7857142857142858</v>
      </c>
    </row>
    <row r="25" spans="1:11" ht="14.1" customHeight="1" x14ac:dyDescent="0.2">
      <c r="A25" s="306">
        <v>25</v>
      </c>
      <c r="B25" s="307" t="s">
        <v>242</v>
      </c>
      <c r="C25" s="308"/>
      <c r="D25" s="113">
        <v>3.5306182244359801</v>
      </c>
      <c r="E25" s="115">
        <v>241</v>
      </c>
      <c r="F25" s="114">
        <v>104</v>
      </c>
      <c r="G25" s="114">
        <v>325</v>
      </c>
      <c r="H25" s="114">
        <v>181</v>
      </c>
      <c r="I25" s="140">
        <v>237</v>
      </c>
      <c r="J25" s="115">
        <v>4</v>
      </c>
      <c r="K25" s="116">
        <v>1.6877637130801688</v>
      </c>
    </row>
    <row r="26" spans="1:11" ht="14.1" customHeight="1" x14ac:dyDescent="0.2">
      <c r="A26" s="306">
        <v>26</v>
      </c>
      <c r="B26" s="307" t="s">
        <v>243</v>
      </c>
      <c r="C26" s="308"/>
      <c r="D26" s="113">
        <v>1.9191327278054497</v>
      </c>
      <c r="E26" s="115">
        <v>131</v>
      </c>
      <c r="F26" s="114">
        <v>67</v>
      </c>
      <c r="G26" s="114">
        <v>211</v>
      </c>
      <c r="H26" s="114">
        <v>84</v>
      </c>
      <c r="I26" s="140">
        <v>132</v>
      </c>
      <c r="J26" s="115">
        <v>-1</v>
      </c>
      <c r="K26" s="116">
        <v>-0.75757575757575757</v>
      </c>
    </row>
    <row r="27" spans="1:11" ht="14.1" customHeight="1" x14ac:dyDescent="0.2">
      <c r="A27" s="306">
        <v>27</v>
      </c>
      <c r="B27" s="307" t="s">
        <v>244</v>
      </c>
      <c r="C27" s="308"/>
      <c r="D27" s="113">
        <v>1.9337825959566364</v>
      </c>
      <c r="E27" s="115">
        <v>132</v>
      </c>
      <c r="F27" s="114">
        <v>67</v>
      </c>
      <c r="G27" s="114">
        <v>114</v>
      </c>
      <c r="H27" s="114">
        <v>109</v>
      </c>
      <c r="I27" s="140">
        <v>129</v>
      </c>
      <c r="J27" s="115">
        <v>3</v>
      </c>
      <c r="K27" s="116">
        <v>2.3255813953488373</v>
      </c>
    </row>
    <row r="28" spans="1:11" ht="14.1" customHeight="1" x14ac:dyDescent="0.2">
      <c r="A28" s="306">
        <v>28</v>
      </c>
      <c r="B28" s="307" t="s">
        <v>245</v>
      </c>
      <c r="C28" s="308"/>
      <c r="D28" s="113">
        <v>8.789920890711983E-2</v>
      </c>
      <c r="E28" s="115">
        <v>6</v>
      </c>
      <c r="F28" s="114">
        <v>11</v>
      </c>
      <c r="G28" s="114">
        <v>15</v>
      </c>
      <c r="H28" s="114">
        <v>11</v>
      </c>
      <c r="I28" s="140">
        <v>13</v>
      </c>
      <c r="J28" s="115">
        <v>-7</v>
      </c>
      <c r="K28" s="116">
        <v>-53.846153846153847</v>
      </c>
    </row>
    <row r="29" spans="1:11" ht="14.1" customHeight="1" x14ac:dyDescent="0.2">
      <c r="A29" s="306">
        <v>29</v>
      </c>
      <c r="B29" s="307" t="s">
        <v>246</v>
      </c>
      <c r="C29" s="308"/>
      <c r="D29" s="113">
        <v>13.126281863463229</v>
      </c>
      <c r="E29" s="115">
        <v>896</v>
      </c>
      <c r="F29" s="114">
        <v>259</v>
      </c>
      <c r="G29" s="114">
        <v>457</v>
      </c>
      <c r="H29" s="114">
        <v>1106</v>
      </c>
      <c r="I29" s="140">
        <v>770</v>
      </c>
      <c r="J29" s="115">
        <v>126</v>
      </c>
      <c r="K29" s="116">
        <v>16.363636363636363</v>
      </c>
    </row>
    <row r="30" spans="1:11" ht="14.1" customHeight="1" x14ac:dyDescent="0.2">
      <c r="A30" s="306" t="s">
        <v>247</v>
      </c>
      <c r="B30" s="307" t="s">
        <v>248</v>
      </c>
      <c r="C30" s="308"/>
      <c r="D30" s="113">
        <v>11.368297685320831</v>
      </c>
      <c r="E30" s="115">
        <v>776</v>
      </c>
      <c r="F30" s="114">
        <v>115</v>
      </c>
      <c r="G30" s="114">
        <v>255</v>
      </c>
      <c r="H30" s="114">
        <v>942</v>
      </c>
      <c r="I30" s="140">
        <v>631</v>
      </c>
      <c r="J30" s="115">
        <v>145</v>
      </c>
      <c r="K30" s="116">
        <v>22.979397781299525</v>
      </c>
    </row>
    <row r="31" spans="1:11" ht="14.1" customHeight="1" x14ac:dyDescent="0.2">
      <c r="A31" s="306" t="s">
        <v>249</v>
      </c>
      <c r="B31" s="307" t="s">
        <v>250</v>
      </c>
      <c r="C31" s="308"/>
      <c r="D31" s="113">
        <v>1.7579841781423968</v>
      </c>
      <c r="E31" s="115">
        <v>120</v>
      </c>
      <c r="F31" s="114">
        <v>144</v>
      </c>
      <c r="G31" s="114">
        <v>202</v>
      </c>
      <c r="H31" s="114">
        <v>164</v>
      </c>
      <c r="I31" s="140">
        <v>139</v>
      </c>
      <c r="J31" s="115">
        <v>-19</v>
      </c>
      <c r="K31" s="116">
        <v>-13.669064748201439</v>
      </c>
    </row>
    <row r="32" spans="1:11" ht="14.1" customHeight="1" x14ac:dyDescent="0.2">
      <c r="A32" s="306">
        <v>31</v>
      </c>
      <c r="B32" s="307" t="s">
        <v>251</v>
      </c>
      <c r="C32" s="308"/>
      <c r="D32" s="113">
        <v>0.38089657193085263</v>
      </c>
      <c r="E32" s="115">
        <v>26</v>
      </c>
      <c r="F32" s="114">
        <v>17</v>
      </c>
      <c r="G32" s="114">
        <v>32</v>
      </c>
      <c r="H32" s="114">
        <v>22</v>
      </c>
      <c r="I32" s="140">
        <v>31</v>
      </c>
      <c r="J32" s="115">
        <v>-5</v>
      </c>
      <c r="K32" s="116">
        <v>-16.129032258064516</v>
      </c>
    </row>
    <row r="33" spans="1:11" ht="14.1" customHeight="1" x14ac:dyDescent="0.2">
      <c r="A33" s="306">
        <v>32</v>
      </c>
      <c r="B33" s="307" t="s">
        <v>252</v>
      </c>
      <c r="C33" s="308"/>
      <c r="D33" s="113">
        <v>3.6917667740990332</v>
      </c>
      <c r="E33" s="115">
        <v>252</v>
      </c>
      <c r="F33" s="114">
        <v>91</v>
      </c>
      <c r="G33" s="114">
        <v>232</v>
      </c>
      <c r="H33" s="114">
        <v>220</v>
      </c>
      <c r="I33" s="140">
        <v>201</v>
      </c>
      <c r="J33" s="115">
        <v>51</v>
      </c>
      <c r="K33" s="116">
        <v>25.373134328358208</v>
      </c>
    </row>
    <row r="34" spans="1:11" ht="14.1" customHeight="1" x14ac:dyDescent="0.2">
      <c r="A34" s="306">
        <v>33</v>
      </c>
      <c r="B34" s="307" t="s">
        <v>253</v>
      </c>
      <c r="C34" s="308"/>
      <c r="D34" s="113">
        <v>1.3917374743627307</v>
      </c>
      <c r="E34" s="115">
        <v>95</v>
      </c>
      <c r="F34" s="114">
        <v>40</v>
      </c>
      <c r="G34" s="114">
        <v>133</v>
      </c>
      <c r="H34" s="114">
        <v>81</v>
      </c>
      <c r="I34" s="140">
        <v>118</v>
      </c>
      <c r="J34" s="115">
        <v>-23</v>
      </c>
      <c r="K34" s="116">
        <v>-19.491525423728813</v>
      </c>
    </row>
    <row r="35" spans="1:11" ht="14.1" customHeight="1" x14ac:dyDescent="0.2">
      <c r="A35" s="306">
        <v>34</v>
      </c>
      <c r="B35" s="307" t="s">
        <v>254</v>
      </c>
      <c r="C35" s="308"/>
      <c r="D35" s="113">
        <v>1.3624377380603574</v>
      </c>
      <c r="E35" s="115">
        <v>93</v>
      </c>
      <c r="F35" s="114">
        <v>76</v>
      </c>
      <c r="G35" s="114">
        <v>148</v>
      </c>
      <c r="H35" s="114">
        <v>81</v>
      </c>
      <c r="I35" s="140">
        <v>104</v>
      </c>
      <c r="J35" s="115">
        <v>-11</v>
      </c>
      <c r="K35" s="116">
        <v>-10.576923076923077</v>
      </c>
    </row>
    <row r="36" spans="1:11" ht="14.1" customHeight="1" x14ac:dyDescent="0.2">
      <c r="A36" s="306">
        <v>41</v>
      </c>
      <c r="B36" s="307" t="s">
        <v>255</v>
      </c>
      <c r="C36" s="308"/>
      <c r="D36" s="113">
        <v>1.8019337825959567</v>
      </c>
      <c r="E36" s="115">
        <v>123</v>
      </c>
      <c r="F36" s="114">
        <v>96</v>
      </c>
      <c r="G36" s="114">
        <v>191</v>
      </c>
      <c r="H36" s="114">
        <v>161</v>
      </c>
      <c r="I36" s="140">
        <v>156</v>
      </c>
      <c r="J36" s="115">
        <v>-33</v>
      </c>
      <c r="K36" s="116">
        <v>-21.153846153846153</v>
      </c>
    </row>
    <row r="37" spans="1:11" ht="14.1" customHeight="1" x14ac:dyDescent="0.2">
      <c r="A37" s="306">
        <v>42</v>
      </c>
      <c r="B37" s="307" t="s">
        <v>256</v>
      </c>
      <c r="C37" s="308"/>
      <c r="D37" s="113" t="s">
        <v>514</v>
      </c>
      <c r="E37" s="115" t="s">
        <v>514</v>
      </c>
      <c r="F37" s="114" t="s">
        <v>514</v>
      </c>
      <c r="G37" s="114" t="s">
        <v>514</v>
      </c>
      <c r="H37" s="114">
        <v>8</v>
      </c>
      <c r="I37" s="140" t="s">
        <v>514</v>
      </c>
      <c r="J37" s="115" t="s">
        <v>514</v>
      </c>
      <c r="K37" s="116" t="s">
        <v>514</v>
      </c>
    </row>
    <row r="38" spans="1:11" ht="14.1" customHeight="1" x14ac:dyDescent="0.2">
      <c r="A38" s="306">
        <v>43</v>
      </c>
      <c r="B38" s="307" t="s">
        <v>257</v>
      </c>
      <c r="C38" s="308"/>
      <c r="D38" s="113">
        <v>1.1280398476413713</v>
      </c>
      <c r="E38" s="115">
        <v>77</v>
      </c>
      <c r="F38" s="114">
        <v>56</v>
      </c>
      <c r="G38" s="114">
        <v>74</v>
      </c>
      <c r="H38" s="114">
        <v>65</v>
      </c>
      <c r="I38" s="140">
        <v>51</v>
      </c>
      <c r="J38" s="115">
        <v>26</v>
      </c>
      <c r="K38" s="116">
        <v>50.980392156862742</v>
      </c>
    </row>
    <row r="39" spans="1:11" ht="14.1" customHeight="1" x14ac:dyDescent="0.2">
      <c r="A39" s="306">
        <v>51</v>
      </c>
      <c r="B39" s="307" t="s">
        <v>258</v>
      </c>
      <c r="C39" s="308"/>
      <c r="D39" s="113">
        <v>7.2223849985350128</v>
      </c>
      <c r="E39" s="115">
        <v>493</v>
      </c>
      <c r="F39" s="114">
        <v>265</v>
      </c>
      <c r="G39" s="114">
        <v>1045</v>
      </c>
      <c r="H39" s="114">
        <v>357</v>
      </c>
      <c r="I39" s="140">
        <v>451</v>
      </c>
      <c r="J39" s="115">
        <v>42</v>
      </c>
      <c r="K39" s="116">
        <v>9.3126385809312637</v>
      </c>
    </row>
    <row r="40" spans="1:11" ht="14.1" customHeight="1" x14ac:dyDescent="0.2">
      <c r="A40" s="306" t="s">
        <v>259</v>
      </c>
      <c r="B40" s="307" t="s">
        <v>260</v>
      </c>
      <c r="C40" s="308"/>
      <c r="D40" s="113">
        <v>6.9000878992089074</v>
      </c>
      <c r="E40" s="115">
        <v>471</v>
      </c>
      <c r="F40" s="114">
        <v>242</v>
      </c>
      <c r="G40" s="114">
        <v>1019</v>
      </c>
      <c r="H40" s="114">
        <v>341</v>
      </c>
      <c r="I40" s="140">
        <v>428</v>
      </c>
      <c r="J40" s="115">
        <v>43</v>
      </c>
      <c r="K40" s="116">
        <v>10.046728971962617</v>
      </c>
    </row>
    <row r="41" spans="1:11" ht="14.1" customHeight="1" x14ac:dyDescent="0.2">
      <c r="A41" s="306"/>
      <c r="B41" s="307" t="s">
        <v>261</v>
      </c>
      <c r="C41" s="308"/>
      <c r="D41" s="113">
        <v>6.0210958101377088</v>
      </c>
      <c r="E41" s="115">
        <v>411</v>
      </c>
      <c r="F41" s="114">
        <v>171</v>
      </c>
      <c r="G41" s="114">
        <v>913</v>
      </c>
      <c r="H41" s="114">
        <v>245</v>
      </c>
      <c r="I41" s="140">
        <v>374</v>
      </c>
      <c r="J41" s="115">
        <v>37</v>
      </c>
      <c r="K41" s="116">
        <v>9.8930481283422456</v>
      </c>
    </row>
    <row r="42" spans="1:11" ht="14.1" customHeight="1" x14ac:dyDescent="0.2">
      <c r="A42" s="306">
        <v>52</v>
      </c>
      <c r="B42" s="307" t="s">
        <v>262</v>
      </c>
      <c r="C42" s="308"/>
      <c r="D42" s="113">
        <v>2.7248754761207148</v>
      </c>
      <c r="E42" s="115">
        <v>186</v>
      </c>
      <c r="F42" s="114">
        <v>138</v>
      </c>
      <c r="G42" s="114">
        <v>157</v>
      </c>
      <c r="H42" s="114">
        <v>183</v>
      </c>
      <c r="I42" s="140">
        <v>161</v>
      </c>
      <c r="J42" s="115">
        <v>25</v>
      </c>
      <c r="K42" s="116">
        <v>15.527950310559007</v>
      </c>
    </row>
    <row r="43" spans="1:11" ht="14.1" customHeight="1" x14ac:dyDescent="0.2">
      <c r="A43" s="306" t="s">
        <v>263</v>
      </c>
      <c r="B43" s="307" t="s">
        <v>264</v>
      </c>
      <c r="C43" s="308"/>
      <c r="D43" s="113">
        <v>2.4904775857017287</v>
      </c>
      <c r="E43" s="115">
        <v>170</v>
      </c>
      <c r="F43" s="114">
        <v>133</v>
      </c>
      <c r="G43" s="114">
        <v>133</v>
      </c>
      <c r="H43" s="114">
        <v>158</v>
      </c>
      <c r="I43" s="140">
        <v>146</v>
      </c>
      <c r="J43" s="115">
        <v>24</v>
      </c>
      <c r="K43" s="116">
        <v>16.438356164383563</v>
      </c>
    </row>
    <row r="44" spans="1:11" ht="14.1" customHeight="1" x14ac:dyDescent="0.2">
      <c r="A44" s="306">
        <v>53</v>
      </c>
      <c r="B44" s="307" t="s">
        <v>265</v>
      </c>
      <c r="C44" s="308"/>
      <c r="D44" s="113">
        <v>0.76179314386170527</v>
      </c>
      <c r="E44" s="115">
        <v>52</v>
      </c>
      <c r="F44" s="114">
        <v>38</v>
      </c>
      <c r="G44" s="114">
        <v>43</v>
      </c>
      <c r="H44" s="114">
        <v>51</v>
      </c>
      <c r="I44" s="140">
        <v>55</v>
      </c>
      <c r="J44" s="115">
        <v>-3</v>
      </c>
      <c r="K44" s="116">
        <v>-5.4545454545454541</v>
      </c>
    </row>
    <row r="45" spans="1:11" ht="14.1" customHeight="1" x14ac:dyDescent="0.2">
      <c r="A45" s="306" t="s">
        <v>266</v>
      </c>
      <c r="B45" s="307" t="s">
        <v>267</v>
      </c>
      <c r="C45" s="308"/>
      <c r="D45" s="113">
        <v>0.73249340755933201</v>
      </c>
      <c r="E45" s="115">
        <v>50</v>
      </c>
      <c r="F45" s="114">
        <v>36</v>
      </c>
      <c r="G45" s="114">
        <v>41</v>
      </c>
      <c r="H45" s="114">
        <v>49</v>
      </c>
      <c r="I45" s="140">
        <v>52</v>
      </c>
      <c r="J45" s="115">
        <v>-2</v>
      </c>
      <c r="K45" s="116">
        <v>-3.8461538461538463</v>
      </c>
    </row>
    <row r="46" spans="1:11" ht="14.1" customHeight="1" x14ac:dyDescent="0.2">
      <c r="A46" s="306">
        <v>54</v>
      </c>
      <c r="B46" s="307" t="s">
        <v>268</v>
      </c>
      <c r="C46" s="308"/>
      <c r="D46" s="113">
        <v>5.4351010840902436</v>
      </c>
      <c r="E46" s="115">
        <v>371</v>
      </c>
      <c r="F46" s="114">
        <v>350</v>
      </c>
      <c r="G46" s="114">
        <v>427</v>
      </c>
      <c r="H46" s="114">
        <v>425</v>
      </c>
      <c r="I46" s="140">
        <v>464</v>
      </c>
      <c r="J46" s="115">
        <v>-93</v>
      </c>
      <c r="K46" s="116">
        <v>-20.043103448275861</v>
      </c>
    </row>
    <row r="47" spans="1:11" ht="14.1" customHeight="1" x14ac:dyDescent="0.2">
      <c r="A47" s="306">
        <v>61</v>
      </c>
      <c r="B47" s="307" t="s">
        <v>269</v>
      </c>
      <c r="C47" s="308"/>
      <c r="D47" s="113">
        <v>0.93759156167594493</v>
      </c>
      <c r="E47" s="115">
        <v>64</v>
      </c>
      <c r="F47" s="114">
        <v>71</v>
      </c>
      <c r="G47" s="114">
        <v>97</v>
      </c>
      <c r="H47" s="114">
        <v>99</v>
      </c>
      <c r="I47" s="140">
        <v>96</v>
      </c>
      <c r="J47" s="115">
        <v>-32</v>
      </c>
      <c r="K47" s="116">
        <v>-33.333333333333336</v>
      </c>
    </row>
    <row r="48" spans="1:11" ht="14.1" customHeight="1" x14ac:dyDescent="0.2">
      <c r="A48" s="306">
        <v>62</v>
      </c>
      <c r="B48" s="307" t="s">
        <v>270</v>
      </c>
      <c r="C48" s="308"/>
      <c r="D48" s="113">
        <v>7.4860826252563726</v>
      </c>
      <c r="E48" s="115">
        <v>511</v>
      </c>
      <c r="F48" s="114">
        <v>440</v>
      </c>
      <c r="G48" s="114">
        <v>596</v>
      </c>
      <c r="H48" s="114">
        <v>480</v>
      </c>
      <c r="I48" s="140">
        <v>542</v>
      </c>
      <c r="J48" s="115">
        <v>-31</v>
      </c>
      <c r="K48" s="116">
        <v>-5.719557195571956</v>
      </c>
    </row>
    <row r="49" spans="1:11" ht="14.1" customHeight="1" x14ac:dyDescent="0.2">
      <c r="A49" s="306">
        <v>63</v>
      </c>
      <c r="B49" s="307" t="s">
        <v>271</v>
      </c>
      <c r="C49" s="308"/>
      <c r="D49" s="113">
        <v>3.2229709932610606</v>
      </c>
      <c r="E49" s="115">
        <v>220</v>
      </c>
      <c r="F49" s="114">
        <v>208</v>
      </c>
      <c r="G49" s="114">
        <v>246</v>
      </c>
      <c r="H49" s="114">
        <v>205</v>
      </c>
      <c r="I49" s="140">
        <v>214</v>
      </c>
      <c r="J49" s="115">
        <v>6</v>
      </c>
      <c r="K49" s="116">
        <v>2.8037383177570092</v>
      </c>
    </row>
    <row r="50" spans="1:11" ht="14.1" customHeight="1" x14ac:dyDescent="0.2">
      <c r="A50" s="306" t="s">
        <v>272</v>
      </c>
      <c r="B50" s="307" t="s">
        <v>273</v>
      </c>
      <c r="C50" s="308"/>
      <c r="D50" s="113">
        <v>0.38089657193085263</v>
      </c>
      <c r="E50" s="115">
        <v>26</v>
      </c>
      <c r="F50" s="114">
        <v>25</v>
      </c>
      <c r="G50" s="114">
        <v>34</v>
      </c>
      <c r="H50" s="114">
        <v>11</v>
      </c>
      <c r="I50" s="140">
        <v>30</v>
      </c>
      <c r="J50" s="115">
        <v>-4</v>
      </c>
      <c r="K50" s="116">
        <v>-13.333333333333334</v>
      </c>
    </row>
    <row r="51" spans="1:11" ht="14.1" customHeight="1" x14ac:dyDescent="0.2">
      <c r="A51" s="306" t="s">
        <v>274</v>
      </c>
      <c r="B51" s="307" t="s">
        <v>275</v>
      </c>
      <c r="C51" s="308"/>
      <c r="D51" s="113">
        <v>2.5637269264576621</v>
      </c>
      <c r="E51" s="115">
        <v>175</v>
      </c>
      <c r="F51" s="114">
        <v>174</v>
      </c>
      <c r="G51" s="114">
        <v>182</v>
      </c>
      <c r="H51" s="114">
        <v>180</v>
      </c>
      <c r="I51" s="140">
        <v>171</v>
      </c>
      <c r="J51" s="115">
        <v>4</v>
      </c>
      <c r="K51" s="116">
        <v>2.3391812865497075</v>
      </c>
    </row>
    <row r="52" spans="1:11" ht="14.1" customHeight="1" x14ac:dyDescent="0.2">
      <c r="A52" s="306">
        <v>71</v>
      </c>
      <c r="B52" s="307" t="s">
        <v>276</v>
      </c>
      <c r="C52" s="308"/>
      <c r="D52" s="113">
        <v>6.4019923820685616</v>
      </c>
      <c r="E52" s="115">
        <v>437</v>
      </c>
      <c r="F52" s="114">
        <v>262</v>
      </c>
      <c r="G52" s="114">
        <v>451</v>
      </c>
      <c r="H52" s="114">
        <v>380</v>
      </c>
      <c r="I52" s="140">
        <v>409</v>
      </c>
      <c r="J52" s="115">
        <v>28</v>
      </c>
      <c r="K52" s="116">
        <v>6.8459657701711487</v>
      </c>
    </row>
    <row r="53" spans="1:11" ht="14.1" customHeight="1" x14ac:dyDescent="0.2">
      <c r="A53" s="306" t="s">
        <v>277</v>
      </c>
      <c r="B53" s="307" t="s">
        <v>278</v>
      </c>
      <c r="C53" s="308"/>
      <c r="D53" s="113">
        <v>1.74333430999121</v>
      </c>
      <c r="E53" s="115">
        <v>119</v>
      </c>
      <c r="F53" s="114">
        <v>86</v>
      </c>
      <c r="G53" s="114">
        <v>187</v>
      </c>
      <c r="H53" s="114">
        <v>141</v>
      </c>
      <c r="I53" s="140">
        <v>130</v>
      </c>
      <c r="J53" s="115">
        <v>-11</v>
      </c>
      <c r="K53" s="116">
        <v>-8.4615384615384617</v>
      </c>
    </row>
    <row r="54" spans="1:11" ht="14.1" customHeight="1" x14ac:dyDescent="0.2">
      <c r="A54" s="306" t="s">
        <v>279</v>
      </c>
      <c r="B54" s="307" t="s">
        <v>280</v>
      </c>
      <c r="C54" s="308"/>
      <c r="D54" s="113">
        <v>3.8675651919132727</v>
      </c>
      <c r="E54" s="115">
        <v>264</v>
      </c>
      <c r="F54" s="114">
        <v>151</v>
      </c>
      <c r="G54" s="114">
        <v>234</v>
      </c>
      <c r="H54" s="114">
        <v>205</v>
      </c>
      <c r="I54" s="140">
        <v>236</v>
      </c>
      <c r="J54" s="115">
        <v>28</v>
      </c>
      <c r="K54" s="116">
        <v>11.864406779661017</v>
      </c>
    </row>
    <row r="55" spans="1:11" ht="14.1" customHeight="1" x14ac:dyDescent="0.2">
      <c r="A55" s="306">
        <v>72</v>
      </c>
      <c r="B55" s="307" t="s">
        <v>281</v>
      </c>
      <c r="C55" s="308"/>
      <c r="D55" s="113">
        <v>1.5382361558745972</v>
      </c>
      <c r="E55" s="115">
        <v>105</v>
      </c>
      <c r="F55" s="114">
        <v>58</v>
      </c>
      <c r="G55" s="114">
        <v>126</v>
      </c>
      <c r="H55" s="114">
        <v>85</v>
      </c>
      <c r="I55" s="140">
        <v>95</v>
      </c>
      <c r="J55" s="115">
        <v>10</v>
      </c>
      <c r="K55" s="116">
        <v>10.526315789473685</v>
      </c>
    </row>
    <row r="56" spans="1:11" ht="14.1" customHeight="1" x14ac:dyDescent="0.2">
      <c r="A56" s="306" t="s">
        <v>282</v>
      </c>
      <c r="B56" s="307" t="s">
        <v>283</v>
      </c>
      <c r="C56" s="308"/>
      <c r="D56" s="113">
        <v>0.64459419865221212</v>
      </c>
      <c r="E56" s="115">
        <v>44</v>
      </c>
      <c r="F56" s="114">
        <v>23</v>
      </c>
      <c r="G56" s="114">
        <v>63</v>
      </c>
      <c r="H56" s="114">
        <v>31</v>
      </c>
      <c r="I56" s="140">
        <v>38</v>
      </c>
      <c r="J56" s="115">
        <v>6</v>
      </c>
      <c r="K56" s="116">
        <v>15.789473684210526</v>
      </c>
    </row>
    <row r="57" spans="1:11" ht="14.1" customHeight="1" x14ac:dyDescent="0.2">
      <c r="A57" s="306" t="s">
        <v>284</v>
      </c>
      <c r="B57" s="307" t="s">
        <v>285</v>
      </c>
      <c r="C57" s="308"/>
      <c r="D57" s="113">
        <v>0.70319367125695864</v>
      </c>
      <c r="E57" s="115">
        <v>48</v>
      </c>
      <c r="F57" s="114">
        <v>23</v>
      </c>
      <c r="G57" s="114">
        <v>28</v>
      </c>
      <c r="H57" s="114">
        <v>32</v>
      </c>
      <c r="I57" s="140">
        <v>43</v>
      </c>
      <c r="J57" s="115">
        <v>5</v>
      </c>
      <c r="K57" s="116">
        <v>11.627906976744185</v>
      </c>
    </row>
    <row r="58" spans="1:11" ht="14.1" customHeight="1" x14ac:dyDescent="0.2">
      <c r="A58" s="306">
        <v>73</v>
      </c>
      <c r="B58" s="307" t="s">
        <v>286</v>
      </c>
      <c r="C58" s="308"/>
      <c r="D58" s="113">
        <v>1.4796366832698506</v>
      </c>
      <c r="E58" s="115">
        <v>101</v>
      </c>
      <c r="F58" s="114">
        <v>74</v>
      </c>
      <c r="G58" s="114">
        <v>177</v>
      </c>
      <c r="H58" s="114">
        <v>122</v>
      </c>
      <c r="I58" s="140">
        <v>123</v>
      </c>
      <c r="J58" s="115">
        <v>-22</v>
      </c>
      <c r="K58" s="116">
        <v>-17.886178861788618</v>
      </c>
    </row>
    <row r="59" spans="1:11" ht="14.1" customHeight="1" x14ac:dyDescent="0.2">
      <c r="A59" s="306" t="s">
        <v>287</v>
      </c>
      <c r="B59" s="307" t="s">
        <v>288</v>
      </c>
      <c r="C59" s="308"/>
      <c r="D59" s="113">
        <v>1.2159390565484911</v>
      </c>
      <c r="E59" s="115">
        <v>83</v>
      </c>
      <c r="F59" s="114">
        <v>52</v>
      </c>
      <c r="G59" s="114">
        <v>133</v>
      </c>
      <c r="H59" s="114">
        <v>91</v>
      </c>
      <c r="I59" s="140">
        <v>88</v>
      </c>
      <c r="J59" s="115">
        <v>-5</v>
      </c>
      <c r="K59" s="116">
        <v>-5.6818181818181817</v>
      </c>
    </row>
    <row r="60" spans="1:11" ht="14.1" customHeight="1" x14ac:dyDescent="0.2">
      <c r="A60" s="306">
        <v>81</v>
      </c>
      <c r="B60" s="307" t="s">
        <v>289</v>
      </c>
      <c r="C60" s="308"/>
      <c r="D60" s="113">
        <v>7.7351303838265455</v>
      </c>
      <c r="E60" s="115">
        <v>528</v>
      </c>
      <c r="F60" s="114">
        <v>731</v>
      </c>
      <c r="G60" s="114">
        <v>857</v>
      </c>
      <c r="H60" s="114">
        <v>481</v>
      </c>
      <c r="I60" s="140">
        <v>726</v>
      </c>
      <c r="J60" s="115">
        <v>-198</v>
      </c>
      <c r="K60" s="116">
        <v>-27.272727272727273</v>
      </c>
    </row>
    <row r="61" spans="1:11" ht="14.1" customHeight="1" x14ac:dyDescent="0.2">
      <c r="A61" s="306" t="s">
        <v>290</v>
      </c>
      <c r="B61" s="307" t="s">
        <v>291</v>
      </c>
      <c r="C61" s="308"/>
      <c r="D61" s="113">
        <v>2.0509815411661294</v>
      </c>
      <c r="E61" s="115">
        <v>140</v>
      </c>
      <c r="F61" s="114">
        <v>72</v>
      </c>
      <c r="G61" s="114">
        <v>220</v>
      </c>
      <c r="H61" s="114">
        <v>94</v>
      </c>
      <c r="I61" s="140">
        <v>123</v>
      </c>
      <c r="J61" s="115">
        <v>17</v>
      </c>
      <c r="K61" s="116">
        <v>13.821138211382113</v>
      </c>
    </row>
    <row r="62" spans="1:11" ht="14.1" customHeight="1" x14ac:dyDescent="0.2">
      <c r="A62" s="306" t="s">
        <v>292</v>
      </c>
      <c r="B62" s="307" t="s">
        <v>293</v>
      </c>
      <c r="C62" s="308"/>
      <c r="D62" s="113">
        <v>2.9153237620861412</v>
      </c>
      <c r="E62" s="115">
        <v>199</v>
      </c>
      <c r="F62" s="114">
        <v>445</v>
      </c>
      <c r="G62" s="114">
        <v>438</v>
      </c>
      <c r="H62" s="114">
        <v>226</v>
      </c>
      <c r="I62" s="140">
        <v>198</v>
      </c>
      <c r="J62" s="115">
        <v>1</v>
      </c>
      <c r="K62" s="116">
        <v>0.50505050505050508</v>
      </c>
    </row>
    <row r="63" spans="1:11" ht="14.1" customHeight="1" x14ac:dyDescent="0.2">
      <c r="A63" s="306"/>
      <c r="B63" s="307" t="s">
        <v>294</v>
      </c>
      <c r="C63" s="308"/>
      <c r="D63" s="113">
        <v>2.0216818048637561</v>
      </c>
      <c r="E63" s="115">
        <v>138</v>
      </c>
      <c r="F63" s="114">
        <v>326</v>
      </c>
      <c r="G63" s="114">
        <v>298</v>
      </c>
      <c r="H63" s="114">
        <v>174</v>
      </c>
      <c r="I63" s="140">
        <v>136</v>
      </c>
      <c r="J63" s="115">
        <v>2</v>
      </c>
      <c r="K63" s="116">
        <v>1.4705882352941178</v>
      </c>
    </row>
    <row r="64" spans="1:11" ht="14.1" customHeight="1" x14ac:dyDescent="0.2">
      <c r="A64" s="306" t="s">
        <v>295</v>
      </c>
      <c r="B64" s="307" t="s">
        <v>296</v>
      </c>
      <c r="C64" s="308"/>
      <c r="D64" s="113">
        <v>1.2305889246996777</v>
      </c>
      <c r="E64" s="115">
        <v>84</v>
      </c>
      <c r="F64" s="114">
        <v>66</v>
      </c>
      <c r="G64" s="114">
        <v>61</v>
      </c>
      <c r="H64" s="114">
        <v>53</v>
      </c>
      <c r="I64" s="140">
        <v>88</v>
      </c>
      <c r="J64" s="115">
        <v>-4</v>
      </c>
      <c r="K64" s="116">
        <v>-4.5454545454545459</v>
      </c>
    </row>
    <row r="65" spans="1:11" ht="14.1" customHeight="1" x14ac:dyDescent="0.2">
      <c r="A65" s="306" t="s">
        <v>297</v>
      </c>
      <c r="B65" s="307" t="s">
        <v>298</v>
      </c>
      <c r="C65" s="308"/>
      <c r="D65" s="113">
        <v>0.54204512159390561</v>
      </c>
      <c r="E65" s="115">
        <v>37</v>
      </c>
      <c r="F65" s="114">
        <v>78</v>
      </c>
      <c r="G65" s="114">
        <v>22</v>
      </c>
      <c r="H65" s="114">
        <v>39</v>
      </c>
      <c r="I65" s="140">
        <v>153</v>
      </c>
      <c r="J65" s="115">
        <v>-116</v>
      </c>
      <c r="K65" s="116">
        <v>-75.816993464052288</v>
      </c>
    </row>
    <row r="66" spans="1:11" ht="14.1" customHeight="1" x14ac:dyDescent="0.2">
      <c r="A66" s="306">
        <v>82</v>
      </c>
      <c r="B66" s="307" t="s">
        <v>299</v>
      </c>
      <c r="C66" s="308"/>
      <c r="D66" s="113">
        <v>3.4573688836800467</v>
      </c>
      <c r="E66" s="115">
        <v>236</v>
      </c>
      <c r="F66" s="114">
        <v>263</v>
      </c>
      <c r="G66" s="114">
        <v>378</v>
      </c>
      <c r="H66" s="114">
        <v>265</v>
      </c>
      <c r="I66" s="140">
        <v>225</v>
      </c>
      <c r="J66" s="115">
        <v>11</v>
      </c>
      <c r="K66" s="116">
        <v>4.8888888888888893</v>
      </c>
    </row>
    <row r="67" spans="1:11" ht="14.1" customHeight="1" x14ac:dyDescent="0.2">
      <c r="A67" s="306" t="s">
        <v>300</v>
      </c>
      <c r="B67" s="307" t="s">
        <v>301</v>
      </c>
      <c r="C67" s="308"/>
      <c r="D67" s="113">
        <v>2.1974802226779957</v>
      </c>
      <c r="E67" s="115">
        <v>150</v>
      </c>
      <c r="F67" s="114">
        <v>216</v>
      </c>
      <c r="G67" s="114">
        <v>236</v>
      </c>
      <c r="H67" s="114">
        <v>215</v>
      </c>
      <c r="I67" s="140">
        <v>142</v>
      </c>
      <c r="J67" s="115">
        <v>8</v>
      </c>
      <c r="K67" s="116">
        <v>5.6338028169014081</v>
      </c>
    </row>
    <row r="68" spans="1:11" ht="14.1" customHeight="1" x14ac:dyDescent="0.2">
      <c r="A68" s="306" t="s">
        <v>302</v>
      </c>
      <c r="B68" s="307" t="s">
        <v>303</v>
      </c>
      <c r="C68" s="308"/>
      <c r="D68" s="113">
        <v>0.55669498974509224</v>
      </c>
      <c r="E68" s="115">
        <v>38</v>
      </c>
      <c r="F68" s="114">
        <v>23</v>
      </c>
      <c r="G68" s="114">
        <v>81</v>
      </c>
      <c r="H68" s="114">
        <v>30</v>
      </c>
      <c r="I68" s="140">
        <v>42</v>
      </c>
      <c r="J68" s="115">
        <v>-4</v>
      </c>
      <c r="K68" s="116">
        <v>-9.5238095238095237</v>
      </c>
    </row>
    <row r="69" spans="1:11" ht="14.1" customHeight="1" x14ac:dyDescent="0.2">
      <c r="A69" s="306">
        <v>83</v>
      </c>
      <c r="B69" s="307" t="s">
        <v>304</v>
      </c>
      <c r="C69" s="308"/>
      <c r="D69" s="113">
        <v>5.5083504248461761</v>
      </c>
      <c r="E69" s="115">
        <v>376</v>
      </c>
      <c r="F69" s="114">
        <v>396</v>
      </c>
      <c r="G69" s="114">
        <v>713</v>
      </c>
      <c r="H69" s="114">
        <v>323</v>
      </c>
      <c r="I69" s="140">
        <v>393</v>
      </c>
      <c r="J69" s="115">
        <v>-17</v>
      </c>
      <c r="K69" s="116">
        <v>-4.325699745547074</v>
      </c>
    </row>
    <row r="70" spans="1:11" ht="14.1" customHeight="1" x14ac:dyDescent="0.2">
      <c r="A70" s="306" t="s">
        <v>305</v>
      </c>
      <c r="B70" s="307" t="s">
        <v>306</v>
      </c>
      <c r="C70" s="308"/>
      <c r="D70" s="113">
        <v>4.6147084676237915</v>
      </c>
      <c r="E70" s="115">
        <v>315</v>
      </c>
      <c r="F70" s="114">
        <v>352</v>
      </c>
      <c r="G70" s="114">
        <v>668</v>
      </c>
      <c r="H70" s="114">
        <v>269</v>
      </c>
      <c r="I70" s="140">
        <v>341</v>
      </c>
      <c r="J70" s="115">
        <v>-26</v>
      </c>
      <c r="K70" s="116">
        <v>-7.6246334310850443</v>
      </c>
    </row>
    <row r="71" spans="1:11" ht="14.1" customHeight="1" x14ac:dyDescent="0.2">
      <c r="A71" s="306"/>
      <c r="B71" s="307" t="s">
        <v>307</v>
      </c>
      <c r="C71" s="308"/>
      <c r="D71" s="113">
        <v>2.5051274538529151</v>
      </c>
      <c r="E71" s="115">
        <v>171</v>
      </c>
      <c r="F71" s="114">
        <v>212</v>
      </c>
      <c r="G71" s="114">
        <v>482</v>
      </c>
      <c r="H71" s="114">
        <v>154</v>
      </c>
      <c r="I71" s="140">
        <v>228</v>
      </c>
      <c r="J71" s="115">
        <v>-57</v>
      </c>
      <c r="K71" s="116">
        <v>-25</v>
      </c>
    </row>
    <row r="72" spans="1:11" ht="14.1" customHeight="1" x14ac:dyDescent="0.2">
      <c r="A72" s="306">
        <v>84</v>
      </c>
      <c r="B72" s="307" t="s">
        <v>308</v>
      </c>
      <c r="C72" s="308"/>
      <c r="D72" s="113">
        <v>5.3765016114854962</v>
      </c>
      <c r="E72" s="115">
        <v>367</v>
      </c>
      <c r="F72" s="114">
        <v>423</v>
      </c>
      <c r="G72" s="114">
        <v>399</v>
      </c>
      <c r="H72" s="114">
        <v>340</v>
      </c>
      <c r="I72" s="140">
        <v>309</v>
      </c>
      <c r="J72" s="115">
        <v>58</v>
      </c>
      <c r="K72" s="116">
        <v>18.770226537216828</v>
      </c>
    </row>
    <row r="73" spans="1:11" ht="14.1" customHeight="1" x14ac:dyDescent="0.2">
      <c r="A73" s="306" t="s">
        <v>309</v>
      </c>
      <c r="B73" s="307" t="s">
        <v>310</v>
      </c>
      <c r="C73" s="308"/>
      <c r="D73" s="113">
        <v>1.0840902431878112</v>
      </c>
      <c r="E73" s="115">
        <v>74</v>
      </c>
      <c r="F73" s="114">
        <v>33</v>
      </c>
      <c r="G73" s="114">
        <v>111</v>
      </c>
      <c r="H73" s="114">
        <v>28</v>
      </c>
      <c r="I73" s="140">
        <v>69</v>
      </c>
      <c r="J73" s="115">
        <v>5</v>
      </c>
      <c r="K73" s="116">
        <v>7.2463768115942031</v>
      </c>
    </row>
    <row r="74" spans="1:11" ht="14.1" customHeight="1" x14ac:dyDescent="0.2">
      <c r="A74" s="306" t="s">
        <v>311</v>
      </c>
      <c r="B74" s="307" t="s">
        <v>312</v>
      </c>
      <c r="C74" s="308"/>
      <c r="D74" s="113">
        <v>0.24904775857017286</v>
      </c>
      <c r="E74" s="115">
        <v>17</v>
      </c>
      <c r="F74" s="114">
        <v>15</v>
      </c>
      <c r="G74" s="114">
        <v>40</v>
      </c>
      <c r="H74" s="114">
        <v>6</v>
      </c>
      <c r="I74" s="140">
        <v>22</v>
      </c>
      <c r="J74" s="115">
        <v>-5</v>
      </c>
      <c r="K74" s="116">
        <v>-22.727272727272727</v>
      </c>
    </row>
    <row r="75" spans="1:11" ht="14.1" customHeight="1" x14ac:dyDescent="0.2">
      <c r="A75" s="306" t="s">
        <v>313</v>
      </c>
      <c r="B75" s="307" t="s">
        <v>314</v>
      </c>
      <c r="C75" s="308"/>
      <c r="D75" s="113">
        <v>3.5599179607383533</v>
      </c>
      <c r="E75" s="115">
        <v>243</v>
      </c>
      <c r="F75" s="114">
        <v>352</v>
      </c>
      <c r="G75" s="114">
        <v>198</v>
      </c>
      <c r="H75" s="114">
        <v>275</v>
      </c>
      <c r="I75" s="140">
        <v>185</v>
      </c>
      <c r="J75" s="115">
        <v>58</v>
      </c>
      <c r="K75" s="116">
        <v>31.351351351351351</v>
      </c>
    </row>
    <row r="76" spans="1:11" ht="14.1" customHeight="1" x14ac:dyDescent="0.2">
      <c r="A76" s="306">
        <v>91</v>
      </c>
      <c r="B76" s="307" t="s">
        <v>315</v>
      </c>
      <c r="C76" s="308"/>
      <c r="D76" s="113">
        <v>0.51274538529153235</v>
      </c>
      <c r="E76" s="115">
        <v>35</v>
      </c>
      <c r="F76" s="114">
        <v>46</v>
      </c>
      <c r="G76" s="114">
        <v>57</v>
      </c>
      <c r="H76" s="114">
        <v>45</v>
      </c>
      <c r="I76" s="140">
        <v>56</v>
      </c>
      <c r="J76" s="115">
        <v>-21</v>
      </c>
      <c r="K76" s="116">
        <v>-37.5</v>
      </c>
    </row>
    <row r="77" spans="1:11" ht="14.1" customHeight="1" x14ac:dyDescent="0.2">
      <c r="A77" s="306">
        <v>92</v>
      </c>
      <c r="B77" s="307" t="s">
        <v>316</v>
      </c>
      <c r="C77" s="308"/>
      <c r="D77" s="113">
        <v>0.68854380310577201</v>
      </c>
      <c r="E77" s="115">
        <v>47</v>
      </c>
      <c r="F77" s="114">
        <v>50</v>
      </c>
      <c r="G77" s="114">
        <v>47</v>
      </c>
      <c r="H77" s="114">
        <v>37</v>
      </c>
      <c r="I77" s="140">
        <v>90</v>
      </c>
      <c r="J77" s="115">
        <v>-43</v>
      </c>
      <c r="K77" s="116">
        <v>-47.777777777777779</v>
      </c>
    </row>
    <row r="78" spans="1:11" ht="14.1" customHeight="1" x14ac:dyDescent="0.2">
      <c r="A78" s="306">
        <v>93</v>
      </c>
      <c r="B78" s="307" t="s">
        <v>317</v>
      </c>
      <c r="C78" s="308"/>
      <c r="D78" s="113">
        <v>8.789920890711983E-2</v>
      </c>
      <c r="E78" s="115">
        <v>6</v>
      </c>
      <c r="F78" s="114">
        <v>5</v>
      </c>
      <c r="G78" s="114" t="s">
        <v>514</v>
      </c>
      <c r="H78" s="114" t="s">
        <v>514</v>
      </c>
      <c r="I78" s="140">
        <v>6</v>
      </c>
      <c r="J78" s="115">
        <v>0</v>
      </c>
      <c r="K78" s="116">
        <v>0</v>
      </c>
    </row>
    <row r="79" spans="1:11" ht="14.1" customHeight="1" x14ac:dyDescent="0.2">
      <c r="A79" s="306">
        <v>94</v>
      </c>
      <c r="B79" s="307" t="s">
        <v>318</v>
      </c>
      <c r="C79" s="308"/>
      <c r="D79" s="113">
        <v>0.41019630823322589</v>
      </c>
      <c r="E79" s="115">
        <v>28</v>
      </c>
      <c r="F79" s="114">
        <v>20</v>
      </c>
      <c r="G79" s="114">
        <v>44</v>
      </c>
      <c r="H79" s="114">
        <v>17</v>
      </c>
      <c r="I79" s="140">
        <v>16</v>
      </c>
      <c r="J79" s="115">
        <v>12</v>
      </c>
      <c r="K79" s="116">
        <v>75</v>
      </c>
    </row>
    <row r="80" spans="1:11" ht="14.1" customHeight="1" x14ac:dyDescent="0.2">
      <c r="A80" s="306" t="s">
        <v>319</v>
      </c>
      <c r="B80" s="307" t="s">
        <v>320</v>
      </c>
      <c r="C80" s="308"/>
      <c r="D80" s="113" t="s">
        <v>514</v>
      </c>
      <c r="E80" s="115" t="s">
        <v>514</v>
      </c>
      <c r="F80" s="114">
        <v>0</v>
      </c>
      <c r="G80" s="114">
        <v>0</v>
      </c>
      <c r="H80" s="114" t="s">
        <v>514</v>
      </c>
      <c r="I80" s="140" t="s">
        <v>514</v>
      </c>
      <c r="J80" s="115" t="s">
        <v>514</v>
      </c>
      <c r="K80" s="116" t="s">
        <v>514</v>
      </c>
    </row>
    <row r="81" spans="1:11" ht="14.1" customHeight="1" x14ac:dyDescent="0.2">
      <c r="A81" s="310" t="s">
        <v>321</v>
      </c>
      <c r="B81" s="311" t="s">
        <v>334</v>
      </c>
      <c r="C81" s="312"/>
      <c r="D81" s="125">
        <v>0.30764723117491943</v>
      </c>
      <c r="E81" s="143">
        <v>21</v>
      </c>
      <c r="F81" s="144">
        <v>26</v>
      </c>
      <c r="G81" s="144">
        <v>59</v>
      </c>
      <c r="H81" s="144">
        <v>21</v>
      </c>
      <c r="I81" s="145">
        <v>17</v>
      </c>
      <c r="J81" s="143">
        <v>4</v>
      </c>
      <c r="K81" s="146">
        <v>23.529411764705884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6818</v>
      </c>
      <c r="E11" s="114">
        <v>7187</v>
      </c>
      <c r="F11" s="114">
        <v>6891</v>
      </c>
      <c r="G11" s="114">
        <v>6084</v>
      </c>
      <c r="H11" s="140">
        <v>6889</v>
      </c>
      <c r="I11" s="115">
        <v>-71</v>
      </c>
      <c r="J11" s="116">
        <v>-1.0306285382493832</v>
      </c>
    </row>
    <row r="12" spans="1:15" s="110" customFormat="1" ht="24.95" customHeight="1" x14ac:dyDescent="0.2">
      <c r="A12" s="193" t="s">
        <v>132</v>
      </c>
      <c r="B12" s="194" t="s">
        <v>133</v>
      </c>
      <c r="C12" s="113">
        <v>0.41067761806981518</v>
      </c>
      <c r="D12" s="115">
        <v>28</v>
      </c>
      <c r="E12" s="114">
        <v>50</v>
      </c>
      <c r="F12" s="114">
        <v>46</v>
      </c>
      <c r="G12" s="114">
        <v>20</v>
      </c>
      <c r="H12" s="140">
        <v>35</v>
      </c>
      <c r="I12" s="115">
        <v>-7</v>
      </c>
      <c r="J12" s="116">
        <v>-20</v>
      </c>
    </row>
    <row r="13" spans="1:15" s="110" customFormat="1" ht="24.95" customHeight="1" x14ac:dyDescent="0.2">
      <c r="A13" s="193" t="s">
        <v>134</v>
      </c>
      <c r="B13" s="199" t="s">
        <v>214</v>
      </c>
      <c r="C13" s="113">
        <v>0.57201525374009976</v>
      </c>
      <c r="D13" s="115">
        <v>39</v>
      </c>
      <c r="E13" s="114">
        <v>38</v>
      </c>
      <c r="F13" s="114">
        <v>52</v>
      </c>
      <c r="G13" s="114">
        <v>29</v>
      </c>
      <c r="H13" s="140">
        <v>36</v>
      </c>
      <c r="I13" s="115">
        <v>3</v>
      </c>
      <c r="J13" s="116">
        <v>8.3333333333333339</v>
      </c>
    </row>
    <row r="14" spans="1:15" s="287" customFormat="1" ht="24.95" customHeight="1" x14ac:dyDescent="0.2">
      <c r="A14" s="193" t="s">
        <v>215</v>
      </c>
      <c r="B14" s="199" t="s">
        <v>137</v>
      </c>
      <c r="C14" s="113">
        <v>22.587268993839835</v>
      </c>
      <c r="D14" s="115">
        <v>1540</v>
      </c>
      <c r="E14" s="114">
        <v>1910</v>
      </c>
      <c r="F14" s="114">
        <v>1220</v>
      </c>
      <c r="G14" s="114">
        <v>1268</v>
      </c>
      <c r="H14" s="140">
        <v>1633</v>
      </c>
      <c r="I14" s="115">
        <v>-93</v>
      </c>
      <c r="J14" s="116">
        <v>-5.6950398040416408</v>
      </c>
      <c r="K14" s="110"/>
      <c r="L14" s="110"/>
      <c r="M14" s="110"/>
      <c r="N14" s="110"/>
      <c r="O14" s="110"/>
    </row>
    <row r="15" spans="1:15" s="110" customFormat="1" ht="24.95" customHeight="1" x14ac:dyDescent="0.2">
      <c r="A15" s="193" t="s">
        <v>216</v>
      </c>
      <c r="B15" s="199" t="s">
        <v>217</v>
      </c>
      <c r="C15" s="113">
        <v>9.9589322381930181</v>
      </c>
      <c r="D15" s="115">
        <v>679</v>
      </c>
      <c r="E15" s="114">
        <v>1377</v>
      </c>
      <c r="F15" s="114">
        <v>376</v>
      </c>
      <c r="G15" s="114">
        <v>324</v>
      </c>
      <c r="H15" s="140">
        <v>913</v>
      </c>
      <c r="I15" s="115">
        <v>-234</v>
      </c>
      <c r="J15" s="116">
        <v>-25.629791894852136</v>
      </c>
    </row>
    <row r="16" spans="1:15" s="287" customFormat="1" ht="24.95" customHeight="1" x14ac:dyDescent="0.2">
      <c r="A16" s="193" t="s">
        <v>218</v>
      </c>
      <c r="B16" s="199" t="s">
        <v>141</v>
      </c>
      <c r="C16" s="113">
        <v>10.868289821061895</v>
      </c>
      <c r="D16" s="115">
        <v>741</v>
      </c>
      <c r="E16" s="114">
        <v>434</v>
      </c>
      <c r="F16" s="114">
        <v>732</v>
      </c>
      <c r="G16" s="114">
        <v>849</v>
      </c>
      <c r="H16" s="140">
        <v>618</v>
      </c>
      <c r="I16" s="115">
        <v>123</v>
      </c>
      <c r="J16" s="116">
        <v>19.902912621359224</v>
      </c>
      <c r="K16" s="110"/>
      <c r="L16" s="110"/>
      <c r="M16" s="110"/>
      <c r="N16" s="110"/>
      <c r="O16" s="110"/>
    </row>
    <row r="17" spans="1:15" s="110" customFormat="1" ht="24.95" customHeight="1" x14ac:dyDescent="0.2">
      <c r="A17" s="193" t="s">
        <v>142</v>
      </c>
      <c r="B17" s="199" t="s">
        <v>220</v>
      </c>
      <c r="C17" s="113">
        <v>1.7600469345849223</v>
      </c>
      <c r="D17" s="115">
        <v>120</v>
      </c>
      <c r="E17" s="114">
        <v>99</v>
      </c>
      <c r="F17" s="114">
        <v>112</v>
      </c>
      <c r="G17" s="114">
        <v>95</v>
      </c>
      <c r="H17" s="140">
        <v>102</v>
      </c>
      <c r="I17" s="115">
        <v>18</v>
      </c>
      <c r="J17" s="116">
        <v>17.647058823529413</v>
      </c>
    </row>
    <row r="18" spans="1:15" s="287" customFormat="1" ht="24.95" customHeight="1" x14ac:dyDescent="0.2">
      <c r="A18" s="201" t="s">
        <v>144</v>
      </c>
      <c r="B18" s="202" t="s">
        <v>145</v>
      </c>
      <c r="C18" s="113">
        <v>5.2948078615429743</v>
      </c>
      <c r="D18" s="115">
        <v>361</v>
      </c>
      <c r="E18" s="114">
        <v>421</v>
      </c>
      <c r="F18" s="114">
        <v>362</v>
      </c>
      <c r="G18" s="114">
        <v>291</v>
      </c>
      <c r="H18" s="140">
        <v>338</v>
      </c>
      <c r="I18" s="115">
        <v>23</v>
      </c>
      <c r="J18" s="116">
        <v>6.8047337278106506</v>
      </c>
      <c r="K18" s="110"/>
      <c r="L18" s="110"/>
      <c r="M18" s="110"/>
      <c r="N18" s="110"/>
      <c r="O18" s="110"/>
    </row>
    <row r="19" spans="1:15" s="110" customFormat="1" ht="24.95" customHeight="1" x14ac:dyDescent="0.2">
      <c r="A19" s="193" t="s">
        <v>146</v>
      </c>
      <c r="B19" s="199" t="s">
        <v>147</v>
      </c>
      <c r="C19" s="113">
        <v>10.64828395423878</v>
      </c>
      <c r="D19" s="115">
        <v>726</v>
      </c>
      <c r="E19" s="114">
        <v>615</v>
      </c>
      <c r="F19" s="114">
        <v>713</v>
      </c>
      <c r="G19" s="114">
        <v>652</v>
      </c>
      <c r="H19" s="140">
        <v>795</v>
      </c>
      <c r="I19" s="115">
        <v>-69</v>
      </c>
      <c r="J19" s="116">
        <v>-8.6792452830188687</v>
      </c>
    </row>
    <row r="20" spans="1:15" s="287" customFormat="1" ht="24.95" customHeight="1" x14ac:dyDescent="0.2">
      <c r="A20" s="193" t="s">
        <v>148</v>
      </c>
      <c r="B20" s="199" t="s">
        <v>149</v>
      </c>
      <c r="C20" s="113">
        <v>2.7280727486066296</v>
      </c>
      <c r="D20" s="115">
        <v>186</v>
      </c>
      <c r="E20" s="114">
        <v>154</v>
      </c>
      <c r="F20" s="114">
        <v>236</v>
      </c>
      <c r="G20" s="114">
        <v>265</v>
      </c>
      <c r="H20" s="140">
        <v>231</v>
      </c>
      <c r="I20" s="115">
        <v>-45</v>
      </c>
      <c r="J20" s="116">
        <v>-19.480519480519479</v>
      </c>
      <c r="K20" s="110"/>
      <c r="L20" s="110"/>
      <c r="M20" s="110"/>
      <c r="N20" s="110"/>
      <c r="O20" s="110"/>
    </row>
    <row r="21" spans="1:15" s="110" customFormat="1" ht="24.95" customHeight="1" x14ac:dyDescent="0.2">
      <c r="A21" s="201" t="s">
        <v>150</v>
      </c>
      <c r="B21" s="202" t="s">
        <v>151</v>
      </c>
      <c r="C21" s="113">
        <v>5.6174831328835433</v>
      </c>
      <c r="D21" s="115">
        <v>383</v>
      </c>
      <c r="E21" s="114">
        <v>347</v>
      </c>
      <c r="F21" s="114">
        <v>357</v>
      </c>
      <c r="G21" s="114">
        <v>289</v>
      </c>
      <c r="H21" s="140">
        <v>268</v>
      </c>
      <c r="I21" s="115">
        <v>115</v>
      </c>
      <c r="J21" s="116">
        <v>42.910447761194028</v>
      </c>
    </row>
    <row r="22" spans="1:15" s="110" customFormat="1" ht="24.95" customHeight="1" x14ac:dyDescent="0.2">
      <c r="A22" s="201" t="s">
        <v>152</v>
      </c>
      <c r="B22" s="199" t="s">
        <v>153</v>
      </c>
      <c r="C22" s="113">
        <v>1.305368143150484</v>
      </c>
      <c r="D22" s="115">
        <v>89</v>
      </c>
      <c r="E22" s="114">
        <v>69</v>
      </c>
      <c r="F22" s="114">
        <v>71</v>
      </c>
      <c r="G22" s="114">
        <v>49</v>
      </c>
      <c r="H22" s="140">
        <v>66</v>
      </c>
      <c r="I22" s="115">
        <v>23</v>
      </c>
      <c r="J22" s="116">
        <v>34.848484848484851</v>
      </c>
    </row>
    <row r="23" spans="1:15" s="110" customFormat="1" ht="24.95" customHeight="1" x14ac:dyDescent="0.2">
      <c r="A23" s="193" t="s">
        <v>154</v>
      </c>
      <c r="B23" s="199" t="s">
        <v>155</v>
      </c>
      <c r="C23" s="113">
        <v>1.0853622763273687</v>
      </c>
      <c r="D23" s="115">
        <v>74</v>
      </c>
      <c r="E23" s="114">
        <v>84</v>
      </c>
      <c r="F23" s="114">
        <v>57</v>
      </c>
      <c r="G23" s="114">
        <v>53</v>
      </c>
      <c r="H23" s="140">
        <v>79</v>
      </c>
      <c r="I23" s="115">
        <v>-5</v>
      </c>
      <c r="J23" s="116">
        <v>-6.3291139240506329</v>
      </c>
    </row>
    <row r="24" spans="1:15" s="110" customFormat="1" ht="24.95" customHeight="1" x14ac:dyDescent="0.2">
      <c r="A24" s="193" t="s">
        <v>156</v>
      </c>
      <c r="B24" s="199" t="s">
        <v>221</v>
      </c>
      <c r="C24" s="113">
        <v>3.402757406864183</v>
      </c>
      <c r="D24" s="115">
        <v>232</v>
      </c>
      <c r="E24" s="114">
        <v>199</v>
      </c>
      <c r="F24" s="114">
        <v>228</v>
      </c>
      <c r="G24" s="114">
        <v>241</v>
      </c>
      <c r="H24" s="140">
        <v>245</v>
      </c>
      <c r="I24" s="115">
        <v>-13</v>
      </c>
      <c r="J24" s="116">
        <v>-5.3061224489795915</v>
      </c>
    </row>
    <row r="25" spans="1:15" s="110" customFormat="1" ht="24.95" customHeight="1" x14ac:dyDescent="0.2">
      <c r="A25" s="193" t="s">
        <v>222</v>
      </c>
      <c r="B25" s="204" t="s">
        <v>159</v>
      </c>
      <c r="C25" s="113">
        <v>9.9442651804048108</v>
      </c>
      <c r="D25" s="115">
        <v>678</v>
      </c>
      <c r="E25" s="114">
        <v>613</v>
      </c>
      <c r="F25" s="114">
        <v>554</v>
      </c>
      <c r="G25" s="114">
        <v>538</v>
      </c>
      <c r="H25" s="140">
        <v>533</v>
      </c>
      <c r="I25" s="115">
        <v>145</v>
      </c>
      <c r="J25" s="116">
        <v>27.204502814258912</v>
      </c>
    </row>
    <row r="26" spans="1:15" s="110" customFormat="1" ht="24.95" customHeight="1" x14ac:dyDescent="0.2">
      <c r="A26" s="201">
        <v>782.78300000000002</v>
      </c>
      <c r="B26" s="203" t="s">
        <v>160</v>
      </c>
      <c r="C26" s="113">
        <v>6.52684071575242</v>
      </c>
      <c r="D26" s="115">
        <v>445</v>
      </c>
      <c r="E26" s="114">
        <v>791</v>
      </c>
      <c r="F26" s="114">
        <v>539</v>
      </c>
      <c r="G26" s="114">
        <v>354</v>
      </c>
      <c r="H26" s="140">
        <v>485</v>
      </c>
      <c r="I26" s="115">
        <v>-40</v>
      </c>
      <c r="J26" s="116">
        <v>-8.2474226804123703</v>
      </c>
    </row>
    <row r="27" spans="1:15" s="110" customFormat="1" ht="24.95" customHeight="1" x14ac:dyDescent="0.2">
      <c r="A27" s="193" t="s">
        <v>161</v>
      </c>
      <c r="B27" s="199" t="s">
        <v>162</v>
      </c>
      <c r="C27" s="113">
        <v>2.3613963039014374</v>
      </c>
      <c r="D27" s="115">
        <v>161</v>
      </c>
      <c r="E27" s="114">
        <v>123</v>
      </c>
      <c r="F27" s="114">
        <v>161</v>
      </c>
      <c r="G27" s="114">
        <v>148</v>
      </c>
      <c r="H27" s="140">
        <v>156</v>
      </c>
      <c r="I27" s="115">
        <v>5</v>
      </c>
      <c r="J27" s="116">
        <v>3.2051282051282053</v>
      </c>
    </row>
    <row r="28" spans="1:15" s="110" customFormat="1" ht="24.95" customHeight="1" x14ac:dyDescent="0.2">
      <c r="A28" s="193" t="s">
        <v>163</v>
      </c>
      <c r="B28" s="199" t="s">
        <v>164</v>
      </c>
      <c r="C28" s="113">
        <v>8.9615723085948957</v>
      </c>
      <c r="D28" s="115">
        <v>611</v>
      </c>
      <c r="E28" s="114">
        <v>537</v>
      </c>
      <c r="F28" s="114">
        <v>688</v>
      </c>
      <c r="G28" s="114">
        <v>604</v>
      </c>
      <c r="H28" s="140">
        <v>729</v>
      </c>
      <c r="I28" s="115">
        <v>-118</v>
      </c>
      <c r="J28" s="116">
        <v>-16.186556927297669</v>
      </c>
    </row>
    <row r="29" spans="1:15" s="110" customFormat="1" ht="24.95" customHeight="1" x14ac:dyDescent="0.2">
      <c r="A29" s="193">
        <v>86</v>
      </c>
      <c r="B29" s="199" t="s">
        <v>165</v>
      </c>
      <c r="C29" s="113">
        <v>6.7615136403637432</v>
      </c>
      <c r="D29" s="115">
        <v>461</v>
      </c>
      <c r="E29" s="114">
        <v>429</v>
      </c>
      <c r="F29" s="114">
        <v>459</v>
      </c>
      <c r="G29" s="114">
        <v>366</v>
      </c>
      <c r="H29" s="140">
        <v>485</v>
      </c>
      <c r="I29" s="115">
        <v>-24</v>
      </c>
      <c r="J29" s="116">
        <v>-4.9484536082474229</v>
      </c>
    </row>
    <row r="30" spans="1:15" s="110" customFormat="1" ht="24.95" customHeight="1" x14ac:dyDescent="0.2">
      <c r="A30" s="193">
        <v>87.88</v>
      </c>
      <c r="B30" s="204" t="s">
        <v>166</v>
      </c>
      <c r="C30" s="113">
        <v>7.28952772073922</v>
      </c>
      <c r="D30" s="115">
        <v>497</v>
      </c>
      <c r="E30" s="114">
        <v>555</v>
      </c>
      <c r="F30" s="114">
        <v>814</v>
      </c>
      <c r="G30" s="114">
        <v>574</v>
      </c>
      <c r="H30" s="140">
        <v>503</v>
      </c>
      <c r="I30" s="115">
        <v>-6</v>
      </c>
      <c r="J30" s="116">
        <v>-1.1928429423459244</v>
      </c>
    </row>
    <row r="31" spans="1:15" s="110" customFormat="1" ht="24.95" customHeight="1" x14ac:dyDescent="0.2">
      <c r="A31" s="193" t="s">
        <v>167</v>
      </c>
      <c r="B31" s="199" t="s">
        <v>168</v>
      </c>
      <c r="C31" s="113">
        <v>4.5027867409797597</v>
      </c>
      <c r="D31" s="115">
        <v>307</v>
      </c>
      <c r="E31" s="114">
        <v>252</v>
      </c>
      <c r="F31" s="114">
        <v>334</v>
      </c>
      <c r="G31" s="114">
        <v>343</v>
      </c>
      <c r="H31" s="140">
        <v>272</v>
      </c>
      <c r="I31" s="115">
        <v>35</v>
      </c>
      <c r="J31" s="116">
        <v>12.867647058823529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0.41067761806981518</v>
      </c>
      <c r="D34" s="115">
        <v>28</v>
      </c>
      <c r="E34" s="114">
        <v>50</v>
      </c>
      <c r="F34" s="114">
        <v>46</v>
      </c>
      <c r="G34" s="114">
        <v>20</v>
      </c>
      <c r="H34" s="140">
        <v>35</v>
      </c>
      <c r="I34" s="115">
        <v>-7</v>
      </c>
      <c r="J34" s="116">
        <v>-20</v>
      </c>
    </row>
    <row r="35" spans="1:10" s="110" customFormat="1" ht="24.95" customHeight="1" x14ac:dyDescent="0.2">
      <c r="A35" s="292" t="s">
        <v>171</v>
      </c>
      <c r="B35" s="293" t="s">
        <v>172</v>
      </c>
      <c r="C35" s="113">
        <v>28.454092109122911</v>
      </c>
      <c r="D35" s="115">
        <v>1940</v>
      </c>
      <c r="E35" s="114">
        <v>2369</v>
      </c>
      <c r="F35" s="114">
        <v>1634</v>
      </c>
      <c r="G35" s="114">
        <v>1588</v>
      </c>
      <c r="H35" s="140">
        <v>2007</v>
      </c>
      <c r="I35" s="115">
        <v>-67</v>
      </c>
      <c r="J35" s="116">
        <v>-3.338315894369706</v>
      </c>
    </row>
    <row r="36" spans="1:10" s="110" customFormat="1" ht="24.95" customHeight="1" x14ac:dyDescent="0.2">
      <c r="A36" s="294" t="s">
        <v>173</v>
      </c>
      <c r="B36" s="295" t="s">
        <v>174</v>
      </c>
      <c r="C36" s="125">
        <v>71.135230272807277</v>
      </c>
      <c r="D36" s="143">
        <v>4850</v>
      </c>
      <c r="E36" s="144">
        <v>4768</v>
      </c>
      <c r="F36" s="144">
        <v>5211</v>
      </c>
      <c r="G36" s="144">
        <v>4476</v>
      </c>
      <c r="H36" s="145">
        <v>4847</v>
      </c>
      <c r="I36" s="143">
        <v>3</v>
      </c>
      <c r="J36" s="146">
        <v>6.1893955023726015E-2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6818</v>
      </c>
      <c r="F11" s="264">
        <v>7187</v>
      </c>
      <c r="G11" s="264">
        <v>6891</v>
      </c>
      <c r="H11" s="264">
        <v>6084</v>
      </c>
      <c r="I11" s="265">
        <v>6889</v>
      </c>
      <c r="J11" s="263">
        <v>-71</v>
      </c>
      <c r="K11" s="266">
        <v>-1.0306285382493832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27.794074508653566</v>
      </c>
      <c r="E13" s="115">
        <v>1895</v>
      </c>
      <c r="F13" s="114">
        <v>2332</v>
      </c>
      <c r="G13" s="114">
        <v>2366</v>
      </c>
      <c r="H13" s="114">
        <v>1835</v>
      </c>
      <c r="I13" s="140">
        <v>1791</v>
      </c>
      <c r="J13" s="115">
        <v>104</v>
      </c>
      <c r="K13" s="116">
        <v>5.8068118369625905</v>
      </c>
    </row>
    <row r="14" spans="1:17" ht="15.95" customHeight="1" x14ac:dyDescent="0.2">
      <c r="A14" s="306" t="s">
        <v>230</v>
      </c>
      <c r="B14" s="307"/>
      <c r="C14" s="308"/>
      <c r="D14" s="113">
        <v>52.728072748606628</v>
      </c>
      <c r="E14" s="115">
        <v>3595</v>
      </c>
      <c r="F14" s="114">
        <v>3832</v>
      </c>
      <c r="G14" s="114">
        <v>3374</v>
      </c>
      <c r="H14" s="114">
        <v>3131</v>
      </c>
      <c r="I14" s="140">
        <v>3823</v>
      </c>
      <c r="J14" s="115">
        <v>-228</v>
      </c>
      <c r="K14" s="116">
        <v>-5.9639026942191995</v>
      </c>
    </row>
    <row r="15" spans="1:17" ht="15.95" customHeight="1" x14ac:dyDescent="0.2">
      <c r="A15" s="306" t="s">
        <v>231</v>
      </c>
      <c r="B15" s="307"/>
      <c r="C15" s="308"/>
      <c r="D15" s="113">
        <v>6.9521853916104428</v>
      </c>
      <c r="E15" s="115">
        <v>474</v>
      </c>
      <c r="F15" s="114">
        <v>359</v>
      </c>
      <c r="G15" s="114">
        <v>380</v>
      </c>
      <c r="H15" s="114">
        <v>414</v>
      </c>
      <c r="I15" s="140">
        <v>422</v>
      </c>
      <c r="J15" s="115">
        <v>52</v>
      </c>
      <c r="K15" s="116">
        <v>12.322274881516588</v>
      </c>
    </row>
    <row r="16" spans="1:17" ht="15.95" customHeight="1" x14ac:dyDescent="0.2">
      <c r="A16" s="306" t="s">
        <v>232</v>
      </c>
      <c r="B16" s="307"/>
      <c r="C16" s="308"/>
      <c r="D16" s="113">
        <v>12.100322675271341</v>
      </c>
      <c r="E16" s="115">
        <v>825</v>
      </c>
      <c r="F16" s="114">
        <v>634</v>
      </c>
      <c r="G16" s="114">
        <v>723</v>
      </c>
      <c r="H16" s="114">
        <v>671</v>
      </c>
      <c r="I16" s="140">
        <v>836</v>
      </c>
      <c r="J16" s="115">
        <v>-11</v>
      </c>
      <c r="K16" s="116">
        <v>-1.3157894736842106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0.54268113816368435</v>
      </c>
      <c r="E18" s="115">
        <v>37</v>
      </c>
      <c r="F18" s="114">
        <v>58</v>
      </c>
      <c r="G18" s="114">
        <v>71</v>
      </c>
      <c r="H18" s="114">
        <v>24</v>
      </c>
      <c r="I18" s="140">
        <v>38</v>
      </c>
      <c r="J18" s="115">
        <v>-1</v>
      </c>
      <c r="K18" s="116">
        <v>-2.6315789473684212</v>
      </c>
    </row>
    <row r="19" spans="1:11" ht="14.1" customHeight="1" x14ac:dyDescent="0.2">
      <c r="A19" s="306" t="s">
        <v>235</v>
      </c>
      <c r="B19" s="307" t="s">
        <v>236</v>
      </c>
      <c r="C19" s="308"/>
      <c r="D19" s="113">
        <v>0.36667644470519212</v>
      </c>
      <c r="E19" s="115">
        <v>25</v>
      </c>
      <c r="F19" s="114">
        <v>44</v>
      </c>
      <c r="G19" s="114">
        <v>56</v>
      </c>
      <c r="H19" s="114">
        <v>14</v>
      </c>
      <c r="I19" s="140">
        <v>25</v>
      </c>
      <c r="J19" s="115">
        <v>0</v>
      </c>
      <c r="K19" s="116">
        <v>0</v>
      </c>
    </row>
    <row r="20" spans="1:11" ht="14.1" customHeight="1" x14ac:dyDescent="0.2">
      <c r="A20" s="306">
        <v>12</v>
      </c>
      <c r="B20" s="307" t="s">
        <v>237</v>
      </c>
      <c r="C20" s="308"/>
      <c r="D20" s="113">
        <v>0.82135523613963035</v>
      </c>
      <c r="E20" s="115">
        <v>56</v>
      </c>
      <c r="F20" s="114">
        <v>90</v>
      </c>
      <c r="G20" s="114">
        <v>61</v>
      </c>
      <c r="H20" s="114">
        <v>59</v>
      </c>
      <c r="I20" s="140">
        <v>69</v>
      </c>
      <c r="J20" s="115">
        <v>-13</v>
      </c>
      <c r="K20" s="116">
        <v>-18.840579710144926</v>
      </c>
    </row>
    <row r="21" spans="1:11" ht="14.1" customHeight="1" x14ac:dyDescent="0.2">
      <c r="A21" s="306">
        <v>21</v>
      </c>
      <c r="B21" s="307" t="s">
        <v>238</v>
      </c>
      <c r="C21" s="308"/>
      <c r="D21" s="113">
        <v>0.19067175124669991</v>
      </c>
      <c r="E21" s="115">
        <v>13</v>
      </c>
      <c r="F21" s="114">
        <v>32</v>
      </c>
      <c r="G21" s="114">
        <v>8</v>
      </c>
      <c r="H21" s="114">
        <v>8</v>
      </c>
      <c r="I21" s="140">
        <v>11</v>
      </c>
      <c r="J21" s="115">
        <v>2</v>
      </c>
      <c r="K21" s="116">
        <v>18.181818181818183</v>
      </c>
    </row>
    <row r="22" spans="1:11" ht="14.1" customHeight="1" x14ac:dyDescent="0.2">
      <c r="A22" s="306">
        <v>22</v>
      </c>
      <c r="B22" s="307" t="s">
        <v>239</v>
      </c>
      <c r="C22" s="308"/>
      <c r="D22" s="113">
        <v>0.98269287180991494</v>
      </c>
      <c r="E22" s="115">
        <v>67</v>
      </c>
      <c r="F22" s="114">
        <v>80</v>
      </c>
      <c r="G22" s="114">
        <v>107</v>
      </c>
      <c r="H22" s="114">
        <v>113</v>
      </c>
      <c r="I22" s="140">
        <v>119</v>
      </c>
      <c r="J22" s="115">
        <v>-52</v>
      </c>
      <c r="K22" s="116">
        <v>-43.69747899159664</v>
      </c>
    </row>
    <row r="23" spans="1:11" ht="14.1" customHeight="1" x14ac:dyDescent="0.2">
      <c r="A23" s="306">
        <v>23</v>
      </c>
      <c r="B23" s="307" t="s">
        <v>240</v>
      </c>
      <c r="C23" s="308"/>
      <c r="D23" s="113">
        <v>0.63068348489293047</v>
      </c>
      <c r="E23" s="115">
        <v>43</v>
      </c>
      <c r="F23" s="114">
        <v>24</v>
      </c>
      <c r="G23" s="114">
        <v>32</v>
      </c>
      <c r="H23" s="114">
        <v>37</v>
      </c>
      <c r="I23" s="140">
        <v>36</v>
      </c>
      <c r="J23" s="115">
        <v>7</v>
      </c>
      <c r="K23" s="116">
        <v>19.444444444444443</v>
      </c>
    </row>
    <row r="24" spans="1:11" ht="14.1" customHeight="1" x14ac:dyDescent="0.2">
      <c r="A24" s="306">
        <v>24</v>
      </c>
      <c r="B24" s="307" t="s">
        <v>241</v>
      </c>
      <c r="C24" s="308"/>
      <c r="D24" s="113">
        <v>5.6174831328835433</v>
      </c>
      <c r="E24" s="115">
        <v>383</v>
      </c>
      <c r="F24" s="114">
        <v>301</v>
      </c>
      <c r="G24" s="114">
        <v>503</v>
      </c>
      <c r="H24" s="114">
        <v>564</v>
      </c>
      <c r="I24" s="140">
        <v>399</v>
      </c>
      <c r="J24" s="115">
        <v>-16</v>
      </c>
      <c r="K24" s="116">
        <v>-4.0100250626566414</v>
      </c>
    </row>
    <row r="25" spans="1:11" ht="14.1" customHeight="1" x14ac:dyDescent="0.2">
      <c r="A25" s="306">
        <v>25</v>
      </c>
      <c r="B25" s="307" t="s">
        <v>242</v>
      </c>
      <c r="C25" s="308"/>
      <c r="D25" s="113">
        <v>3.9894397183924903</v>
      </c>
      <c r="E25" s="115">
        <v>272</v>
      </c>
      <c r="F25" s="114">
        <v>153</v>
      </c>
      <c r="G25" s="114">
        <v>222</v>
      </c>
      <c r="H25" s="114">
        <v>193</v>
      </c>
      <c r="I25" s="140">
        <v>236</v>
      </c>
      <c r="J25" s="115">
        <v>36</v>
      </c>
      <c r="K25" s="116">
        <v>15.254237288135593</v>
      </c>
    </row>
    <row r="26" spans="1:11" ht="14.1" customHeight="1" x14ac:dyDescent="0.2">
      <c r="A26" s="306">
        <v>26</v>
      </c>
      <c r="B26" s="307" t="s">
        <v>243</v>
      </c>
      <c r="C26" s="308"/>
      <c r="D26" s="113">
        <v>2.478732766207099</v>
      </c>
      <c r="E26" s="115">
        <v>169</v>
      </c>
      <c r="F26" s="114">
        <v>77</v>
      </c>
      <c r="G26" s="114">
        <v>96</v>
      </c>
      <c r="H26" s="114">
        <v>111</v>
      </c>
      <c r="I26" s="140">
        <v>179</v>
      </c>
      <c r="J26" s="115">
        <v>-10</v>
      </c>
      <c r="K26" s="116">
        <v>-5.5865921787709496</v>
      </c>
    </row>
    <row r="27" spans="1:11" ht="14.1" customHeight="1" x14ac:dyDescent="0.2">
      <c r="A27" s="306">
        <v>27</v>
      </c>
      <c r="B27" s="307" t="s">
        <v>244</v>
      </c>
      <c r="C27" s="308"/>
      <c r="D27" s="113">
        <v>2.1120563215019068</v>
      </c>
      <c r="E27" s="115">
        <v>144</v>
      </c>
      <c r="F27" s="114">
        <v>101</v>
      </c>
      <c r="G27" s="114">
        <v>103</v>
      </c>
      <c r="H27" s="114">
        <v>106</v>
      </c>
      <c r="I27" s="140">
        <v>121</v>
      </c>
      <c r="J27" s="115">
        <v>23</v>
      </c>
      <c r="K27" s="116">
        <v>19.008264462809919</v>
      </c>
    </row>
    <row r="28" spans="1:11" ht="14.1" customHeight="1" x14ac:dyDescent="0.2">
      <c r="A28" s="306">
        <v>28</v>
      </c>
      <c r="B28" s="307" t="s">
        <v>245</v>
      </c>
      <c r="C28" s="308"/>
      <c r="D28" s="113">
        <v>0.11733646230566148</v>
      </c>
      <c r="E28" s="115">
        <v>8</v>
      </c>
      <c r="F28" s="114">
        <v>20</v>
      </c>
      <c r="G28" s="114">
        <v>8</v>
      </c>
      <c r="H28" s="114">
        <v>13</v>
      </c>
      <c r="I28" s="140">
        <v>16</v>
      </c>
      <c r="J28" s="115">
        <v>-8</v>
      </c>
      <c r="K28" s="116">
        <v>-50</v>
      </c>
    </row>
    <row r="29" spans="1:11" ht="14.1" customHeight="1" x14ac:dyDescent="0.2">
      <c r="A29" s="306">
        <v>29</v>
      </c>
      <c r="B29" s="307" t="s">
        <v>246</v>
      </c>
      <c r="C29" s="308"/>
      <c r="D29" s="113">
        <v>9.0202405397477268</v>
      </c>
      <c r="E29" s="115">
        <v>615</v>
      </c>
      <c r="F29" s="114">
        <v>1174</v>
      </c>
      <c r="G29" s="114">
        <v>301</v>
      </c>
      <c r="H29" s="114">
        <v>209</v>
      </c>
      <c r="I29" s="140">
        <v>696</v>
      </c>
      <c r="J29" s="115">
        <v>-81</v>
      </c>
      <c r="K29" s="116">
        <v>-11.637931034482758</v>
      </c>
    </row>
    <row r="30" spans="1:11" ht="14.1" customHeight="1" x14ac:dyDescent="0.2">
      <c r="A30" s="306" t="s">
        <v>247</v>
      </c>
      <c r="B30" s="307" t="s">
        <v>248</v>
      </c>
      <c r="C30" s="308"/>
      <c r="D30" s="113">
        <v>6.2628336755646821</v>
      </c>
      <c r="E30" s="115">
        <v>427</v>
      </c>
      <c r="F30" s="114">
        <v>1039</v>
      </c>
      <c r="G30" s="114">
        <v>157</v>
      </c>
      <c r="H30" s="114">
        <v>76</v>
      </c>
      <c r="I30" s="140">
        <v>563</v>
      </c>
      <c r="J30" s="115">
        <v>-136</v>
      </c>
      <c r="K30" s="116">
        <v>-24.156305506216697</v>
      </c>
    </row>
    <row r="31" spans="1:11" ht="14.1" customHeight="1" x14ac:dyDescent="0.2">
      <c r="A31" s="306" t="s">
        <v>249</v>
      </c>
      <c r="B31" s="307" t="s">
        <v>250</v>
      </c>
      <c r="C31" s="308"/>
      <c r="D31" s="113">
        <v>2.7574068641830447</v>
      </c>
      <c r="E31" s="115">
        <v>188</v>
      </c>
      <c r="F31" s="114">
        <v>135</v>
      </c>
      <c r="G31" s="114">
        <v>144</v>
      </c>
      <c r="H31" s="114">
        <v>133</v>
      </c>
      <c r="I31" s="140">
        <v>133</v>
      </c>
      <c r="J31" s="115">
        <v>55</v>
      </c>
      <c r="K31" s="116">
        <v>41.353383458646618</v>
      </c>
    </row>
    <row r="32" spans="1:11" ht="14.1" customHeight="1" x14ac:dyDescent="0.2">
      <c r="A32" s="306">
        <v>31</v>
      </c>
      <c r="B32" s="307" t="s">
        <v>251</v>
      </c>
      <c r="C32" s="308"/>
      <c r="D32" s="113">
        <v>0.41067761806981518</v>
      </c>
      <c r="E32" s="115">
        <v>28</v>
      </c>
      <c r="F32" s="114">
        <v>12</v>
      </c>
      <c r="G32" s="114">
        <v>22</v>
      </c>
      <c r="H32" s="114">
        <v>24</v>
      </c>
      <c r="I32" s="140">
        <v>21</v>
      </c>
      <c r="J32" s="115">
        <v>7</v>
      </c>
      <c r="K32" s="116">
        <v>33.333333333333336</v>
      </c>
    </row>
    <row r="33" spans="1:11" ht="14.1" customHeight="1" x14ac:dyDescent="0.2">
      <c r="A33" s="306">
        <v>32</v>
      </c>
      <c r="B33" s="307" t="s">
        <v>252</v>
      </c>
      <c r="C33" s="308"/>
      <c r="D33" s="113">
        <v>2.5080668817835141</v>
      </c>
      <c r="E33" s="115">
        <v>171</v>
      </c>
      <c r="F33" s="114">
        <v>228</v>
      </c>
      <c r="G33" s="114">
        <v>186</v>
      </c>
      <c r="H33" s="114">
        <v>149</v>
      </c>
      <c r="I33" s="140">
        <v>128</v>
      </c>
      <c r="J33" s="115">
        <v>43</v>
      </c>
      <c r="K33" s="116">
        <v>33.59375</v>
      </c>
    </row>
    <row r="34" spans="1:11" ht="14.1" customHeight="1" x14ac:dyDescent="0.2">
      <c r="A34" s="306">
        <v>33</v>
      </c>
      <c r="B34" s="307" t="s">
        <v>253</v>
      </c>
      <c r="C34" s="308"/>
      <c r="D34" s="113">
        <v>1.2760340275740687</v>
      </c>
      <c r="E34" s="115">
        <v>87</v>
      </c>
      <c r="F34" s="114">
        <v>141</v>
      </c>
      <c r="G34" s="114">
        <v>94</v>
      </c>
      <c r="H34" s="114">
        <v>71</v>
      </c>
      <c r="I34" s="140">
        <v>95</v>
      </c>
      <c r="J34" s="115">
        <v>-8</v>
      </c>
      <c r="K34" s="116">
        <v>-8.4210526315789469</v>
      </c>
    </row>
    <row r="35" spans="1:11" ht="14.1" customHeight="1" x14ac:dyDescent="0.2">
      <c r="A35" s="306">
        <v>34</v>
      </c>
      <c r="B35" s="307" t="s">
        <v>254</v>
      </c>
      <c r="C35" s="308"/>
      <c r="D35" s="113">
        <v>1.7600469345849223</v>
      </c>
      <c r="E35" s="115">
        <v>120</v>
      </c>
      <c r="F35" s="114">
        <v>88</v>
      </c>
      <c r="G35" s="114">
        <v>107</v>
      </c>
      <c r="H35" s="114">
        <v>88</v>
      </c>
      <c r="I35" s="140">
        <v>116</v>
      </c>
      <c r="J35" s="115">
        <v>4</v>
      </c>
      <c r="K35" s="116">
        <v>3.4482758620689653</v>
      </c>
    </row>
    <row r="36" spans="1:11" ht="14.1" customHeight="1" x14ac:dyDescent="0.2">
      <c r="A36" s="306">
        <v>41</v>
      </c>
      <c r="B36" s="307" t="s">
        <v>255</v>
      </c>
      <c r="C36" s="308"/>
      <c r="D36" s="113">
        <v>1.8773833968905838</v>
      </c>
      <c r="E36" s="115">
        <v>128</v>
      </c>
      <c r="F36" s="114">
        <v>147</v>
      </c>
      <c r="G36" s="114">
        <v>114</v>
      </c>
      <c r="H36" s="114">
        <v>111</v>
      </c>
      <c r="I36" s="140">
        <v>123</v>
      </c>
      <c r="J36" s="115">
        <v>5</v>
      </c>
      <c r="K36" s="116">
        <v>4.0650406504065044</v>
      </c>
    </row>
    <row r="37" spans="1:11" ht="14.1" customHeight="1" x14ac:dyDescent="0.2">
      <c r="A37" s="306">
        <v>42</v>
      </c>
      <c r="B37" s="307" t="s">
        <v>256</v>
      </c>
      <c r="C37" s="308"/>
      <c r="D37" s="113">
        <v>4.4001173364623059E-2</v>
      </c>
      <c r="E37" s="115">
        <v>3</v>
      </c>
      <c r="F37" s="114">
        <v>3</v>
      </c>
      <c r="G37" s="114" t="s">
        <v>514</v>
      </c>
      <c r="H37" s="114" t="s">
        <v>514</v>
      </c>
      <c r="I37" s="140">
        <v>6</v>
      </c>
      <c r="J37" s="115">
        <v>-3</v>
      </c>
      <c r="K37" s="116">
        <v>-50</v>
      </c>
    </row>
    <row r="38" spans="1:11" ht="14.1" customHeight="1" x14ac:dyDescent="0.2">
      <c r="A38" s="306">
        <v>43</v>
      </c>
      <c r="B38" s="307" t="s">
        <v>257</v>
      </c>
      <c r="C38" s="308"/>
      <c r="D38" s="113">
        <v>0.88002346729246117</v>
      </c>
      <c r="E38" s="115">
        <v>60</v>
      </c>
      <c r="F38" s="114">
        <v>51</v>
      </c>
      <c r="G38" s="114">
        <v>63</v>
      </c>
      <c r="H38" s="114">
        <v>47</v>
      </c>
      <c r="I38" s="140">
        <v>36</v>
      </c>
      <c r="J38" s="115">
        <v>24</v>
      </c>
      <c r="K38" s="116">
        <v>66.666666666666671</v>
      </c>
    </row>
    <row r="39" spans="1:11" ht="14.1" customHeight="1" x14ac:dyDescent="0.2">
      <c r="A39" s="306">
        <v>51</v>
      </c>
      <c r="B39" s="307" t="s">
        <v>258</v>
      </c>
      <c r="C39" s="308"/>
      <c r="D39" s="113">
        <v>7.0988559694925195</v>
      </c>
      <c r="E39" s="115">
        <v>484</v>
      </c>
      <c r="F39" s="114">
        <v>856</v>
      </c>
      <c r="G39" s="114">
        <v>514</v>
      </c>
      <c r="H39" s="114">
        <v>357</v>
      </c>
      <c r="I39" s="140">
        <v>443</v>
      </c>
      <c r="J39" s="115">
        <v>41</v>
      </c>
      <c r="K39" s="116">
        <v>9.255079006772009</v>
      </c>
    </row>
    <row r="40" spans="1:11" ht="14.1" customHeight="1" x14ac:dyDescent="0.2">
      <c r="A40" s="306" t="s">
        <v>259</v>
      </c>
      <c r="B40" s="307" t="s">
        <v>260</v>
      </c>
      <c r="C40" s="308"/>
      <c r="D40" s="113">
        <v>6.8495159870929889</v>
      </c>
      <c r="E40" s="115">
        <v>467</v>
      </c>
      <c r="F40" s="114">
        <v>840</v>
      </c>
      <c r="G40" s="114">
        <v>501</v>
      </c>
      <c r="H40" s="114">
        <v>328</v>
      </c>
      <c r="I40" s="140">
        <v>419</v>
      </c>
      <c r="J40" s="115">
        <v>48</v>
      </c>
      <c r="K40" s="116">
        <v>11.455847255369928</v>
      </c>
    </row>
    <row r="41" spans="1:11" ht="14.1" customHeight="1" x14ac:dyDescent="0.2">
      <c r="A41" s="306"/>
      <c r="B41" s="307" t="s">
        <v>261</v>
      </c>
      <c r="C41" s="308"/>
      <c r="D41" s="113">
        <v>5.8374889997066592</v>
      </c>
      <c r="E41" s="115">
        <v>398</v>
      </c>
      <c r="F41" s="114">
        <v>777</v>
      </c>
      <c r="G41" s="114">
        <v>417</v>
      </c>
      <c r="H41" s="114">
        <v>226</v>
      </c>
      <c r="I41" s="140">
        <v>356</v>
      </c>
      <c r="J41" s="115">
        <v>42</v>
      </c>
      <c r="K41" s="116">
        <v>11.797752808988765</v>
      </c>
    </row>
    <row r="42" spans="1:11" ht="14.1" customHeight="1" x14ac:dyDescent="0.2">
      <c r="A42" s="306">
        <v>52</v>
      </c>
      <c r="B42" s="307" t="s">
        <v>262</v>
      </c>
      <c r="C42" s="308"/>
      <c r="D42" s="113">
        <v>2.3760633616896452</v>
      </c>
      <c r="E42" s="115">
        <v>162</v>
      </c>
      <c r="F42" s="114">
        <v>150</v>
      </c>
      <c r="G42" s="114">
        <v>173</v>
      </c>
      <c r="H42" s="114">
        <v>160</v>
      </c>
      <c r="I42" s="140">
        <v>171</v>
      </c>
      <c r="J42" s="115">
        <v>-9</v>
      </c>
      <c r="K42" s="116">
        <v>-5.2631578947368425</v>
      </c>
    </row>
    <row r="43" spans="1:11" ht="14.1" customHeight="1" x14ac:dyDescent="0.2">
      <c r="A43" s="306" t="s">
        <v>263</v>
      </c>
      <c r="B43" s="307" t="s">
        <v>264</v>
      </c>
      <c r="C43" s="308"/>
      <c r="D43" s="113">
        <v>1.9800528014080376</v>
      </c>
      <c r="E43" s="115">
        <v>135</v>
      </c>
      <c r="F43" s="114">
        <v>131</v>
      </c>
      <c r="G43" s="114">
        <v>140</v>
      </c>
      <c r="H43" s="114">
        <v>134</v>
      </c>
      <c r="I43" s="140">
        <v>152</v>
      </c>
      <c r="J43" s="115">
        <v>-17</v>
      </c>
      <c r="K43" s="116">
        <v>-11.184210526315789</v>
      </c>
    </row>
    <row r="44" spans="1:11" ht="14.1" customHeight="1" x14ac:dyDescent="0.2">
      <c r="A44" s="306">
        <v>53</v>
      </c>
      <c r="B44" s="307" t="s">
        <v>265</v>
      </c>
      <c r="C44" s="308"/>
      <c r="D44" s="113">
        <v>0.64535054268113812</v>
      </c>
      <c r="E44" s="115">
        <v>44</v>
      </c>
      <c r="F44" s="114">
        <v>36</v>
      </c>
      <c r="G44" s="114">
        <v>43</v>
      </c>
      <c r="H44" s="114">
        <v>34</v>
      </c>
      <c r="I44" s="140">
        <v>31</v>
      </c>
      <c r="J44" s="115">
        <v>13</v>
      </c>
      <c r="K44" s="116">
        <v>41.935483870967744</v>
      </c>
    </row>
    <row r="45" spans="1:11" ht="14.1" customHeight="1" x14ac:dyDescent="0.2">
      <c r="A45" s="306" t="s">
        <v>266</v>
      </c>
      <c r="B45" s="307" t="s">
        <v>267</v>
      </c>
      <c r="C45" s="308"/>
      <c r="D45" s="113">
        <v>0.64535054268113812</v>
      </c>
      <c r="E45" s="115">
        <v>44</v>
      </c>
      <c r="F45" s="114">
        <v>32</v>
      </c>
      <c r="G45" s="114">
        <v>39</v>
      </c>
      <c r="H45" s="114">
        <v>33</v>
      </c>
      <c r="I45" s="140">
        <v>29</v>
      </c>
      <c r="J45" s="115">
        <v>15</v>
      </c>
      <c r="K45" s="116">
        <v>51.724137931034484</v>
      </c>
    </row>
    <row r="46" spans="1:11" ht="14.1" customHeight="1" x14ac:dyDescent="0.2">
      <c r="A46" s="306">
        <v>54</v>
      </c>
      <c r="B46" s="307" t="s">
        <v>268</v>
      </c>
      <c r="C46" s="308"/>
      <c r="D46" s="113">
        <v>7.8615429744793195</v>
      </c>
      <c r="E46" s="115">
        <v>536</v>
      </c>
      <c r="F46" s="114">
        <v>420</v>
      </c>
      <c r="G46" s="114">
        <v>408</v>
      </c>
      <c r="H46" s="114">
        <v>400</v>
      </c>
      <c r="I46" s="140">
        <v>441</v>
      </c>
      <c r="J46" s="115">
        <v>95</v>
      </c>
      <c r="K46" s="116">
        <v>21.541950113378686</v>
      </c>
    </row>
    <row r="47" spans="1:11" ht="14.1" customHeight="1" x14ac:dyDescent="0.2">
      <c r="A47" s="306">
        <v>61</v>
      </c>
      <c r="B47" s="307" t="s">
        <v>269</v>
      </c>
      <c r="C47" s="308"/>
      <c r="D47" s="113">
        <v>1.2320328542094456</v>
      </c>
      <c r="E47" s="115">
        <v>84</v>
      </c>
      <c r="F47" s="114">
        <v>65</v>
      </c>
      <c r="G47" s="114">
        <v>84</v>
      </c>
      <c r="H47" s="114">
        <v>108</v>
      </c>
      <c r="I47" s="140">
        <v>96</v>
      </c>
      <c r="J47" s="115">
        <v>-12</v>
      </c>
      <c r="K47" s="116">
        <v>-12.5</v>
      </c>
    </row>
    <row r="48" spans="1:11" ht="14.1" customHeight="1" x14ac:dyDescent="0.2">
      <c r="A48" s="306">
        <v>62</v>
      </c>
      <c r="B48" s="307" t="s">
        <v>270</v>
      </c>
      <c r="C48" s="308"/>
      <c r="D48" s="113">
        <v>7.3041947785274273</v>
      </c>
      <c r="E48" s="115">
        <v>498</v>
      </c>
      <c r="F48" s="114">
        <v>484</v>
      </c>
      <c r="G48" s="114">
        <v>538</v>
      </c>
      <c r="H48" s="114">
        <v>494</v>
      </c>
      <c r="I48" s="140">
        <v>566</v>
      </c>
      <c r="J48" s="115">
        <v>-68</v>
      </c>
      <c r="K48" s="116">
        <v>-12.014134275618375</v>
      </c>
    </row>
    <row r="49" spans="1:11" ht="14.1" customHeight="1" x14ac:dyDescent="0.2">
      <c r="A49" s="306">
        <v>63</v>
      </c>
      <c r="B49" s="307" t="s">
        <v>271</v>
      </c>
      <c r="C49" s="308"/>
      <c r="D49" s="113">
        <v>3.593429158110883</v>
      </c>
      <c r="E49" s="115">
        <v>245</v>
      </c>
      <c r="F49" s="114">
        <v>235</v>
      </c>
      <c r="G49" s="114">
        <v>229</v>
      </c>
      <c r="H49" s="114">
        <v>202</v>
      </c>
      <c r="I49" s="140">
        <v>180</v>
      </c>
      <c r="J49" s="115">
        <v>65</v>
      </c>
      <c r="K49" s="116">
        <v>36.111111111111114</v>
      </c>
    </row>
    <row r="50" spans="1:11" ht="14.1" customHeight="1" x14ac:dyDescent="0.2">
      <c r="A50" s="306" t="s">
        <v>272</v>
      </c>
      <c r="B50" s="307" t="s">
        <v>273</v>
      </c>
      <c r="C50" s="308"/>
      <c r="D50" s="113">
        <v>0.32267527134056906</v>
      </c>
      <c r="E50" s="115">
        <v>22</v>
      </c>
      <c r="F50" s="114">
        <v>19</v>
      </c>
      <c r="G50" s="114">
        <v>23</v>
      </c>
      <c r="H50" s="114">
        <v>25</v>
      </c>
      <c r="I50" s="140">
        <v>20</v>
      </c>
      <c r="J50" s="115">
        <v>2</v>
      </c>
      <c r="K50" s="116">
        <v>10</v>
      </c>
    </row>
    <row r="51" spans="1:11" ht="14.1" customHeight="1" x14ac:dyDescent="0.2">
      <c r="A51" s="306" t="s">
        <v>274</v>
      </c>
      <c r="B51" s="307" t="s">
        <v>275</v>
      </c>
      <c r="C51" s="308"/>
      <c r="D51" s="113">
        <v>2.8894103842769141</v>
      </c>
      <c r="E51" s="115">
        <v>197</v>
      </c>
      <c r="F51" s="114">
        <v>199</v>
      </c>
      <c r="G51" s="114">
        <v>189</v>
      </c>
      <c r="H51" s="114">
        <v>159</v>
      </c>
      <c r="I51" s="140">
        <v>142</v>
      </c>
      <c r="J51" s="115">
        <v>55</v>
      </c>
      <c r="K51" s="116">
        <v>38.732394366197184</v>
      </c>
    </row>
    <row r="52" spans="1:11" ht="14.1" customHeight="1" x14ac:dyDescent="0.2">
      <c r="A52" s="306">
        <v>71</v>
      </c>
      <c r="B52" s="307" t="s">
        <v>276</v>
      </c>
      <c r="C52" s="308"/>
      <c r="D52" s="113">
        <v>5.8521560574948666</v>
      </c>
      <c r="E52" s="115">
        <v>399</v>
      </c>
      <c r="F52" s="114">
        <v>290</v>
      </c>
      <c r="G52" s="114">
        <v>364</v>
      </c>
      <c r="H52" s="114">
        <v>400</v>
      </c>
      <c r="I52" s="140">
        <v>451</v>
      </c>
      <c r="J52" s="115">
        <v>-52</v>
      </c>
      <c r="K52" s="116">
        <v>-11.529933481152993</v>
      </c>
    </row>
    <row r="53" spans="1:11" ht="14.1" customHeight="1" x14ac:dyDescent="0.2">
      <c r="A53" s="306" t="s">
        <v>277</v>
      </c>
      <c r="B53" s="307" t="s">
        <v>278</v>
      </c>
      <c r="C53" s="308"/>
      <c r="D53" s="113">
        <v>1.6573775300674685</v>
      </c>
      <c r="E53" s="115">
        <v>113</v>
      </c>
      <c r="F53" s="114">
        <v>85</v>
      </c>
      <c r="G53" s="114">
        <v>120</v>
      </c>
      <c r="H53" s="114">
        <v>132</v>
      </c>
      <c r="I53" s="140">
        <v>155</v>
      </c>
      <c r="J53" s="115">
        <v>-42</v>
      </c>
      <c r="K53" s="116">
        <v>-27.096774193548388</v>
      </c>
    </row>
    <row r="54" spans="1:11" ht="14.1" customHeight="1" x14ac:dyDescent="0.2">
      <c r="A54" s="306" t="s">
        <v>279</v>
      </c>
      <c r="B54" s="307" t="s">
        <v>280</v>
      </c>
      <c r="C54" s="308"/>
      <c r="D54" s="113">
        <v>3.3147550601349369</v>
      </c>
      <c r="E54" s="115">
        <v>226</v>
      </c>
      <c r="F54" s="114">
        <v>182</v>
      </c>
      <c r="G54" s="114">
        <v>218</v>
      </c>
      <c r="H54" s="114">
        <v>239</v>
      </c>
      <c r="I54" s="140">
        <v>254</v>
      </c>
      <c r="J54" s="115">
        <v>-28</v>
      </c>
      <c r="K54" s="116">
        <v>-11.023622047244094</v>
      </c>
    </row>
    <row r="55" spans="1:11" ht="14.1" customHeight="1" x14ac:dyDescent="0.2">
      <c r="A55" s="306">
        <v>72</v>
      </c>
      <c r="B55" s="307" t="s">
        <v>281</v>
      </c>
      <c r="C55" s="308"/>
      <c r="D55" s="113">
        <v>1.7160457612202993</v>
      </c>
      <c r="E55" s="115">
        <v>117</v>
      </c>
      <c r="F55" s="114">
        <v>114</v>
      </c>
      <c r="G55" s="114">
        <v>101</v>
      </c>
      <c r="H55" s="114">
        <v>94</v>
      </c>
      <c r="I55" s="140">
        <v>121</v>
      </c>
      <c r="J55" s="115">
        <v>-4</v>
      </c>
      <c r="K55" s="116">
        <v>-3.3057851239669422</v>
      </c>
    </row>
    <row r="56" spans="1:11" ht="14.1" customHeight="1" x14ac:dyDescent="0.2">
      <c r="A56" s="306" t="s">
        <v>282</v>
      </c>
      <c r="B56" s="307" t="s">
        <v>283</v>
      </c>
      <c r="C56" s="308"/>
      <c r="D56" s="113">
        <v>0.83602229392783811</v>
      </c>
      <c r="E56" s="115">
        <v>57</v>
      </c>
      <c r="F56" s="114">
        <v>73</v>
      </c>
      <c r="G56" s="114">
        <v>40</v>
      </c>
      <c r="H56" s="114">
        <v>44</v>
      </c>
      <c r="I56" s="140">
        <v>67</v>
      </c>
      <c r="J56" s="115">
        <v>-10</v>
      </c>
      <c r="K56" s="116">
        <v>-14.925373134328359</v>
      </c>
    </row>
    <row r="57" spans="1:11" ht="14.1" customHeight="1" x14ac:dyDescent="0.2">
      <c r="A57" s="306" t="s">
        <v>284</v>
      </c>
      <c r="B57" s="307" t="s">
        <v>285</v>
      </c>
      <c r="C57" s="308"/>
      <c r="D57" s="113">
        <v>0.70401877383396894</v>
      </c>
      <c r="E57" s="115">
        <v>48</v>
      </c>
      <c r="F57" s="114">
        <v>25</v>
      </c>
      <c r="G57" s="114">
        <v>24</v>
      </c>
      <c r="H57" s="114">
        <v>28</v>
      </c>
      <c r="I57" s="140">
        <v>38</v>
      </c>
      <c r="J57" s="115">
        <v>10</v>
      </c>
      <c r="K57" s="116">
        <v>26.315789473684209</v>
      </c>
    </row>
    <row r="58" spans="1:11" ht="14.1" customHeight="1" x14ac:dyDescent="0.2">
      <c r="A58" s="306">
        <v>73</v>
      </c>
      <c r="B58" s="307" t="s">
        <v>286</v>
      </c>
      <c r="C58" s="308"/>
      <c r="D58" s="113">
        <v>1.8187151657377529</v>
      </c>
      <c r="E58" s="115">
        <v>124</v>
      </c>
      <c r="F58" s="114">
        <v>88</v>
      </c>
      <c r="G58" s="114">
        <v>130</v>
      </c>
      <c r="H58" s="114">
        <v>137</v>
      </c>
      <c r="I58" s="140">
        <v>127</v>
      </c>
      <c r="J58" s="115">
        <v>-3</v>
      </c>
      <c r="K58" s="116">
        <v>-2.3622047244094486</v>
      </c>
    </row>
    <row r="59" spans="1:11" ht="14.1" customHeight="1" x14ac:dyDescent="0.2">
      <c r="A59" s="306" t="s">
        <v>287</v>
      </c>
      <c r="B59" s="307" t="s">
        <v>288</v>
      </c>
      <c r="C59" s="308"/>
      <c r="D59" s="113">
        <v>1.1440305074801995</v>
      </c>
      <c r="E59" s="115">
        <v>78</v>
      </c>
      <c r="F59" s="114">
        <v>56</v>
      </c>
      <c r="G59" s="114">
        <v>86</v>
      </c>
      <c r="H59" s="114">
        <v>95</v>
      </c>
      <c r="I59" s="140">
        <v>90</v>
      </c>
      <c r="J59" s="115">
        <v>-12</v>
      </c>
      <c r="K59" s="116">
        <v>-13.333333333333334</v>
      </c>
    </row>
    <row r="60" spans="1:11" ht="14.1" customHeight="1" x14ac:dyDescent="0.2">
      <c r="A60" s="306">
        <v>81</v>
      </c>
      <c r="B60" s="307" t="s">
        <v>289</v>
      </c>
      <c r="C60" s="308"/>
      <c r="D60" s="113">
        <v>8.8002346729246117</v>
      </c>
      <c r="E60" s="115">
        <v>600</v>
      </c>
      <c r="F60" s="114">
        <v>629</v>
      </c>
      <c r="G60" s="114">
        <v>694</v>
      </c>
      <c r="H60" s="114">
        <v>553</v>
      </c>
      <c r="I60" s="140">
        <v>583</v>
      </c>
      <c r="J60" s="115">
        <v>17</v>
      </c>
      <c r="K60" s="116">
        <v>2.9159519725557463</v>
      </c>
    </row>
    <row r="61" spans="1:11" ht="14.1" customHeight="1" x14ac:dyDescent="0.2">
      <c r="A61" s="306" t="s">
        <v>290</v>
      </c>
      <c r="B61" s="307" t="s">
        <v>291</v>
      </c>
      <c r="C61" s="308"/>
      <c r="D61" s="113">
        <v>2.229392783807568</v>
      </c>
      <c r="E61" s="115">
        <v>152</v>
      </c>
      <c r="F61" s="114">
        <v>93</v>
      </c>
      <c r="G61" s="114">
        <v>133</v>
      </c>
      <c r="H61" s="114">
        <v>115</v>
      </c>
      <c r="I61" s="140">
        <v>127</v>
      </c>
      <c r="J61" s="115">
        <v>25</v>
      </c>
      <c r="K61" s="116">
        <v>19.685039370078741</v>
      </c>
    </row>
    <row r="62" spans="1:11" ht="14.1" customHeight="1" x14ac:dyDescent="0.2">
      <c r="A62" s="306" t="s">
        <v>292</v>
      </c>
      <c r="B62" s="307" t="s">
        <v>293</v>
      </c>
      <c r="C62" s="308"/>
      <c r="D62" s="113">
        <v>3.8574361982986214</v>
      </c>
      <c r="E62" s="115">
        <v>263</v>
      </c>
      <c r="F62" s="114">
        <v>336</v>
      </c>
      <c r="G62" s="114">
        <v>391</v>
      </c>
      <c r="H62" s="114">
        <v>273</v>
      </c>
      <c r="I62" s="140">
        <v>249</v>
      </c>
      <c r="J62" s="115">
        <v>14</v>
      </c>
      <c r="K62" s="116">
        <v>5.6224899598393572</v>
      </c>
    </row>
    <row r="63" spans="1:11" ht="14.1" customHeight="1" x14ac:dyDescent="0.2">
      <c r="A63" s="306"/>
      <c r="B63" s="307" t="s">
        <v>294</v>
      </c>
      <c r="C63" s="308"/>
      <c r="D63" s="113">
        <v>2.8894103842769141</v>
      </c>
      <c r="E63" s="115">
        <v>197</v>
      </c>
      <c r="F63" s="114">
        <v>257</v>
      </c>
      <c r="G63" s="114">
        <v>307</v>
      </c>
      <c r="H63" s="114">
        <v>213</v>
      </c>
      <c r="I63" s="140">
        <v>190</v>
      </c>
      <c r="J63" s="115">
        <v>7</v>
      </c>
      <c r="K63" s="116">
        <v>3.6842105263157894</v>
      </c>
    </row>
    <row r="64" spans="1:11" ht="14.1" customHeight="1" x14ac:dyDescent="0.2">
      <c r="A64" s="306" t="s">
        <v>295</v>
      </c>
      <c r="B64" s="307" t="s">
        <v>296</v>
      </c>
      <c r="C64" s="308"/>
      <c r="D64" s="113">
        <v>1.0853622763273687</v>
      </c>
      <c r="E64" s="115">
        <v>74</v>
      </c>
      <c r="F64" s="114">
        <v>56</v>
      </c>
      <c r="G64" s="114">
        <v>60</v>
      </c>
      <c r="H64" s="114">
        <v>52</v>
      </c>
      <c r="I64" s="140">
        <v>84</v>
      </c>
      <c r="J64" s="115">
        <v>-10</v>
      </c>
      <c r="K64" s="116">
        <v>-11.904761904761905</v>
      </c>
    </row>
    <row r="65" spans="1:11" ht="14.1" customHeight="1" x14ac:dyDescent="0.2">
      <c r="A65" s="306" t="s">
        <v>297</v>
      </c>
      <c r="B65" s="307" t="s">
        <v>298</v>
      </c>
      <c r="C65" s="308"/>
      <c r="D65" s="113">
        <v>0.61601642710472282</v>
      </c>
      <c r="E65" s="115">
        <v>42</v>
      </c>
      <c r="F65" s="114">
        <v>74</v>
      </c>
      <c r="G65" s="114">
        <v>37</v>
      </c>
      <c r="H65" s="114">
        <v>41</v>
      </c>
      <c r="I65" s="140">
        <v>43</v>
      </c>
      <c r="J65" s="115">
        <v>-1</v>
      </c>
      <c r="K65" s="116">
        <v>-2.3255813953488373</v>
      </c>
    </row>
    <row r="66" spans="1:11" ht="14.1" customHeight="1" x14ac:dyDescent="0.2">
      <c r="A66" s="306">
        <v>82</v>
      </c>
      <c r="B66" s="307" t="s">
        <v>299</v>
      </c>
      <c r="C66" s="308"/>
      <c r="D66" s="113">
        <v>3.4614256380170136</v>
      </c>
      <c r="E66" s="115">
        <v>236</v>
      </c>
      <c r="F66" s="114">
        <v>245</v>
      </c>
      <c r="G66" s="114">
        <v>294</v>
      </c>
      <c r="H66" s="114">
        <v>302</v>
      </c>
      <c r="I66" s="140">
        <v>255</v>
      </c>
      <c r="J66" s="115">
        <v>-19</v>
      </c>
      <c r="K66" s="116">
        <v>-7.4509803921568629</v>
      </c>
    </row>
    <row r="67" spans="1:11" ht="14.1" customHeight="1" x14ac:dyDescent="0.2">
      <c r="A67" s="306" t="s">
        <v>300</v>
      </c>
      <c r="B67" s="307" t="s">
        <v>301</v>
      </c>
      <c r="C67" s="308"/>
      <c r="D67" s="113">
        <v>1.9653857436198299</v>
      </c>
      <c r="E67" s="115">
        <v>134</v>
      </c>
      <c r="F67" s="114">
        <v>186</v>
      </c>
      <c r="G67" s="114">
        <v>204</v>
      </c>
      <c r="H67" s="114">
        <v>225</v>
      </c>
      <c r="I67" s="140">
        <v>175</v>
      </c>
      <c r="J67" s="115">
        <v>-41</v>
      </c>
      <c r="K67" s="116">
        <v>-23.428571428571427</v>
      </c>
    </row>
    <row r="68" spans="1:11" ht="14.1" customHeight="1" x14ac:dyDescent="0.2">
      <c r="A68" s="306" t="s">
        <v>302</v>
      </c>
      <c r="B68" s="307" t="s">
        <v>303</v>
      </c>
      <c r="C68" s="308"/>
      <c r="D68" s="113">
        <v>0.67468465825755353</v>
      </c>
      <c r="E68" s="115">
        <v>46</v>
      </c>
      <c r="F68" s="114">
        <v>41</v>
      </c>
      <c r="G68" s="114">
        <v>56</v>
      </c>
      <c r="H68" s="114">
        <v>44</v>
      </c>
      <c r="I68" s="140">
        <v>40</v>
      </c>
      <c r="J68" s="115">
        <v>6</v>
      </c>
      <c r="K68" s="116">
        <v>15</v>
      </c>
    </row>
    <row r="69" spans="1:11" ht="14.1" customHeight="1" x14ac:dyDescent="0.2">
      <c r="A69" s="306">
        <v>83</v>
      </c>
      <c r="B69" s="307" t="s">
        <v>304</v>
      </c>
      <c r="C69" s="308"/>
      <c r="D69" s="113">
        <v>4.4147843942505132</v>
      </c>
      <c r="E69" s="115">
        <v>301</v>
      </c>
      <c r="F69" s="114">
        <v>337</v>
      </c>
      <c r="G69" s="114">
        <v>622</v>
      </c>
      <c r="H69" s="114">
        <v>363</v>
      </c>
      <c r="I69" s="140">
        <v>390</v>
      </c>
      <c r="J69" s="115">
        <v>-89</v>
      </c>
      <c r="K69" s="116">
        <v>-22.820512820512821</v>
      </c>
    </row>
    <row r="70" spans="1:11" ht="14.1" customHeight="1" x14ac:dyDescent="0.2">
      <c r="A70" s="306" t="s">
        <v>305</v>
      </c>
      <c r="B70" s="307" t="s">
        <v>306</v>
      </c>
      <c r="C70" s="308"/>
      <c r="D70" s="113">
        <v>3.6080962158990908</v>
      </c>
      <c r="E70" s="115">
        <v>246</v>
      </c>
      <c r="F70" s="114">
        <v>288</v>
      </c>
      <c r="G70" s="114">
        <v>562</v>
      </c>
      <c r="H70" s="114">
        <v>317</v>
      </c>
      <c r="I70" s="140">
        <v>353</v>
      </c>
      <c r="J70" s="115">
        <v>-107</v>
      </c>
      <c r="K70" s="116">
        <v>-30.311614730878187</v>
      </c>
    </row>
    <row r="71" spans="1:11" ht="14.1" customHeight="1" x14ac:dyDescent="0.2">
      <c r="A71" s="306"/>
      <c r="B71" s="307" t="s">
        <v>307</v>
      </c>
      <c r="C71" s="308"/>
      <c r="D71" s="113">
        <v>2.2000586682311529</v>
      </c>
      <c r="E71" s="115">
        <v>150</v>
      </c>
      <c r="F71" s="114">
        <v>176</v>
      </c>
      <c r="G71" s="114">
        <v>387</v>
      </c>
      <c r="H71" s="114">
        <v>195</v>
      </c>
      <c r="I71" s="140">
        <v>241</v>
      </c>
      <c r="J71" s="115">
        <v>-91</v>
      </c>
      <c r="K71" s="116">
        <v>-37.759336099585063</v>
      </c>
    </row>
    <row r="72" spans="1:11" ht="14.1" customHeight="1" x14ac:dyDescent="0.2">
      <c r="A72" s="306">
        <v>84</v>
      </c>
      <c r="B72" s="307" t="s">
        <v>308</v>
      </c>
      <c r="C72" s="308"/>
      <c r="D72" s="113">
        <v>6.0574948665297743</v>
      </c>
      <c r="E72" s="115">
        <v>413</v>
      </c>
      <c r="F72" s="114">
        <v>277</v>
      </c>
      <c r="G72" s="114">
        <v>372</v>
      </c>
      <c r="H72" s="114">
        <v>365</v>
      </c>
      <c r="I72" s="140">
        <v>391</v>
      </c>
      <c r="J72" s="115">
        <v>22</v>
      </c>
      <c r="K72" s="116">
        <v>5.6265984654731458</v>
      </c>
    </row>
    <row r="73" spans="1:11" ht="14.1" customHeight="1" x14ac:dyDescent="0.2">
      <c r="A73" s="306" t="s">
        <v>309</v>
      </c>
      <c r="B73" s="307" t="s">
        <v>310</v>
      </c>
      <c r="C73" s="308"/>
      <c r="D73" s="113">
        <v>0.92402464065708423</v>
      </c>
      <c r="E73" s="115">
        <v>63</v>
      </c>
      <c r="F73" s="114">
        <v>27</v>
      </c>
      <c r="G73" s="114">
        <v>69</v>
      </c>
      <c r="H73" s="114">
        <v>87</v>
      </c>
      <c r="I73" s="140">
        <v>73</v>
      </c>
      <c r="J73" s="115">
        <v>-10</v>
      </c>
      <c r="K73" s="116">
        <v>-13.698630136986301</v>
      </c>
    </row>
    <row r="74" spans="1:11" ht="14.1" customHeight="1" x14ac:dyDescent="0.2">
      <c r="A74" s="306" t="s">
        <v>311</v>
      </c>
      <c r="B74" s="307" t="s">
        <v>312</v>
      </c>
      <c r="C74" s="308"/>
      <c r="D74" s="113">
        <v>0.19067175124669991</v>
      </c>
      <c r="E74" s="115">
        <v>13</v>
      </c>
      <c r="F74" s="114">
        <v>12</v>
      </c>
      <c r="G74" s="114">
        <v>24</v>
      </c>
      <c r="H74" s="114">
        <v>24</v>
      </c>
      <c r="I74" s="140">
        <v>16</v>
      </c>
      <c r="J74" s="115">
        <v>-3</v>
      </c>
      <c r="K74" s="116">
        <v>-18.75</v>
      </c>
    </row>
    <row r="75" spans="1:11" ht="14.1" customHeight="1" x14ac:dyDescent="0.2">
      <c r="A75" s="306" t="s">
        <v>313</v>
      </c>
      <c r="B75" s="307" t="s">
        <v>314</v>
      </c>
      <c r="C75" s="308"/>
      <c r="D75" s="113">
        <v>4.356116163097683</v>
      </c>
      <c r="E75" s="115">
        <v>297</v>
      </c>
      <c r="F75" s="114">
        <v>223</v>
      </c>
      <c r="G75" s="114">
        <v>244</v>
      </c>
      <c r="H75" s="114">
        <v>225</v>
      </c>
      <c r="I75" s="140">
        <v>278</v>
      </c>
      <c r="J75" s="115">
        <v>19</v>
      </c>
      <c r="K75" s="116">
        <v>6.8345323741007196</v>
      </c>
    </row>
    <row r="76" spans="1:11" ht="14.1" customHeight="1" x14ac:dyDescent="0.2">
      <c r="A76" s="306">
        <v>91</v>
      </c>
      <c r="B76" s="307" t="s">
        <v>315</v>
      </c>
      <c r="C76" s="308"/>
      <c r="D76" s="113">
        <v>0.49867996479906129</v>
      </c>
      <c r="E76" s="115">
        <v>34</v>
      </c>
      <c r="F76" s="114">
        <v>36</v>
      </c>
      <c r="G76" s="114">
        <v>38</v>
      </c>
      <c r="H76" s="114">
        <v>34</v>
      </c>
      <c r="I76" s="140">
        <v>65</v>
      </c>
      <c r="J76" s="115">
        <v>-31</v>
      </c>
      <c r="K76" s="116">
        <v>-47.692307692307693</v>
      </c>
    </row>
    <row r="77" spans="1:11" ht="14.1" customHeight="1" x14ac:dyDescent="0.2">
      <c r="A77" s="306">
        <v>92</v>
      </c>
      <c r="B77" s="307" t="s">
        <v>316</v>
      </c>
      <c r="C77" s="308"/>
      <c r="D77" s="113">
        <v>1.0413611029627456</v>
      </c>
      <c r="E77" s="115">
        <v>71</v>
      </c>
      <c r="F77" s="114">
        <v>87</v>
      </c>
      <c r="G77" s="114">
        <v>97</v>
      </c>
      <c r="H77" s="114">
        <v>88</v>
      </c>
      <c r="I77" s="140">
        <v>93</v>
      </c>
      <c r="J77" s="115">
        <v>-22</v>
      </c>
      <c r="K77" s="116">
        <v>-23.655913978494624</v>
      </c>
    </row>
    <row r="78" spans="1:11" ht="14.1" customHeight="1" x14ac:dyDescent="0.2">
      <c r="A78" s="306">
        <v>93</v>
      </c>
      <c r="B78" s="307" t="s">
        <v>317</v>
      </c>
      <c r="C78" s="308"/>
      <c r="D78" s="113">
        <v>8.8002346729246117E-2</v>
      </c>
      <c r="E78" s="115">
        <v>6</v>
      </c>
      <c r="F78" s="114">
        <v>5</v>
      </c>
      <c r="G78" s="114" t="s">
        <v>514</v>
      </c>
      <c r="H78" s="114">
        <v>7</v>
      </c>
      <c r="I78" s="140">
        <v>10</v>
      </c>
      <c r="J78" s="115">
        <v>-4</v>
      </c>
      <c r="K78" s="116">
        <v>-40</v>
      </c>
    </row>
    <row r="79" spans="1:11" ht="14.1" customHeight="1" x14ac:dyDescent="0.2">
      <c r="A79" s="306">
        <v>94</v>
      </c>
      <c r="B79" s="307" t="s">
        <v>318</v>
      </c>
      <c r="C79" s="308"/>
      <c r="D79" s="113">
        <v>0.45467879143443823</v>
      </c>
      <c r="E79" s="115">
        <v>31</v>
      </c>
      <c r="F79" s="114">
        <v>23</v>
      </c>
      <c r="G79" s="114">
        <v>36</v>
      </c>
      <c r="H79" s="114">
        <v>18</v>
      </c>
      <c r="I79" s="140">
        <v>13</v>
      </c>
      <c r="J79" s="115">
        <v>18</v>
      </c>
      <c r="K79" s="116">
        <v>138.46153846153845</v>
      </c>
    </row>
    <row r="80" spans="1:11" ht="14.1" customHeight="1" x14ac:dyDescent="0.2">
      <c r="A80" s="306" t="s">
        <v>319</v>
      </c>
      <c r="B80" s="307" t="s">
        <v>320</v>
      </c>
      <c r="C80" s="308"/>
      <c r="D80" s="113">
        <v>0</v>
      </c>
      <c r="E80" s="115">
        <v>0</v>
      </c>
      <c r="F80" s="114">
        <v>0</v>
      </c>
      <c r="G80" s="114">
        <v>0</v>
      </c>
      <c r="H80" s="114" t="s">
        <v>514</v>
      </c>
      <c r="I80" s="140">
        <v>0</v>
      </c>
      <c r="J80" s="115">
        <v>0</v>
      </c>
      <c r="K80" s="116">
        <v>0</v>
      </c>
    </row>
    <row r="81" spans="1:11" ht="14.1" customHeight="1" x14ac:dyDescent="0.2">
      <c r="A81" s="310" t="s">
        <v>321</v>
      </c>
      <c r="B81" s="311" t="s">
        <v>334</v>
      </c>
      <c r="C81" s="312"/>
      <c r="D81" s="125">
        <v>0.42534467585802288</v>
      </c>
      <c r="E81" s="143">
        <v>29</v>
      </c>
      <c r="F81" s="144">
        <v>30</v>
      </c>
      <c r="G81" s="144">
        <v>48</v>
      </c>
      <c r="H81" s="144">
        <v>33</v>
      </c>
      <c r="I81" s="145">
        <v>17</v>
      </c>
      <c r="J81" s="143">
        <v>12</v>
      </c>
      <c r="K81" s="146">
        <v>70.588235294117652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79308</v>
      </c>
      <c r="C10" s="114">
        <v>41663</v>
      </c>
      <c r="D10" s="114">
        <v>37645</v>
      </c>
      <c r="E10" s="114">
        <v>57935</v>
      </c>
      <c r="F10" s="114">
        <v>20616</v>
      </c>
      <c r="G10" s="114">
        <v>9605</v>
      </c>
      <c r="H10" s="114">
        <v>20428</v>
      </c>
      <c r="I10" s="115">
        <v>21862</v>
      </c>
      <c r="J10" s="114">
        <v>16303</v>
      </c>
      <c r="K10" s="114">
        <v>5559</v>
      </c>
      <c r="L10" s="423">
        <v>4980</v>
      </c>
      <c r="M10" s="424">
        <v>5198</v>
      </c>
    </row>
    <row r="11" spans="1:13" ht="11.1" customHeight="1" x14ac:dyDescent="0.2">
      <c r="A11" s="422" t="s">
        <v>388</v>
      </c>
      <c r="B11" s="115">
        <v>80805</v>
      </c>
      <c r="C11" s="114">
        <v>42807</v>
      </c>
      <c r="D11" s="114">
        <v>37998</v>
      </c>
      <c r="E11" s="114">
        <v>59049</v>
      </c>
      <c r="F11" s="114">
        <v>21011</v>
      </c>
      <c r="G11" s="114">
        <v>9570</v>
      </c>
      <c r="H11" s="114">
        <v>20973</v>
      </c>
      <c r="I11" s="115">
        <v>22508</v>
      </c>
      <c r="J11" s="114">
        <v>16735</v>
      </c>
      <c r="K11" s="114">
        <v>5773</v>
      </c>
      <c r="L11" s="423">
        <v>5893</v>
      </c>
      <c r="M11" s="424">
        <v>4525</v>
      </c>
    </row>
    <row r="12" spans="1:13" ht="11.1" customHeight="1" x14ac:dyDescent="0.2">
      <c r="A12" s="422" t="s">
        <v>389</v>
      </c>
      <c r="B12" s="115">
        <v>83001</v>
      </c>
      <c r="C12" s="114">
        <v>43979</v>
      </c>
      <c r="D12" s="114">
        <v>39022</v>
      </c>
      <c r="E12" s="114">
        <v>61238</v>
      </c>
      <c r="F12" s="114">
        <v>20997</v>
      </c>
      <c r="G12" s="114">
        <v>10677</v>
      </c>
      <c r="H12" s="114">
        <v>21495</v>
      </c>
      <c r="I12" s="115">
        <v>22088</v>
      </c>
      <c r="J12" s="114">
        <v>16013</v>
      </c>
      <c r="K12" s="114">
        <v>6075</v>
      </c>
      <c r="L12" s="423">
        <v>8241</v>
      </c>
      <c r="M12" s="424">
        <v>6209</v>
      </c>
    </row>
    <row r="13" spans="1:13" s="110" customFormat="1" ht="11.1" customHeight="1" x14ac:dyDescent="0.2">
      <c r="A13" s="422" t="s">
        <v>390</v>
      </c>
      <c r="B13" s="115">
        <v>81560</v>
      </c>
      <c r="C13" s="114">
        <v>43329</v>
      </c>
      <c r="D13" s="114">
        <v>38231</v>
      </c>
      <c r="E13" s="114">
        <v>59674</v>
      </c>
      <c r="F13" s="114">
        <v>21109</v>
      </c>
      <c r="G13" s="114">
        <v>10166</v>
      </c>
      <c r="H13" s="114">
        <v>21583</v>
      </c>
      <c r="I13" s="115">
        <v>22851</v>
      </c>
      <c r="J13" s="114">
        <v>16844</v>
      </c>
      <c r="K13" s="114">
        <v>6007</v>
      </c>
      <c r="L13" s="423">
        <v>4629</v>
      </c>
      <c r="M13" s="424">
        <v>6249</v>
      </c>
    </row>
    <row r="14" spans="1:13" ht="15" customHeight="1" x14ac:dyDescent="0.2">
      <c r="A14" s="422" t="s">
        <v>391</v>
      </c>
      <c r="B14" s="115">
        <v>81869</v>
      </c>
      <c r="C14" s="114">
        <v>43616</v>
      </c>
      <c r="D14" s="114">
        <v>38253</v>
      </c>
      <c r="E14" s="114">
        <v>58568</v>
      </c>
      <c r="F14" s="114">
        <v>22570</v>
      </c>
      <c r="G14" s="114">
        <v>9840</v>
      </c>
      <c r="H14" s="114">
        <v>22073</v>
      </c>
      <c r="I14" s="115">
        <v>22408</v>
      </c>
      <c r="J14" s="114">
        <v>16358</v>
      </c>
      <c r="K14" s="114">
        <v>6050</v>
      </c>
      <c r="L14" s="423">
        <v>6010</v>
      </c>
      <c r="M14" s="424">
        <v>5814</v>
      </c>
    </row>
    <row r="15" spans="1:13" ht="11.1" customHeight="1" x14ac:dyDescent="0.2">
      <c r="A15" s="422" t="s">
        <v>388</v>
      </c>
      <c r="B15" s="115">
        <v>82859</v>
      </c>
      <c r="C15" s="114">
        <v>44286</v>
      </c>
      <c r="D15" s="114">
        <v>38573</v>
      </c>
      <c r="E15" s="114">
        <v>59118</v>
      </c>
      <c r="F15" s="114">
        <v>23008</v>
      </c>
      <c r="G15" s="114">
        <v>9672</v>
      </c>
      <c r="H15" s="114">
        <v>22583</v>
      </c>
      <c r="I15" s="115">
        <v>23010</v>
      </c>
      <c r="J15" s="114">
        <v>16835</v>
      </c>
      <c r="K15" s="114">
        <v>6175</v>
      </c>
      <c r="L15" s="423">
        <v>6043</v>
      </c>
      <c r="M15" s="424">
        <v>5119</v>
      </c>
    </row>
    <row r="16" spans="1:13" ht="11.1" customHeight="1" x14ac:dyDescent="0.2">
      <c r="A16" s="422" t="s">
        <v>389</v>
      </c>
      <c r="B16" s="115">
        <v>85377</v>
      </c>
      <c r="C16" s="114">
        <v>45441</v>
      </c>
      <c r="D16" s="114">
        <v>39936</v>
      </c>
      <c r="E16" s="114">
        <v>61690</v>
      </c>
      <c r="F16" s="114">
        <v>23432</v>
      </c>
      <c r="G16" s="114">
        <v>10883</v>
      </c>
      <c r="H16" s="114">
        <v>23106</v>
      </c>
      <c r="I16" s="115">
        <v>22757</v>
      </c>
      <c r="J16" s="114">
        <v>16288</v>
      </c>
      <c r="K16" s="114">
        <v>6469</v>
      </c>
      <c r="L16" s="423">
        <v>8522</v>
      </c>
      <c r="M16" s="424">
        <v>6197</v>
      </c>
    </row>
    <row r="17" spans="1:13" s="110" customFormat="1" ht="11.1" customHeight="1" x14ac:dyDescent="0.2">
      <c r="A17" s="422" t="s">
        <v>390</v>
      </c>
      <c r="B17" s="115">
        <v>83727</v>
      </c>
      <c r="C17" s="114">
        <v>44654</v>
      </c>
      <c r="D17" s="114">
        <v>39073</v>
      </c>
      <c r="E17" s="114">
        <v>60340</v>
      </c>
      <c r="F17" s="114">
        <v>23336</v>
      </c>
      <c r="G17" s="114">
        <v>10357</v>
      </c>
      <c r="H17" s="114">
        <v>23057</v>
      </c>
      <c r="I17" s="115">
        <v>23194</v>
      </c>
      <c r="J17" s="114">
        <v>16841</v>
      </c>
      <c r="K17" s="114">
        <v>6353</v>
      </c>
      <c r="L17" s="423">
        <v>4874</v>
      </c>
      <c r="M17" s="424">
        <v>6598</v>
      </c>
    </row>
    <row r="18" spans="1:13" ht="15" customHeight="1" x14ac:dyDescent="0.2">
      <c r="A18" s="422" t="s">
        <v>392</v>
      </c>
      <c r="B18" s="115">
        <v>83872</v>
      </c>
      <c r="C18" s="114">
        <v>44663</v>
      </c>
      <c r="D18" s="114">
        <v>39209</v>
      </c>
      <c r="E18" s="114">
        <v>60030</v>
      </c>
      <c r="F18" s="114">
        <v>23753</v>
      </c>
      <c r="G18" s="114">
        <v>9998</v>
      </c>
      <c r="H18" s="114">
        <v>23348</v>
      </c>
      <c r="I18" s="115">
        <v>22506</v>
      </c>
      <c r="J18" s="114">
        <v>16284</v>
      </c>
      <c r="K18" s="114">
        <v>6222</v>
      </c>
      <c r="L18" s="423">
        <v>5883</v>
      </c>
      <c r="M18" s="424">
        <v>5934</v>
      </c>
    </row>
    <row r="19" spans="1:13" ht="11.1" customHeight="1" x14ac:dyDescent="0.2">
      <c r="A19" s="422" t="s">
        <v>388</v>
      </c>
      <c r="B19" s="115">
        <v>84439</v>
      </c>
      <c r="C19" s="114">
        <v>44919</v>
      </c>
      <c r="D19" s="114">
        <v>39520</v>
      </c>
      <c r="E19" s="114">
        <v>60311</v>
      </c>
      <c r="F19" s="114">
        <v>24032</v>
      </c>
      <c r="G19" s="114">
        <v>9662</v>
      </c>
      <c r="H19" s="114">
        <v>23807</v>
      </c>
      <c r="I19" s="115">
        <v>23203</v>
      </c>
      <c r="J19" s="114">
        <v>16852</v>
      </c>
      <c r="K19" s="114">
        <v>6351</v>
      </c>
      <c r="L19" s="423">
        <v>5637</v>
      </c>
      <c r="M19" s="424">
        <v>5137</v>
      </c>
    </row>
    <row r="20" spans="1:13" ht="11.1" customHeight="1" x14ac:dyDescent="0.2">
      <c r="A20" s="422" t="s">
        <v>389</v>
      </c>
      <c r="B20" s="115">
        <v>86286</v>
      </c>
      <c r="C20" s="114">
        <v>45692</v>
      </c>
      <c r="D20" s="114">
        <v>40594</v>
      </c>
      <c r="E20" s="114">
        <v>61495</v>
      </c>
      <c r="F20" s="114">
        <v>24669</v>
      </c>
      <c r="G20" s="114">
        <v>10738</v>
      </c>
      <c r="H20" s="114">
        <v>24232</v>
      </c>
      <c r="I20" s="115">
        <v>22984</v>
      </c>
      <c r="J20" s="114">
        <v>16322</v>
      </c>
      <c r="K20" s="114">
        <v>6662</v>
      </c>
      <c r="L20" s="423">
        <v>7787</v>
      </c>
      <c r="M20" s="424">
        <v>6174</v>
      </c>
    </row>
    <row r="21" spans="1:13" s="110" customFormat="1" ht="11.1" customHeight="1" x14ac:dyDescent="0.2">
      <c r="A21" s="422" t="s">
        <v>390</v>
      </c>
      <c r="B21" s="115">
        <v>84608</v>
      </c>
      <c r="C21" s="114">
        <v>44649</v>
      </c>
      <c r="D21" s="114">
        <v>39959</v>
      </c>
      <c r="E21" s="114">
        <v>60030</v>
      </c>
      <c r="F21" s="114">
        <v>24511</v>
      </c>
      <c r="G21" s="114">
        <v>10165</v>
      </c>
      <c r="H21" s="114">
        <v>24259</v>
      </c>
      <c r="I21" s="115">
        <v>23693</v>
      </c>
      <c r="J21" s="114">
        <v>17053</v>
      </c>
      <c r="K21" s="114">
        <v>6640</v>
      </c>
      <c r="L21" s="423">
        <v>4449</v>
      </c>
      <c r="M21" s="424">
        <v>6384</v>
      </c>
    </row>
    <row r="22" spans="1:13" ht="15" customHeight="1" x14ac:dyDescent="0.2">
      <c r="A22" s="422" t="s">
        <v>393</v>
      </c>
      <c r="B22" s="115">
        <v>84105</v>
      </c>
      <c r="C22" s="114">
        <v>44262</v>
      </c>
      <c r="D22" s="114">
        <v>39843</v>
      </c>
      <c r="E22" s="114">
        <v>59542</v>
      </c>
      <c r="F22" s="114">
        <v>24416</v>
      </c>
      <c r="G22" s="114">
        <v>9700</v>
      </c>
      <c r="H22" s="114">
        <v>24516</v>
      </c>
      <c r="I22" s="115">
        <v>23295</v>
      </c>
      <c r="J22" s="114">
        <v>16795</v>
      </c>
      <c r="K22" s="114">
        <v>6500</v>
      </c>
      <c r="L22" s="423">
        <v>5794</v>
      </c>
      <c r="M22" s="424">
        <v>6419</v>
      </c>
    </row>
    <row r="23" spans="1:13" ht="11.1" customHeight="1" x14ac:dyDescent="0.2">
      <c r="A23" s="422" t="s">
        <v>388</v>
      </c>
      <c r="B23" s="115">
        <v>84999</v>
      </c>
      <c r="C23" s="114">
        <v>44908</v>
      </c>
      <c r="D23" s="114">
        <v>40091</v>
      </c>
      <c r="E23" s="114">
        <v>59947</v>
      </c>
      <c r="F23" s="114">
        <v>24930</v>
      </c>
      <c r="G23" s="114">
        <v>9471</v>
      </c>
      <c r="H23" s="114">
        <v>25032</v>
      </c>
      <c r="I23" s="115">
        <v>23917</v>
      </c>
      <c r="J23" s="114">
        <v>17292</v>
      </c>
      <c r="K23" s="114">
        <v>6625</v>
      </c>
      <c r="L23" s="423">
        <v>5688</v>
      </c>
      <c r="M23" s="424">
        <v>4829</v>
      </c>
    </row>
    <row r="24" spans="1:13" ht="11.1" customHeight="1" x14ac:dyDescent="0.2">
      <c r="A24" s="422" t="s">
        <v>389</v>
      </c>
      <c r="B24" s="115">
        <v>87674</v>
      </c>
      <c r="C24" s="114">
        <v>46157</v>
      </c>
      <c r="D24" s="114">
        <v>41517</v>
      </c>
      <c r="E24" s="114">
        <v>61385</v>
      </c>
      <c r="F24" s="114">
        <v>25346</v>
      </c>
      <c r="G24" s="114">
        <v>10703</v>
      </c>
      <c r="H24" s="114">
        <v>25638</v>
      </c>
      <c r="I24" s="115">
        <v>23986</v>
      </c>
      <c r="J24" s="114">
        <v>16947</v>
      </c>
      <c r="K24" s="114">
        <v>7039</v>
      </c>
      <c r="L24" s="423">
        <v>8558</v>
      </c>
      <c r="M24" s="424">
        <v>6249</v>
      </c>
    </row>
    <row r="25" spans="1:13" s="110" customFormat="1" ht="11.1" customHeight="1" x14ac:dyDescent="0.2">
      <c r="A25" s="422" t="s">
        <v>390</v>
      </c>
      <c r="B25" s="115">
        <v>85695</v>
      </c>
      <c r="C25" s="114">
        <v>45082</v>
      </c>
      <c r="D25" s="114">
        <v>40613</v>
      </c>
      <c r="E25" s="114">
        <v>59514</v>
      </c>
      <c r="F25" s="114">
        <v>25230</v>
      </c>
      <c r="G25" s="114">
        <v>10049</v>
      </c>
      <c r="H25" s="114">
        <v>25575</v>
      </c>
      <c r="I25" s="115">
        <v>24197</v>
      </c>
      <c r="J25" s="114">
        <v>17237</v>
      </c>
      <c r="K25" s="114">
        <v>6960</v>
      </c>
      <c r="L25" s="423">
        <v>4497</v>
      </c>
      <c r="M25" s="424">
        <v>6600</v>
      </c>
    </row>
    <row r="26" spans="1:13" ht="15" customHeight="1" x14ac:dyDescent="0.2">
      <c r="A26" s="422" t="s">
        <v>394</v>
      </c>
      <c r="B26" s="115">
        <v>86061</v>
      </c>
      <c r="C26" s="114">
        <v>45260</v>
      </c>
      <c r="D26" s="114">
        <v>40801</v>
      </c>
      <c r="E26" s="114">
        <v>59791</v>
      </c>
      <c r="F26" s="114">
        <v>25328</v>
      </c>
      <c r="G26" s="114">
        <v>9646</v>
      </c>
      <c r="H26" s="114">
        <v>25966</v>
      </c>
      <c r="I26" s="115">
        <v>23680</v>
      </c>
      <c r="J26" s="114">
        <v>16821</v>
      </c>
      <c r="K26" s="114">
        <v>6859</v>
      </c>
      <c r="L26" s="423">
        <v>6303</v>
      </c>
      <c r="M26" s="424">
        <v>5996</v>
      </c>
    </row>
    <row r="27" spans="1:13" ht="11.1" customHeight="1" x14ac:dyDescent="0.2">
      <c r="A27" s="422" t="s">
        <v>388</v>
      </c>
      <c r="B27" s="115">
        <v>86579</v>
      </c>
      <c r="C27" s="114">
        <v>45552</v>
      </c>
      <c r="D27" s="114">
        <v>41027</v>
      </c>
      <c r="E27" s="114">
        <v>60057</v>
      </c>
      <c r="F27" s="114">
        <v>25574</v>
      </c>
      <c r="G27" s="114">
        <v>9381</v>
      </c>
      <c r="H27" s="114">
        <v>26449</v>
      </c>
      <c r="I27" s="115">
        <v>24368</v>
      </c>
      <c r="J27" s="114">
        <v>17406</v>
      </c>
      <c r="K27" s="114">
        <v>6962</v>
      </c>
      <c r="L27" s="423">
        <v>5391</v>
      </c>
      <c r="M27" s="424">
        <v>4897</v>
      </c>
    </row>
    <row r="28" spans="1:13" ht="11.1" customHeight="1" x14ac:dyDescent="0.2">
      <c r="A28" s="422" t="s">
        <v>389</v>
      </c>
      <c r="B28" s="115">
        <v>88766</v>
      </c>
      <c r="C28" s="114">
        <v>46507</v>
      </c>
      <c r="D28" s="114">
        <v>42259</v>
      </c>
      <c r="E28" s="114">
        <v>62888</v>
      </c>
      <c r="F28" s="114">
        <v>25769</v>
      </c>
      <c r="G28" s="114">
        <v>10465</v>
      </c>
      <c r="H28" s="114">
        <v>26888</v>
      </c>
      <c r="I28" s="115">
        <v>24098</v>
      </c>
      <c r="J28" s="114">
        <v>16846</v>
      </c>
      <c r="K28" s="114">
        <v>7252</v>
      </c>
      <c r="L28" s="423">
        <v>9072</v>
      </c>
      <c r="M28" s="424">
        <v>7116</v>
      </c>
    </row>
    <row r="29" spans="1:13" s="110" customFormat="1" ht="11.1" customHeight="1" x14ac:dyDescent="0.2">
      <c r="A29" s="422" t="s">
        <v>390</v>
      </c>
      <c r="B29" s="115">
        <v>86520</v>
      </c>
      <c r="C29" s="114">
        <v>45444</v>
      </c>
      <c r="D29" s="114">
        <v>41076</v>
      </c>
      <c r="E29" s="114">
        <v>60644</v>
      </c>
      <c r="F29" s="114">
        <v>25863</v>
      </c>
      <c r="G29" s="114">
        <v>9787</v>
      </c>
      <c r="H29" s="114">
        <v>26677</v>
      </c>
      <c r="I29" s="115">
        <v>24334</v>
      </c>
      <c r="J29" s="114">
        <v>17272</v>
      </c>
      <c r="K29" s="114">
        <v>7062</v>
      </c>
      <c r="L29" s="423">
        <v>4544</v>
      </c>
      <c r="M29" s="424">
        <v>6716</v>
      </c>
    </row>
    <row r="30" spans="1:13" ht="15" customHeight="1" x14ac:dyDescent="0.2">
      <c r="A30" s="422" t="s">
        <v>395</v>
      </c>
      <c r="B30" s="115">
        <v>86738</v>
      </c>
      <c r="C30" s="114">
        <v>45604</v>
      </c>
      <c r="D30" s="114">
        <v>41134</v>
      </c>
      <c r="E30" s="114">
        <v>60648</v>
      </c>
      <c r="F30" s="114">
        <v>26079</v>
      </c>
      <c r="G30" s="114">
        <v>9433</v>
      </c>
      <c r="H30" s="114">
        <v>27024</v>
      </c>
      <c r="I30" s="115">
        <v>23821</v>
      </c>
      <c r="J30" s="114">
        <v>16804</v>
      </c>
      <c r="K30" s="114">
        <v>7017</v>
      </c>
      <c r="L30" s="423">
        <v>6328</v>
      </c>
      <c r="M30" s="424">
        <v>6323</v>
      </c>
    </row>
    <row r="31" spans="1:13" ht="11.1" customHeight="1" x14ac:dyDescent="0.2">
      <c r="A31" s="422" t="s">
        <v>388</v>
      </c>
      <c r="B31" s="115">
        <v>87590</v>
      </c>
      <c r="C31" s="114">
        <v>46081</v>
      </c>
      <c r="D31" s="114">
        <v>41509</v>
      </c>
      <c r="E31" s="114">
        <v>61272</v>
      </c>
      <c r="F31" s="114">
        <v>26309</v>
      </c>
      <c r="G31" s="114">
        <v>9310</v>
      </c>
      <c r="H31" s="114">
        <v>27512</v>
      </c>
      <c r="I31" s="115">
        <v>24074</v>
      </c>
      <c r="J31" s="114">
        <v>16992</v>
      </c>
      <c r="K31" s="114">
        <v>7082</v>
      </c>
      <c r="L31" s="423">
        <v>5592</v>
      </c>
      <c r="M31" s="424">
        <v>4900</v>
      </c>
    </row>
    <row r="32" spans="1:13" ht="11.1" customHeight="1" x14ac:dyDescent="0.2">
      <c r="A32" s="422" t="s">
        <v>389</v>
      </c>
      <c r="B32" s="115">
        <v>89502</v>
      </c>
      <c r="C32" s="114">
        <v>46958</v>
      </c>
      <c r="D32" s="114">
        <v>42544</v>
      </c>
      <c r="E32" s="114">
        <v>62804</v>
      </c>
      <c r="F32" s="114">
        <v>26690</v>
      </c>
      <c r="G32" s="114">
        <v>10298</v>
      </c>
      <c r="H32" s="114">
        <v>27931</v>
      </c>
      <c r="I32" s="115">
        <v>24241</v>
      </c>
      <c r="J32" s="114">
        <v>16634</v>
      </c>
      <c r="K32" s="114">
        <v>7607</v>
      </c>
      <c r="L32" s="423">
        <v>8598</v>
      </c>
      <c r="M32" s="424">
        <v>6813</v>
      </c>
    </row>
    <row r="33" spans="1:13" s="110" customFormat="1" ht="11.1" customHeight="1" x14ac:dyDescent="0.2">
      <c r="A33" s="422" t="s">
        <v>390</v>
      </c>
      <c r="B33" s="115">
        <v>87937</v>
      </c>
      <c r="C33" s="114">
        <v>46120</v>
      </c>
      <c r="D33" s="114">
        <v>41817</v>
      </c>
      <c r="E33" s="114">
        <v>60987</v>
      </c>
      <c r="F33" s="114">
        <v>26946</v>
      </c>
      <c r="G33" s="114">
        <v>9793</v>
      </c>
      <c r="H33" s="114">
        <v>27830</v>
      </c>
      <c r="I33" s="115">
        <v>24613</v>
      </c>
      <c r="J33" s="114">
        <v>17011</v>
      </c>
      <c r="K33" s="114">
        <v>7602</v>
      </c>
      <c r="L33" s="423">
        <v>4647</v>
      </c>
      <c r="M33" s="424">
        <v>6328</v>
      </c>
    </row>
    <row r="34" spans="1:13" ht="15" customHeight="1" x14ac:dyDescent="0.2">
      <c r="A34" s="422" t="s">
        <v>396</v>
      </c>
      <c r="B34" s="115">
        <v>87718</v>
      </c>
      <c r="C34" s="114">
        <v>46013</v>
      </c>
      <c r="D34" s="114">
        <v>41705</v>
      </c>
      <c r="E34" s="114">
        <v>60548</v>
      </c>
      <c r="F34" s="114">
        <v>27169</v>
      </c>
      <c r="G34" s="114">
        <v>9408</v>
      </c>
      <c r="H34" s="114">
        <v>28196</v>
      </c>
      <c r="I34" s="115">
        <v>23946</v>
      </c>
      <c r="J34" s="114">
        <v>16503</v>
      </c>
      <c r="K34" s="114">
        <v>7443</v>
      </c>
      <c r="L34" s="423">
        <v>6393</v>
      </c>
      <c r="M34" s="424">
        <v>6690</v>
      </c>
    </row>
    <row r="35" spans="1:13" ht="11.1" customHeight="1" x14ac:dyDescent="0.2">
      <c r="A35" s="422" t="s">
        <v>388</v>
      </c>
      <c r="B35" s="115">
        <v>88477</v>
      </c>
      <c r="C35" s="114">
        <v>46436</v>
      </c>
      <c r="D35" s="114">
        <v>42041</v>
      </c>
      <c r="E35" s="114">
        <v>60916</v>
      </c>
      <c r="F35" s="114">
        <v>27561</v>
      </c>
      <c r="G35" s="114">
        <v>9225</v>
      </c>
      <c r="H35" s="114">
        <v>28659</v>
      </c>
      <c r="I35" s="115">
        <v>24499</v>
      </c>
      <c r="J35" s="114">
        <v>16931</v>
      </c>
      <c r="K35" s="114">
        <v>7568</v>
      </c>
      <c r="L35" s="423">
        <v>5789</v>
      </c>
      <c r="M35" s="424">
        <v>5357</v>
      </c>
    </row>
    <row r="36" spans="1:13" ht="11.1" customHeight="1" x14ac:dyDescent="0.2">
      <c r="A36" s="422" t="s">
        <v>389</v>
      </c>
      <c r="B36" s="115">
        <v>91116</v>
      </c>
      <c r="C36" s="114">
        <v>47661</v>
      </c>
      <c r="D36" s="114">
        <v>43455</v>
      </c>
      <c r="E36" s="114">
        <v>63010</v>
      </c>
      <c r="F36" s="114">
        <v>28106</v>
      </c>
      <c r="G36" s="114">
        <v>10348</v>
      </c>
      <c r="H36" s="114">
        <v>29301</v>
      </c>
      <c r="I36" s="115">
        <v>24425</v>
      </c>
      <c r="J36" s="114">
        <v>16512</v>
      </c>
      <c r="K36" s="114">
        <v>7913</v>
      </c>
      <c r="L36" s="423">
        <v>10458</v>
      </c>
      <c r="M36" s="424">
        <v>8262</v>
      </c>
    </row>
    <row r="37" spans="1:13" s="110" customFormat="1" ht="11.1" customHeight="1" x14ac:dyDescent="0.2">
      <c r="A37" s="422" t="s">
        <v>390</v>
      </c>
      <c r="B37" s="115">
        <v>89472</v>
      </c>
      <c r="C37" s="114">
        <v>46813</v>
      </c>
      <c r="D37" s="114">
        <v>42659</v>
      </c>
      <c r="E37" s="114">
        <v>61219</v>
      </c>
      <c r="F37" s="114">
        <v>28253</v>
      </c>
      <c r="G37" s="114">
        <v>9959</v>
      </c>
      <c r="H37" s="114">
        <v>29209</v>
      </c>
      <c r="I37" s="115">
        <v>24697</v>
      </c>
      <c r="J37" s="114">
        <v>16885</v>
      </c>
      <c r="K37" s="114">
        <v>7812</v>
      </c>
      <c r="L37" s="423">
        <v>4858</v>
      </c>
      <c r="M37" s="424">
        <v>6553</v>
      </c>
    </row>
    <row r="38" spans="1:13" ht="15" customHeight="1" x14ac:dyDescent="0.2">
      <c r="A38" s="425" t="s">
        <v>397</v>
      </c>
      <c r="B38" s="115">
        <v>89820</v>
      </c>
      <c r="C38" s="114">
        <v>47064</v>
      </c>
      <c r="D38" s="114">
        <v>42756</v>
      </c>
      <c r="E38" s="114">
        <v>61281</v>
      </c>
      <c r="F38" s="114">
        <v>28539</v>
      </c>
      <c r="G38" s="114">
        <v>9614</v>
      </c>
      <c r="H38" s="114">
        <v>29509</v>
      </c>
      <c r="I38" s="115">
        <v>24270</v>
      </c>
      <c r="J38" s="114">
        <v>16541</v>
      </c>
      <c r="K38" s="114">
        <v>7729</v>
      </c>
      <c r="L38" s="423">
        <v>6571</v>
      </c>
      <c r="M38" s="424">
        <v>6354</v>
      </c>
    </row>
    <row r="39" spans="1:13" ht="11.1" customHeight="1" x14ac:dyDescent="0.2">
      <c r="A39" s="422" t="s">
        <v>388</v>
      </c>
      <c r="B39" s="115">
        <v>90604</v>
      </c>
      <c r="C39" s="114">
        <v>47391</v>
      </c>
      <c r="D39" s="114">
        <v>43213</v>
      </c>
      <c r="E39" s="114">
        <v>61763</v>
      </c>
      <c r="F39" s="114">
        <v>28841</v>
      </c>
      <c r="G39" s="114">
        <v>9462</v>
      </c>
      <c r="H39" s="114">
        <v>30003</v>
      </c>
      <c r="I39" s="115">
        <v>24947</v>
      </c>
      <c r="J39" s="114">
        <v>17027</v>
      </c>
      <c r="K39" s="114">
        <v>7920</v>
      </c>
      <c r="L39" s="423">
        <v>6087</v>
      </c>
      <c r="M39" s="424">
        <v>5341</v>
      </c>
    </row>
    <row r="40" spans="1:13" ht="11.1" customHeight="1" x14ac:dyDescent="0.2">
      <c r="A40" s="425" t="s">
        <v>389</v>
      </c>
      <c r="B40" s="115">
        <v>92499</v>
      </c>
      <c r="C40" s="114">
        <v>48396</v>
      </c>
      <c r="D40" s="114">
        <v>44103</v>
      </c>
      <c r="E40" s="114">
        <v>63456</v>
      </c>
      <c r="F40" s="114">
        <v>29043</v>
      </c>
      <c r="G40" s="114">
        <v>10526</v>
      </c>
      <c r="H40" s="114">
        <v>30338</v>
      </c>
      <c r="I40" s="115">
        <v>24794</v>
      </c>
      <c r="J40" s="114">
        <v>16638</v>
      </c>
      <c r="K40" s="114">
        <v>8156</v>
      </c>
      <c r="L40" s="423">
        <v>8955</v>
      </c>
      <c r="M40" s="424">
        <v>7419</v>
      </c>
    </row>
    <row r="41" spans="1:13" s="110" customFormat="1" ht="11.1" customHeight="1" x14ac:dyDescent="0.2">
      <c r="A41" s="422" t="s">
        <v>390</v>
      </c>
      <c r="B41" s="115">
        <v>90980</v>
      </c>
      <c r="C41" s="114">
        <v>47559</v>
      </c>
      <c r="D41" s="114">
        <v>43421</v>
      </c>
      <c r="E41" s="114">
        <v>61812</v>
      </c>
      <c r="F41" s="114">
        <v>29168</v>
      </c>
      <c r="G41" s="114">
        <v>10116</v>
      </c>
      <c r="H41" s="114">
        <v>30276</v>
      </c>
      <c r="I41" s="115">
        <v>24637</v>
      </c>
      <c r="J41" s="114">
        <v>16793</v>
      </c>
      <c r="K41" s="114">
        <v>7844</v>
      </c>
      <c r="L41" s="423">
        <v>5606</v>
      </c>
      <c r="M41" s="424">
        <v>7027</v>
      </c>
    </row>
    <row r="42" spans="1:13" ht="15" customHeight="1" x14ac:dyDescent="0.2">
      <c r="A42" s="422" t="s">
        <v>398</v>
      </c>
      <c r="B42" s="115">
        <v>90948</v>
      </c>
      <c r="C42" s="114">
        <v>47674</v>
      </c>
      <c r="D42" s="114">
        <v>43274</v>
      </c>
      <c r="E42" s="114">
        <v>61647</v>
      </c>
      <c r="F42" s="114">
        <v>29301</v>
      </c>
      <c r="G42" s="114">
        <v>9763</v>
      </c>
      <c r="H42" s="114">
        <v>30533</v>
      </c>
      <c r="I42" s="115">
        <v>24057</v>
      </c>
      <c r="J42" s="114">
        <v>16251</v>
      </c>
      <c r="K42" s="114">
        <v>7806</v>
      </c>
      <c r="L42" s="423">
        <v>7009</v>
      </c>
      <c r="M42" s="424">
        <v>7077</v>
      </c>
    </row>
    <row r="43" spans="1:13" ht="11.1" customHeight="1" x14ac:dyDescent="0.2">
      <c r="A43" s="422" t="s">
        <v>388</v>
      </c>
      <c r="B43" s="115">
        <v>91724</v>
      </c>
      <c r="C43" s="114">
        <v>47974</v>
      </c>
      <c r="D43" s="114">
        <v>43750</v>
      </c>
      <c r="E43" s="114">
        <v>62158</v>
      </c>
      <c r="F43" s="114">
        <v>29566</v>
      </c>
      <c r="G43" s="114">
        <v>9573</v>
      </c>
      <c r="H43" s="114">
        <v>30891</v>
      </c>
      <c r="I43" s="115">
        <v>24743</v>
      </c>
      <c r="J43" s="114">
        <v>16708</v>
      </c>
      <c r="K43" s="114">
        <v>8035</v>
      </c>
      <c r="L43" s="423">
        <v>6531</v>
      </c>
      <c r="M43" s="424">
        <v>5805</v>
      </c>
    </row>
    <row r="44" spans="1:13" ht="11.1" customHeight="1" x14ac:dyDescent="0.2">
      <c r="A44" s="422" t="s">
        <v>389</v>
      </c>
      <c r="B44" s="115">
        <v>93616</v>
      </c>
      <c r="C44" s="114">
        <v>48904</v>
      </c>
      <c r="D44" s="114">
        <v>44712</v>
      </c>
      <c r="E44" s="114">
        <v>63529</v>
      </c>
      <c r="F44" s="114">
        <v>30087</v>
      </c>
      <c r="G44" s="114">
        <v>10525</v>
      </c>
      <c r="H44" s="114">
        <v>31161</v>
      </c>
      <c r="I44" s="115">
        <v>24480</v>
      </c>
      <c r="J44" s="114">
        <v>16198</v>
      </c>
      <c r="K44" s="114">
        <v>8282</v>
      </c>
      <c r="L44" s="423">
        <v>8828</v>
      </c>
      <c r="M44" s="424">
        <v>7131</v>
      </c>
    </row>
    <row r="45" spans="1:13" s="110" customFormat="1" ht="11.1" customHeight="1" x14ac:dyDescent="0.2">
      <c r="A45" s="422" t="s">
        <v>390</v>
      </c>
      <c r="B45" s="115">
        <v>92126</v>
      </c>
      <c r="C45" s="114">
        <v>48123</v>
      </c>
      <c r="D45" s="114">
        <v>44003</v>
      </c>
      <c r="E45" s="114">
        <v>61925</v>
      </c>
      <c r="F45" s="114">
        <v>30201</v>
      </c>
      <c r="G45" s="114">
        <v>10127</v>
      </c>
      <c r="H45" s="114">
        <v>31041</v>
      </c>
      <c r="I45" s="115">
        <v>24681</v>
      </c>
      <c r="J45" s="114">
        <v>16520</v>
      </c>
      <c r="K45" s="114">
        <v>8161</v>
      </c>
      <c r="L45" s="423">
        <v>5380</v>
      </c>
      <c r="M45" s="424">
        <v>6947</v>
      </c>
    </row>
    <row r="46" spans="1:13" ht="15" customHeight="1" x14ac:dyDescent="0.2">
      <c r="A46" s="422" t="s">
        <v>399</v>
      </c>
      <c r="B46" s="115">
        <v>92157</v>
      </c>
      <c r="C46" s="114">
        <v>48140</v>
      </c>
      <c r="D46" s="114">
        <v>44017</v>
      </c>
      <c r="E46" s="114">
        <v>61992</v>
      </c>
      <c r="F46" s="114">
        <v>30165</v>
      </c>
      <c r="G46" s="114">
        <v>9854</v>
      </c>
      <c r="H46" s="114">
        <v>31224</v>
      </c>
      <c r="I46" s="115">
        <v>24180</v>
      </c>
      <c r="J46" s="114">
        <v>16057</v>
      </c>
      <c r="K46" s="114">
        <v>8123</v>
      </c>
      <c r="L46" s="423">
        <v>7023</v>
      </c>
      <c r="M46" s="424">
        <v>6889</v>
      </c>
    </row>
    <row r="47" spans="1:13" ht="11.1" customHeight="1" x14ac:dyDescent="0.2">
      <c r="A47" s="422" t="s">
        <v>388</v>
      </c>
      <c r="B47" s="115">
        <v>92742</v>
      </c>
      <c r="C47" s="114">
        <v>48299</v>
      </c>
      <c r="D47" s="114">
        <v>44443</v>
      </c>
      <c r="E47" s="114">
        <v>62367</v>
      </c>
      <c r="F47" s="114">
        <v>30375</v>
      </c>
      <c r="G47" s="114">
        <v>9737</v>
      </c>
      <c r="H47" s="114">
        <v>31469</v>
      </c>
      <c r="I47" s="115">
        <v>24585</v>
      </c>
      <c r="J47" s="114">
        <v>16320</v>
      </c>
      <c r="K47" s="114">
        <v>8265</v>
      </c>
      <c r="L47" s="423">
        <v>6610</v>
      </c>
      <c r="M47" s="424">
        <v>6084</v>
      </c>
    </row>
    <row r="48" spans="1:13" ht="11.1" customHeight="1" x14ac:dyDescent="0.2">
      <c r="A48" s="422" t="s">
        <v>389</v>
      </c>
      <c r="B48" s="115">
        <v>94790</v>
      </c>
      <c r="C48" s="114">
        <v>49372</v>
      </c>
      <c r="D48" s="114">
        <v>45418</v>
      </c>
      <c r="E48" s="114">
        <v>63973</v>
      </c>
      <c r="F48" s="114">
        <v>30817</v>
      </c>
      <c r="G48" s="114">
        <v>10782</v>
      </c>
      <c r="H48" s="114">
        <v>31803</v>
      </c>
      <c r="I48" s="115">
        <v>24101</v>
      </c>
      <c r="J48" s="114">
        <v>15704</v>
      </c>
      <c r="K48" s="114">
        <v>8397</v>
      </c>
      <c r="L48" s="423">
        <v>8741</v>
      </c>
      <c r="M48" s="424">
        <v>6891</v>
      </c>
    </row>
    <row r="49" spans="1:17" s="110" customFormat="1" ht="11.1" customHeight="1" x14ac:dyDescent="0.2">
      <c r="A49" s="422" t="s">
        <v>390</v>
      </c>
      <c r="B49" s="115">
        <v>92774</v>
      </c>
      <c r="C49" s="114">
        <v>48248</v>
      </c>
      <c r="D49" s="114">
        <v>44526</v>
      </c>
      <c r="E49" s="114">
        <v>61945</v>
      </c>
      <c r="F49" s="114">
        <v>30829</v>
      </c>
      <c r="G49" s="114">
        <v>10200</v>
      </c>
      <c r="H49" s="114">
        <v>31500</v>
      </c>
      <c r="I49" s="115">
        <v>24478</v>
      </c>
      <c r="J49" s="114">
        <v>16139</v>
      </c>
      <c r="K49" s="114">
        <v>8339</v>
      </c>
      <c r="L49" s="423">
        <v>5046</v>
      </c>
      <c r="M49" s="424">
        <v>7187</v>
      </c>
    </row>
    <row r="50" spans="1:17" ht="15" customHeight="1" x14ac:dyDescent="0.2">
      <c r="A50" s="422" t="s">
        <v>400</v>
      </c>
      <c r="B50" s="143">
        <v>92864</v>
      </c>
      <c r="C50" s="144">
        <v>48271</v>
      </c>
      <c r="D50" s="144">
        <v>44593</v>
      </c>
      <c r="E50" s="144">
        <v>62073</v>
      </c>
      <c r="F50" s="144">
        <v>30791</v>
      </c>
      <c r="G50" s="144">
        <v>9976</v>
      </c>
      <c r="H50" s="144">
        <v>31610</v>
      </c>
      <c r="I50" s="143">
        <v>23320</v>
      </c>
      <c r="J50" s="144">
        <v>15244</v>
      </c>
      <c r="K50" s="144">
        <v>8076</v>
      </c>
      <c r="L50" s="426">
        <v>6826</v>
      </c>
      <c r="M50" s="427">
        <v>6818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0.76716907017372526</v>
      </c>
      <c r="C6" s="480">
        <f>'Tabelle 3.3'!J11</f>
        <v>-3.5566583953680726</v>
      </c>
      <c r="D6" s="481">
        <f t="shared" ref="D6:E9" si="0">IF(OR(AND(B6&gt;=-50,B6&lt;=50),ISNUMBER(B6)=FALSE),B6,"")</f>
        <v>0.76716907017372526</v>
      </c>
      <c r="E6" s="481">
        <f t="shared" si="0"/>
        <v>-3.5566583953680726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0.76716907017372526</v>
      </c>
      <c r="C14" s="480">
        <f>'Tabelle 3.3'!J11</f>
        <v>-3.5566583953680726</v>
      </c>
      <c r="D14" s="481">
        <f>IF(OR(AND(B14&gt;=-50,B14&lt;=50),ISNUMBER(B14)=FALSE),B14,"")</f>
        <v>0.76716907017372526</v>
      </c>
      <c r="E14" s="481">
        <f>IF(OR(AND(C14&gt;=-50,C14&lt;=50),ISNUMBER(C14)=FALSE),C14,"")</f>
        <v>-3.5566583953680726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12.313432835820896</v>
      </c>
      <c r="C15" s="480">
        <f>'Tabelle 3.3'!J12</f>
        <v>5.6521739130434785</v>
      </c>
      <c r="D15" s="481">
        <f t="shared" ref="D15:E45" si="3">IF(OR(AND(B15&gt;=-50,B15&lt;=50),ISNUMBER(B15)=FALSE),B15,"")</f>
        <v>12.313432835820896</v>
      </c>
      <c r="E15" s="481">
        <f t="shared" si="3"/>
        <v>5.6521739130434785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0.20345879959308241</v>
      </c>
      <c r="C16" s="480">
        <f>'Tabelle 3.3'!J13</f>
        <v>-6.8181818181818183</v>
      </c>
      <c r="D16" s="481">
        <f t="shared" si="3"/>
        <v>0.20345879959308241</v>
      </c>
      <c r="E16" s="481">
        <f t="shared" si="3"/>
        <v>-6.8181818181818183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-0.97026165539948861</v>
      </c>
      <c r="C17" s="480">
        <f>'Tabelle 3.3'!J14</f>
        <v>-9.9597585513078464</v>
      </c>
      <c r="D17" s="481">
        <f t="shared" si="3"/>
        <v>-0.97026165539948861</v>
      </c>
      <c r="E17" s="481">
        <f t="shared" si="3"/>
        <v>-9.9597585513078464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6.7954022988505747</v>
      </c>
      <c r="C18" s="480">
        <f>'Tabelle 3.3'!J15</f>
        <v>-10.72</v>
      </c>
      <c r="D18" s="481">
        <f t="shared" si="3"/>
        <v>6.7954022988505747</v>
      </c>
      <c r="E18" s="481">
        <f t="shared" si="3"/>
        <v>-10.72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-6.18429591174562</v>
      </c>
      <c r="C19" s="480">
        <f>'Tabelle 3.3'!J16</f>
        <v>-10.261194029850746</v>
      </c>
      <c r="D19" s="481">
        <f t="shared" si="3"/>
        <v>-6.18429591174562</v>
      </c>
      <c r="E19" s="481">
        <f t="shared" si="3"/>
        <v>-10.261194029850746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-2.782685512367491</v>
      </c>
      <c r="C20" s="480">
        <f>'Tabelle 3.3'!J17</f>
        <v>-7.2164948453608249</v>
      </c>
      <c r="D20" s="481">
        <f t="shared" si="3"/>
        <v>-2.782685512367491</v>
      </c>
      <c r="E20" s="481">
        <f t="shared" si="3"/>
        <v>-7.2164948453608249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2.5265285497726122</v>
      </c>
      <c r="C21" s="480">
        <f>'Tabelle 3.3'!J18</f>
        <v>0.23894862604540024</v>
      </c>
      <c r="D21" s="481">
        <f t="shared" si="3"/>
        <v>2.5265285497726122</v>
      </c>
      <c r="E21" s="481">
        <f t="shared" si="3"/>
        <v>0.23894862604540024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2.4886388227656351</v>
      </c>
      <c r="C22" s="480">
        <f>'Tabelle 3.3'!J19</f>
        <v>-0.15653535090007828</v>
      </c>
      <c r="D22" s="481">
        <f t="shared" si="3"/>
        <v>2.4886388227656351</v>
      </c>
      <c r="E22" s="481">
        <f t="shared" si="3"/>
        <v>-0.15653535090007828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0.13297872340425532</v>
      </c>
      <c r="C23" s="480">
        <f>'Tabelle 3.3'!J20</f>
        <v>-9.8268839103869645</v>
      </c>
      <c r="D23" s="481">
        <f t="shared" si="3"/>
        <v>0.13297872340425532</v>
      </c>
      <c r="E23" s="481">
        <f t="shared" si="3"/>
        <v>-9.8268839103869645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2.3311132254995242</v>
      </c>
      <c r="C24" s="480">
        <f>'Tabelle 3.3'!J21</f>
        <v>-10.778236914600551</v>
      </c>
      <c r="D24" s="481">
        <f t="shared" si="3"/>
        <v>2.3311132254995242</v>
      </c>
      <c r="E24" s="481">
        <f t="shared" si="3"/>
        <v>-10.778236914600551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-4.177777777777778</v>
      </c>
      <c r="C25" s="480">
        <f>'Tabelle 3.3'!J22</f>
        <v>2.7777777777777777</v>
      </c>
      <c r="D25" s="481">
        <f t="shared" si="3"/>
        <v>-4.177777777777778</v>
      </c>
      <c r="E25" s="481">
        <f t="shared" si="3"/>
        <v>2.7777777777777777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0.39551746868820037</v>
      </c>
      <c r="C26" s="480">
        <f>'Tabelle 3.3'!J23</f>
        <v>-10.784313725490197</v>
      </c>
      <c r="D26" s="481">
        <f t="shared" si="3"/>
        <v>0.39551746868820037</v>
      </c>
      <c r="E26" s="481">
        <f t="shared" si="3"/>
        <v>-10.784313725490197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3.3317800559179869</v>
      </c>
      <c r="C27" s="480">
        <f>'Tabelle 3.3'!J24</f>
        <v>1.7871649065800161</v>
      </c>
      <c r="D27" s="481">
        <f t="shared" si="3"/>
        <v>3.3317800559179869</v>
      </c>
      <c r="E27" s="481">
        <f t="shared" si="3"/>
        <v>1.7871649065800161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-7.4381973309997811</v>
      </c>
      <c r="C28" s="480">
        <f>'Tabelle 3.3'!J25</f>
        <v>-7.0663811563169165</v>
      </c>
      <c r="D28" s="481">
        <f t="shared" si="3"/>
        <v>-7.4381973309997811</v>
      </c>
      <c r="E28" s="481">
        <f t="shared" si="3"/>
        <v>-7.0663811563169165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-11.957569913211186</v>
      </c>
      <c r="C29" s="480">
        <f>'Tabelle 3.3'!J26</f>
        <v>28.94736842105263</v>
      </c>
      <c r="D29" s="481">
        <f t="shared" si="3"/>
        <v>-11.957569913211186</v>
      </c>
      <c r="E29" s="481">
        <f t="shared" si="3"/>
        <v>28.94736842105263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4.5283018867924527</v>
      </c>
      <c r="C30" s="480">
        <f>'Tabelle 3.3'!J27</f>
        <v>2.8449502133712659</v>
      </c>
      <c r="D30" s="481">
        <f t="shared" si="3"/>
        <v>4.5283018867924527</v>
      </c>
      <c r="E30" s="481">
        <f t="shared" si="3"/>
        <v>2.8449502133712659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2.3863636363636362</v>
      </c>
      <c r="C31" s="480">
        <f>'Tabelle 3.3'!J28</f>
        <v>-1.8341892883345561</v>
      </c>
      <c r="D31" s="481">
        <f t="shared" si="3"/>
        <v>2.3863636363636362</v>
      </c>
      <c r="E31" s="481">
        <f t="shared" si="3"/>
        <v>-1.8341892883345561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2.6838854576080853</v>
      </c>
      <c r="C32" s="480">
        <f>'Tabelle 3.3'!J29</f>
        <v>1.6767270288397049</v>
      </c>
      <c r="D32" s="481">
        <f t="shared" si="3"/>
        <v>2.6838854576080853</v>
      </c>
      <c r="E32" s="481">
        <f t="shared" si="3"/>
        <v>1.6767270288397049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3.373583966139674</v>
      </c>
      <c r="C33" s="480">
        <f>'Tabelle 3.3'!J30</f>
        <v>3.7417018708509353</v>
      </c>
      <c r="D33" s="481">
        <f t="shared" si="3"/>
        <v>3.373583966139674</v>
      </c>
      <c r="E33" s="481">
        <f t="shared" si="3"/>
        <v>3.7417018708509353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1.2029123140234252</v>
      </c>
      <c r="C34" s="480">
        <f>'Tabelle 3.3'!J31</f>
        <v>-3.0019367333763718</v>
      </c>
      <c r="D34" s="481">
        <f t="shared" si="3"/>
        <v>1.2029123140234252</v>
      </c>
      <c r="E34" s="481">
        <f t="shared" si="3"/>
        <v>-3.0019367333763718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12.313432835820896</v>
      </c>
      <c r="C37" s="480">
        <f>'Tabelle 3.3'!J34</f>
        <v>5.6521739130434785</v>
      </c>
      <c r="D37" s="481">
        <f t="shared" si="3"/>
        <v>12.313432835820896</v>
      </c>
      <c r="E37" s="481">
        <f t="shared" si="3"/>
        <v>5.6521739130434785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-0.5225440429979098</v>
      </c>
      <c r="C38" s="480">
        <f>'Tabelle 3.3'!J35</f>
        <v>-6.9344318571918988</v>
      </c>
      <c r="D38" s="481">
        <f t="shared" si="3"/>
        <v>-0.5225440429979098</v>
      </c>
      <c r="E38" s="481">
        <f t="shared" si="3"/>
        <v>-6.9344318571918988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1.4537920169865923</v>
      </c>
      <c r="C39" s="480">
        <f>'Tabelle 3.3'!J36</f>
        <v>-3.1896182915814992</v>
      </c>
      <c r="D39" s="481">
        <f t="shared" si="3"/>
        <v>1.4537920169865923</v>
      </c>
      <c r="E39" s="481">
        <f t="shared" si="3"/>
        <v>-3.1896182915814992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1.4537920169865923</v>
      </c>
      <c r="C45" s="480">
        <f>'Tabelle 3.3'!J36</f>
        <v>-3.1896182915814992</v>
      </c>
      <c r="D45" s="481">
        <f t="shared" si="3"/>
        <v>1.4537920169865923</v>
      </c>
      <c r="E45" s="481">
        <f t="shared" si="3"/>
        <v>-3.1896182915814992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86061</v>
      </c>
      <c r="C51" s="487">
        <v>16821</v>
      </c>
      <c r="D51" s="487">
        <v>6859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86579</v>
      </c>
      <c r="C52" s="487">
        <v>17406</v>
      </c>
      <c r="D52" s="487">
        <v>6962</v>
      </c>
      <c r="E52" s="488">
        <f t="shared" ref="E52:G70" si="11">IF($A$51=37802,IF(COUNTBLANK(B$51:B$70)&gt;0,#N/A,B52/B$51*100),IF(COUNTBLANK(B$51:B$75)&gt;0,#N/A,B52/B$51*100))</f>
        <v>100.60189865328081</v>
      </c>
      <c r="F52" s="488">
        <f t="shared" si="11"/>
        <v>103.47779561262706</v>
      </c>
      <c r="G52" s="488">
        <f t="shared" si="11"/>
        <v>101.50167662924625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88766</v>
      </c>
      <c r="C53" s="487">
        <v>16846</v>
      </c>
      <c r="D53" s="487">
        <v>7252</v>
      </c>
      <c r="E53" s="488">
        <f t="shared" si="11"/>
        <v>103.14311941529846</v>
      </c>
      <c r="F53" s="488">
        <f t="shared" si="11"/>
        <v>100.14862374412937</v>
      </c>
      <c r="G53" s="488">
        <f t="shared" si="11"/>
        <v>105.72969820673568</v>
      </c>
      <c r="H53" s="489">
        <f>IF(ISERROR(L53)=TRUE,IF(MONTH(A53)=MONTH(MAX(A$51:A$75)),A53,""),"")</f>
        <v>41883</v>
      </c>
      <c r="I53" s="488">
        <f t="shared" si="12"/>
        <v>103.14311941529846</v>
      </c>
      <c r="J53" s="488">
        <f t="shared" si="10"/>
        <v>100.14862374412937</v>
      </c>
      <c r="K53" s="488">
        <f t="shared" si="10"/>
        <v>105.72969820673568</v>
      </c>
      <c r="L53" s="488" t="e">
        <f t="shared" si="13"/>
        <v>#N/A</v>
      </c>
    </row>
    <row r="54" spans="1:14" ht="15" customHeight="1" x14ac:dyDescent="0.2">
      <c r="A54" s="490" t="s">
        <v>463</v>
      </c>
      <c r="B54" s="487">
        <v>86520</v>
      </c>
      <c r="C54" s="487">
        <v>17272</v>
      </c>
      <c r="D54" s="487">
        <v>7062</v>
      </c>
      <c r="E54" s="488">
        <f t="shared" si="11"/>
        <v>100.53334262906543</v>
      </c>
      <c r="F54" s="488">
        <f t="shared" si="11"/>
        <v>102.68117234409368</v>
      </c>
      <c r="G54" s="488">
        <f t="shared" si="11"/>
        <v>102.9596151042426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86738</v>
      </c>
      <c r="C55" s="487">
        <v>16804</v>
      </c>
      <c r="D55" s="487">
        <v>7017</v>
      </c>
      <c r="E55" s="488">
        <f t="shared" si="11"/>
        <v>100.7866513287087</v>
      </c>
      <c r="F55" s="488">
        <f t="shared" si="11"/>
        <v>99.898935853992029</v>
      </c>
      <c r="G55" s="488">
        <f t="shared" si="11"/>
        <v>102.30354279049425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87590</v>
      </c>
      <c r="C56" s="487">
        <v>16992</v>
      </c>
      <c r="D56" s="487">
        <v>7082</v>
      </c>
      <c r="E56" s="488">
        <f t="shared" si="11"/>
        <v>101.77664679703931</v>
      </c>
      <c r="F56" s="488">
        <f t="shared" si="11"/>
        <v>101.01658640984483</v>
      </c>
      <c r="G56" s="488">
        <f t="shared" si="11"/>
        <v>103.25120279924187</v>
      </c>
      <c r="H56" s="489" t="str">
        <f t="shared" si="14"/>
        <v/>
      </c>
      <c r="I56" s="488" t="str">
        <f t="shared" si="12"/>
        <v/>
      </c>
      <c r="J56" s="488" t="str">
        <f t="shared" si="10"/>
        <v/>
      </c>
      <c r="K56" s="488" t="str">
        <f t="shared" si="10"/>
        <v/>
      </c>
      <c r="L56" s="488" t="e">
        <f t="shared" si="13"/>
        <v>#N/A</v>
      </c>
    </row>
    <row r="57" spans="1:14" ht="15" customHeight="1" x14ac:dyDescent="0.2">
      <c r="A57" s="490">
        <v>42248</v>
      </c>
      <c r="B57" s="487">
        <v>89502</v>
      </c>
      <c r="C57" s="487">
        <v>16634</v>
      </c>
      <c r="D57" s="487">
        <v>7607</v>
      </c>
      <c r="E57" s="488">
        <f t="shared" si="11"/>
        <v>103.99832676822254</v>
      </c>
      <c r="F57" s="488">
        <f t="shared" si="11"/>
        <v>98.888294393912375</v>
      </c>
      <c r="G57" s="488">
        <f t="shared" si="11"/>
        <v>110.90537979297275</v>
      </c>
      <c r="H57" s="489">
        <f t="shared" si="14"/>
        <v>42248</v>
      </c>
      <c r="I57" s="488">
        <f t="shared" si="12"/>
        <v>103.99832676822254</v>
      </c>
      <c r="J57" s="488">
        <f t="shared" si="10"/>
        <v>98.888294393912375</v>
      </c>
      <c r="K57" s="488">
        <f t="shared" si="10"/>
        <v>110.90537979297275</v>
      </c>
      <c r="L57" s="488" t="e">
        <f t="shared" si="13"/>
        <v>#N/A</v>
      </c>
    </row>
    <row r="58" spans="1:14" ht="15" customHeight="1" x14ac:dyDescent="0.2">
      <c r="A58" s="490" t="s">
        <v>466</v>
      </c>
      <c r="B58" s="487">
        <v>87937</v>
      </c>
      <c r="C58" s="487">
        <v>17011</v>
      </c>
      <c r="D58" s="487">
        <v>7602</v>
      </c>
      <c r="E58" s="488">
        <f t="shared" si="11"/>
        <v>102.17984917674671</v>
      </c>
      <c r="F58" s="488">
        <f t="shared" si="11"/>
        <v>101.12954045538316</v>
      </c>
      <c r="G58" s="488">
        <f t="shared" si="11"/>
        <v>110.83248286922291</v>
      </c>
      <c r="H58" s="489" t="str">
        <f t="shared" si="14"/>
        <v/>
      </c>
      <c r="I58" s="488" t="str">
        <f t="shared" si="12"/>
        <v/>
      </c>
      <c r="J58" s="488" t="str">
        <f t="shared" si="10"/>
        <v/>
      </c>
      <c r="K58" s="488" t="str">
        <f t="shared" si="10"/>
        <v/>
      </c>
      <c r="L58" s="488" t="e">
        <f t="shared" si="13"/>
        <v>#N/A</v>
      </c>
    </row>
    <row r="59" spans="1:14" ht="15" customHeight="1" x14ac:dyDescent="0.2">
      <c r="A59" s="490" t="s">
        <v>467</v>
      </c>
      <c r="B59" s="487">
        <v>87718</v>
      </c>
      <c r="C59" s="487">
        <v>16503</v>
      </c>
      <c r="D59" s="487">
        <v>7443</v>
      </c>
      <c r="E59" s="488">
        <f t="shared" si="11"/>
        <v>101.92537851059133</v>
      </c>
      <c r="F59" s="488">
        <f t="shared" si="11"/>
        <v>98.109505974674519</v>
      </c>
      <c r="G59" s="488">
        <f t="shared" si="11"/>
        <v>108.5143606939787</v>
      </c>
      <c r="H59" s="489" t="str">
        <f t="shared" si="14"/>
        <v/>
      </c>
      <c r="I59" s="488" t="str">
        <f t="shared" si="12"/>
        <v/>
      </c>
      <c r="J59" s="488" t="str">
        <f t="shared" si="10"/>
        <v/>
      </c>
      <c r="K59" s="488" t="str">
        <f t="shared" si="10"/>
        <v/>
      </c>
      <c r="L59" s="488" t="e">
        <f t="shared" si="13"/>
        <v>#N/A</v>
      </c>
    </row>
    <row r="60" spans="1:14" ht="15" customHeight="1" x14ac:dyDescent="0.2">
      <c r="A60" s="490" t="s">
        <v>468</v>
      </c>
      <c r="B60" s="487">
        <v>88477</v>
      </c>
      <c r="C60" s="487">
        <v>16931</v>
      </c>
      <c r="D60" s="487">
        <v>7568</v>
      </c>
      <c r="E60" s="488">
        <f t="shared" si="11"/>
        <v>102.80731109329429</v>
      </c>
      <c r="F60" s="488">
        <f t="shared" si="11"/>
        <v>100.65394447416919</v>
      </c>
      <c r="G60" s="488">
        <f t="shared" si="11"/>
        <v>110.33678378772416</v>
      </c>
      <c r="H60" s="489" t="str">
        <f t="shared" si="14"/>
        <v/>
      </c>
      <c r="I60" s="488" t="str">
        <f t="shared" si="12"/>
        <v/>
      </c>
      <c r="J60" s="488" t="str">
        <f t="shared" si="10"/>
        <v/>
      </c>
      <c r="K60" s="488" t="str">
        <f t="shared" si="10"/>
        <v/>
      </c>
      <c r="L60" s="488" t="e">
        <f t="shared" si="13"/>
        <v>#N/A</v>
      </c>
    </row>
    <row r="61" spans="1:14" ht="15" customHeight="1" x14ac:dyDescent="0.2">
      <c r="A61" s="490">
        <v>42614</v>
      </c>
      <c r="B61" s="487">
        <v>91116</v>
      </c>
      <c r="C61" s="487">
        <v>16512</v>
      </c>
      <c r="D61" s="487">
        <v>7913</v>
      </c>
      <c r="E61" s="488">
        <f t="shared" si="11"/>
        <v>105.87374071879248</v>
      </c>
      <c r="F61" s="488">
        <f t="shared" si="11"/>
        <v>98.163010522561095</v>
      </c>
      <c r="G61" s="488">
        <f t="shared" si="11"/>
        <v>115.36667152646159</v>
      </c>
      <c r="H61" s="489">
        <f t="shared" si="14"/>
        <v>42614</v>
      </c>
      <c r="I61" s="488">
        <f t="shared" si="12"/>
        <v>105.87374071879248</v>
      </c>
      <c r="J61" s="488">
        <f t="shared" si="10"/>
        <v>98.163010522561095</v>
      </c>
      <c r="K61" s="488">
        <f t="shared" si="10"/>
        <v>115.36667152646159</v>
      </c>
      <c r="L61" s="488" t="e">
        <f t="shared" si="13"/>
        <v>#N/A</v>
      </c>
    </row>
    <row r="62" spans="1:14" ht="15" customHeight="1" x14ac:dyDescent="0.2">
      <c r="A62" s="490" t="s">
        <v>469</v>
      </c>
      <c r="B62" s="487">
        <v>89472</v>
      </c>
      <c r="C62" s="487">
        <v>16885</v>
      </c>
      <c r="D62" s="487">
        <v>7812</v>
      </c>
      <c r="E62" s="488">
        <f t="shared" si="11"/>
        <v>103.96346777285879</v>
      </c>
      <c r="F62" s="488">
        <f t="shared" si="11"/>
        <v>100.38047678497118</v>
      </c>
      <c r="G62" s="488">
        <f t="shared" si="11"/>
        <v>113.89415366671527</v>
      </c>
      <c r="H62" s="489" t="str">
        <f t="shared" si="14"/>
        <v/>
      </c>
      <c r="I62" s="488" t="str">
        <f t="shared" si="12"/>
        <v/>
      </c>
      <c r="J62" s="488" t="str">
        <f t="shared" si="10"/>
        <v/>
      </c>
      <c r="K62" s="488" t="str">
        <f t="shared" si="10"/>
        <v/>
      </c>
      <c r="L62" s="488" t="e">
        <f t="shared" si="13"/>
        <v>#N/A</v>
      </c>
    </row>
    <row r="63" spans="1:14" ht="15" customHeight="1" x14ac:dyDescent="0.2">
      <c r="A63" s="490" t="s">
        <v>470</v>
      </c>
      <c r="B63" s="487">
        <v>89820</v>
      </c>
      <c r="C63" s="487">
        <v>16541</v>
      </c>
      <c r="D63" s="487">
        <v>7729</v>
      </c>
      <c r="E63" s="488">
        <f t="shared" si="11"/>
        <v>104.36783211907832</v>
      </c>
      <c r="F63" s="488">
        <f t="shared" si="11"/>
        <v>98.335414065751152</v>
      </c>
      <c r="G63" s="488">
        <f t="shared" si="11"/>
        <v>112.68406473246829</v>
      </c>
      <c r="H63" s="489" t="str">
        <f t="shared" si="14"/>
        <v/>
      </c>
      <c r="I63" s="488" t="str">
        <f t="shared" si="12"/>
        <v/>
      </c>
      <c r="J63" s="488" t="str">
        <f t="shared" si="10"/>
        <v/>
      </c>
      <c r="K63" s="488" t="str">
        <f t="shared" si="10"/>
        <v/>
      </c>
      <c r="L63" s="488" t="e">
        <f t="shared" si="13"/>
        <v>#N/A</v>
      </c>
    </row>
    <row r="64" spans="1:14" ht="15" customHeight="1" x14ac:dyDescent="0.2">
      <c r="A64" s="490" t="s">
        <v>471</v>
      </c>
      <c r="B64" s="487">
        <v>90604</v>
      </c>
      <c r="C64" s="487">
        <v>17027</v>
      </c>
      <c r="D64" s="487">
        <v>7920</v>
      </c>
      <c r="E64" s="488">
        <f t="shared" si="11"/>
        <v>105.27881386458442</v>
      </c>
      <c r="F64" s="488">
        <f t="shared" si="11"/>
        <v>101.22465965162594</v>
      </c>
      <c r="G64" s="488">
        <f t="shared" si="11"/>
        <v>115.46872721971133</v>
      </c>
      <c r="H64" s="489" t="str">
        <f t="shared" si="14"/>
        <v/>
      </c>
      <c r="I64" s="488" t="str">
        <f t="shared" si="12"/>
        <v/>
      </c>
      <c r="J64" s="488" t="str">
        <f t="shared" si="10"/>
        <v/>
      </c>
      <c r="K64" s="488" t="str">
        <f t="shared" si="10"/>
        <v/>
      </c>
      <c r="L64" s="488" t="e">
        <f t="shared" si="13"/>
        <v>#N/A</v>
      </c>
    </row>
    <row r="65" spans="1:12" ht="15" customHeight="1" x14ac:dyDescent="0.2">
      <c r="A65" s="490">
        <v>42979</v>
      </c>
      <c r="B65" s="487">
        <v>92499</v>
      </c>
      <c r="C65" s="487">
        <v>16638</v>
      </c>
      <c r="D65" s="487">
        <v>8156</v>
      </c>
      <c r="E65" s="488">
        <f t="shared" si="11"/>
        <v>107.48074040506152</v>
      </c>
      <c r="F65" s="488">
        <f t="shared" si="11"/>
        <v>98.912074192973066</v>
      </c>
      <c r="G65" s="488">
        <f t="shared" si="11"/>
        <v>118.90946202070272</v>
      </c>
      <c r="H65" s="489">
        <f t="shared" si="14"/>
        <v>42979</v>
      </c>
      <c r="I65" s="488">
        <f t="shared" si="12"/>
        <v>107.48074040506152</v>
      </c>
      <c r="J65" s="488">
        <f t="shared" si="10"/>
        <v>98.912074192973066</v>
      </c>
      <c r="K65" s="488">
        <f t="shared" si="10"/>
        <v>118.90946202070272</v>
      </c>
      <c r="L65" s="488" t="e">
        <f t="shared" si="13"/>
        <v>#N/A</v>
      </c>
    </row>
    <row r="66" spans="1:12" ht="15" customHeight="1" x14ac:dyDescent="0.2">
      <c r="A66" s="490" t="s">
        <v>472</v>
      </c>
      <c r="B66" s="487">
        <v>90980</v>
      </c>
      <c r="C66" s="487">
        <v>16793</v>
      </c>
      <c r="D66" s="487">
        <v>7844</v>
      </c>
      <c r="E66" s="488">
        <f t="shared" si="11"/>
        <v>105.71571327314346</v>
      </c>
      <c r="F66" s="488">
        <f t="shared" si="11"/>
        <v>99.833541406575108</v>
      </c>
      <c r="G66" s="488">
        <f t="shared" si="11"/>
        <v>114.3606939787141</v>
      </c>
      <c r="H66" s="489" t="str">
        <f t="shared" si="14"/>
        <v/>
      </c>
      <c r="I66" s="488" t="str">
        <f t="shared" si="12"/>
        <v/>
      </c>
      <c r="J66" s="488" t="str">
        <f t="shared" si="10"/>
        <v/>
      </c>
      <c r="K66" s="488" t="str">
        <f t="shared" si="10"/>
        <v/>
      </c>
      <c r="L66" s="488" t="e">
        <f t="shared" si="13"/>
        <v>#N/A</v>
      </c>
    </row>
    <row r="67" spans="1:12" ht="15" customHeight="1" x14ac:dyDescent="0.2">
      <c r="A67" s="490" t="s">
        <v>473</v>
      </c>
      <c r="B67" s="487">
        <v>90948</v>
      </c>
      <c r="C67" s="487">
        <v>16251</v>
      </c>
      <c r="D67" s="487">
        <v>7806</v>
      </c>
      <c r="E67" s="488">
        <f t="shared" si="11"/>
        <v>105.67853034475547</v>
      </c>
      <c r="F67" s="488">
        <f t="shared" si="11"/>
        <v>96.611378633850535</v>
      </c>
      <c r="G67" s="488">
        <f t="shared" si="11"/>
        <v>113.80667735821548</v>
      </c>
      <c r="H67" s="489" t="str">
        <f t="shared" si="14"/>
        <v/>
      </c>
      <c r="I67" s="488" t="str">
        <f t="shared" si="12"/>
        <v/>
      </c>
      <c r="J67" s="488" t="str">
        <f t="shared" si="12"/>
        <v/>
      </c>
      <c r="K67" s="488" t="str">
        <f t="shared" si="12"/>
        <v/>
      </c>
      <c r="L67" s="488" t="e">
        <f t="shared" si="13"/>
        <v>#N/A</v>
      </c>
    </row>
    <row r="68" spans="1:12" ht="15" customHeight="1" x14ac:dyDescent="0.2">
      <c r="A68" s="490" t="s">
        <v>474</v>
      </c>
      <c r="B68" s="487">
        <v>91724</v>
      </c>
      <c r="C68" s="487">
        <v>16708</v>
      </c>
      <c r="D68" s="487">
        <v>8035</v>
      </c>
      <c r="E68" s="488">
        <f t="shared" si="11"/>
        <v>106.58021635816455</v>
      </c>
      <c r="F68" s="488">
        <f t="shared" si="11"/>
        <v>99.328220676535281</v>
      </c>
      <c r="G68" s="488">
        <f t="shared" si="11"/>
        <v>117.14535646595714</v>
      </c>
      <c r="H68" s="489" t="str">
        <f t="shared" si="14"/>
        <v/>
      </c>
      <c r="I68" s="488" t="str">
        <f t="shared" si="12"/>
        <v/>
      </c>
      <c r="J68" s="488" t="str">
        <f t="shared" si="12"/>
        <v/>
      </c>
      <c r="K68" s="488" t="str">
        <f t="shared" si="12"/>
        <v/>
      </c>
      <c r="L68" s="488" t="e">
        <f t="shared" si="13"/>
        <v>#N/A</v>
      </c>
    </row>
    <row r="69" spans="1:12" ht="15" customHeight="1" x14ac:dyDescent="0.2">
      <c r="A69" s="490">
        <v>43344</v>
      </c>
      <c r="B69" s="487">
        <v>93616</v>
      </c>
      <c r="C69" s="487">
        <v>16198</v>
      </c>
      <c r="D69" s="487">
        <v>8282</v>
      </c>
      <c r="E69" s="488">
        <f t="shared" si="11"/>
        <v>108.77865699910529</v>
      </c>
      <c r="F69" s="488">
        <f t="shared" si="11"/>
        <v>96.296296296296291</v>
      </c>
      <c r="G69" s="488">
        <f t="shared" si="11"/>
        <v>120.74646449919813</v>
      </c>
      <c r="H69" s="489">
        <f t="shared" si="14"/>
        <v>43344</v>
      </c>
      <c r="I69" s="488">
        <f t="shared" si="12"/>
        <v>108.77865699910529</v>
      </c>
      <c r="J69" s="488">
        <f t="shared" si="12"/>
        <v>96.296296296296291</v>
      </c>
      <c r="K69" s="488">
        <f t="shared" si="12"/>
        <v>120.74646449919813</v>
      </c>
      <c r="L69" s="488" t="e">
        <f t="shared" si="13"/>
        <v>#N/A</v>
      </c>
    </row>
    <row r="70" spans="1:12" ht="15" customHeight="1" x14ac:dyDescent="0.2">
      <c r="A70" s="490" t="s">
        <v>475</v>
      </c>
      <c r="B70" s="487">
        <v>92126</v>
      </c>
      <c r="C70" s="487">
        <v>16520</v>
      </c>
      <c r="D70" s="487">
        <v>8161</v>
      </c>
      <c r="E70" s="488">
        <f t="shared" si="11"/>
        <v>107.04732689603887</v>
      </c>
      <c r="F70" s="488">
        <f t="shared" si="11"/>
        <v>98.21057012068249</v>
      </c>
      <c r="G70" s="488">
        <f t="shared" si="11"/>
        <v>118.98235894445254</v>
      </c>
      <c r="H70" s="489" t="str">
        <f t="shared" si="14"/>
        <v/>
      </c>
      <c r="I70" s="488" t="str">
        <f t="shared" si="12"/>
        <v/>
      </c>
      <c r="J70" s="488" t="str">
        <f t="shared" si="12"/>
        <v/>
      </c>
      <c r="K70" s="488" t="str">
        <f t="shared" si="12"/>
        <v/>
      </c>
      <c r="L70" s="488" t="e">
        <f t="shared" si="13"/>
        <v>#N/A</v>
      </c>
    </row>
    <row r="71" spans="1:12" ht="15" customHeight="1" x14ac:dyDescent="0.2">
      <c r="A71" s="490" t="s">
        <v>476</v>
      </c>
      <c r="B71" s="487">
        <v>92157</v>
      </c>
      <c r="C71" s="487">
        <v>16057</v>
      </c>
      <c r="D71" s="487">
        <v>8123</v>
      </c>
      <c r="E71" s="491">
        <f t="shared" ref="E71:G75" si="15">IF($A$51=37802,IF(COUNTBLANK(B$51:B$70)&gt;0,#N/A,IF(ISBLANK(B71)=FALSE,B71/B$51*100,#N/A)),IF(COUNTBLANK(B$51:B$75)&gt;0,#N/A,B71/B$51*100))</f>
        <v>107.08334785791473</v>
      </c>
      <c r="F71" s="491">
        <f t="shared" si="15"/>
        <v>95.458058379406694</v>
      </c>
      <c r="G71" s="491">
        <f t="shared" si="15"/>
        <v>118.42834232395394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92742</v>
      </c>
      <c r="C72" s="487">
        <v>16320</v>
      </c>
      <c r="D72" s="487">
        <v>8265</v>
      </c>
      <c r="E72" s="491">
        <f t="shared" si="15"/>
        <v>107.76309826750794</v>
      </c>
      <c r="F72" s="491">
        <f t="shared" si="15"/>
        <v>97.021580167647585</v>
      </c>
      <c r="G72" s="491">
        <f t="shared" si="15"/>
        <v>120.49861495844875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94790</v>
      </c>
      <c r="C73" s="487">
        <v>15704</v>
      </c>
      <c r="D73" s="487">
        <v>8397</v>
      </c>
      <c r="E73" s="491">
        <f t="shared" si="15"/>
        <v>110.14280568434019</v>
      </c>
      <c r="F73" s="491">
        <f t="shared" si="15"/>
        <v>93.359491112300091</v>
      </c>
      <c r="G73" s="491">
        <f t="shared" si="15"/>
        <v>122.42309374544394</v>
      </c>
      <c r="H73" s="492">
        <f>IF(A$51=37802,IF(ISERROR(L73)=TRUE,IF(ISBLANK(A73)=FALSE,IF(MONTH(A73)=MONTH(MAX(A$51:A$75)),A73,""),""),""),IF(ISERROR(L73)=TRUE,IF(MONTH(A73)=MONTH(MAX(A$51:A$75)),A73,""),""))</f>
        <v>43709</v>
      </c>
      <c r="I73" s="488">
        <f t="shared" si="12"/>
        <v>110.14280568434019</v>
      </c>
      <c r="J73" s="488">
        <f t="shared" si="12"/>
        <v>93.359491112300091</v>
      </c>
      <c r="K73" s="488">
        <f t="shared" si="12"/>
        <v>122.42309374544394</v>
      </c>
      <c r="L73" s="488" t="e">
        <f t="shared" si="13"/>
        <v>#N/A</v>
      </c>
    </row>
    <row r="74" spans="1:12" ht="15" customHeight="1" x14ac:dyDescent="0.2">
      <c r="A74" s="490" t="s">
        <v>478</v>
      </c>
      <c r="B74" s="487">
        <v>92774</v>
      </c>
      <c r="C74" s="487">
        <v>16139</v>
      </c>
      <c r="D74" s="487">
        <v>8339</v>
      </c>
      <c r="E74" s="491">
        <f t="shared" si="15"/>
        <v>107.80028119589593</v>
      </c>
      <c r="F74" s="491">
        <f t="shared" si="15"/>
        <v>95.94554426015101</v>
      </c>
      <c r="G74" s="491">
        <f t="shared" si="15"/>
        <v>121.57748942994606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92864</v>
      </c>
      <c r="C75" s="493">
        <v>15244</v>
      </c>
      <c r="D75" s="493">
        <v>8076</v>
      </c>
      <c r="E75" s="491">
        <f t="shared" si="15"/>
        <v>107.90485818198718</v>
      </c>
      <c r="F75" s="491">
        <f t="shared" si="15"/>
        <v>90.624814220319834</v>
      </c>
      <c r="G75" s="491">
        <f t="shared" si="15"/>
        <v>117.74311124070564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110.14280568434019</v>
      </c>
      <c r="J77" s="488">
        <f>IF(J75&lt;&gt;"",J75,IF(J74&lt;&gt;"",J74,IF(J73&lt;&gt;"",J73,IF(J72&lt;&gt;"",J72,IF(J71&lt;&gt;"",J71,IF(J70&lt;&gt;"",J70,""))))))</f>
        <v>93.359491112300091</v>
      </c>
      <c r="K77" s="488">
        <f>IF(K75&lt;&gt;"",K75,IF(K74&lt;&gt;"",K74,IF(K73&lt;&gt;"",K73,IF(K72&lt;&gt;"",K72,IF(K71&lt;&gt;"",K71,IF(K70&lt;&gt;"",K70,""))))))</f>
        <v>122.42309374544394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+10,1%</v>
      </c>
      <c r="J79" s="488" t="str">
        <f>"GeB - ausschließlich: "&amp;IF(J77&gt;100,"+","")&amp;TEXT(J77-100,"0,0")&amp;"%"</f>
        <v>GeB - ausschließlich: -6,6%</v>
      </c>
      <c r="K79" s="488" t="str">
        <f>"GeB - im Nebenjob: "&amp;IF(K77&gt;100,"+","")&amp;TEXT(K77-100,"0,0")&amp;"%"</f>
        <v>GeB - im Nebenjob: +22,4%</v>
      </c>
    </row>
    <row r="81" spans="9:9" ht="15" customHeight="1" x14ac:dyDescent="0.2">
      <c r="I81" s="488" t="str">
        <f>IF(ISERROR(HLOOKUP(1,I$78:K$79,2,FALSE)),"",HLOOKUP(1,I$78:K$79,2,FALSE))</f>
        <v>GeB - im Nebenjob: +22,4%</v>
      </c>
    </row>
    <row r="82" spans="9:9" ht="15" customHeight="1" x14ac:dyDescent="0.2">
      <c r="I82" s="488" t="str">
        <f>IF(ISERROR(HLOOKUP(2,I$78:K$79,2,FALSE)),"",HLOOKUP(2,I$78:K$79,2,FALSE))</f>
        <v>SvB: +10,1%</v>
      </c>
    </row>
    <row r="83" spans="9:9" ht="15" customHeight="1" x14ac:dyDescent="0.2">
      <c r="I83" s="488" t="str">
        <f>IF(ISERROR(HLOOKUP(3,I$78:K$79,2,FALSE)),"",HLOOKUP(3,I$78:K$79,2,FALSE))</f>
        <v>GeB - ausschließlich: -6,6%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92864</v>
      </c>
      <c r="E12" s="114">
        <v>92774</v>
      </c>
      <c r="F12" s="114">
        <v>94790</v>
      </c>
      <c r="G12" s="114">
        <v>92742</v>
      </c>
      <c r="H12" s="114">
        <v>92157</v>
      </c>
      <c r="I12" s="115">
        <v>707</v>
      </c>
      <c r="J12" s="116">
        <v>0.76716907017372526</v>
      </c>
      <c r="N12" s="117"/>
    </row>
    <row r="13" spans="1:15" s="110" customFormat="1" ht="13.5" customHeight="1" x14ac:dyDescent="0.2">
      <c r="A13" s="118" t="s">
        <v>105</v>
      </c>
      <c r="B13" s="119" t="s">
        <v>106</v>
      </c>
      <c r="C13" s="113">
        <v>51.980315299793247</v>
      </c>
      <c r="D13" s="114">
        <v>48271</v>
      </c>
      <c r="E13" s="114">
        <v>48248</v>
      </c>
      <c r="F13" s="114">
        <v>49372</v>
      </c>
      <c r="G13" s="114">
        <v>48299</v>
      </c>
      <c r="H13" s="114">
        <v>48140</v>
      </c>
      <c r="I13" s="115">
        <v>131</v>
      </c>
      <c r="J13" s="116">
        <v>0.27212297465724966</v>
      </c>
    </row>
    <row r="14" spans="1:15" s="110" customFormat="1" ht="13.5" customHeight="1" x14ac:dyDescent="0.2">
      <c r="A14" s="120"/>
      <c r="B14" s="119" t="s">
        <v>107</v>
      </c>
      <c r="C14" s="113">
        <v>48.019684700206753</v>
      </c>
      <c r="D14" s="114">
        <v>44593</v>
      </c>
      <c r="E14" s="114">
        <v>44526</v>
      </c>
      <c r="F14" s="114">
        <v>45418</v>
      </c>
      <c r="G14" s="114">
        <v>44443</v>
      </c>
      <c r="H14" s="114">
        <v>44017</v>
      </c>
      <c r="I14" s="115">
        <v>576</v>
      </c>
      <c r="J14" s="116">
        <v>1.3085853193084489</v>
      </c>
    </row>
    <row r="15" spans="1:15" s="110" customFormat="1" ht="13.5" customHeight="1" x14ac:dyDescent="0.2">
      <c r="A15" s="118" t="s">
        <v>105</v>
      </c>
      <c r="B15" s="121" t="s">
        <v>108</v>
      </c>
      <c r="C15" s="113">
        <v>10.742591316333563</v>
      </c>
      <c r="D15" s="114">
        <v>9976</v>
      </c>
      <c r="E15" s="114">
        <v>10200</v>
      </c>
      <c r="F15" s="114">
        <v>10782</v>
      </c>
      <c r="G15" s="114">
        <v>9737</v>
      </c>
      <c r="H15" s="114">
        <v>9854</v>
      </c>
      <c r="I15" s="115">
        <v>122</v>
      </c>
      <c r="J15" s="116">
        <v>1.2380759082606048</v>
      </c>
    </row>
    <row r="16" spans="1:15" s="110" customFormat="1" ht="13.5" customHeight="1" x14ac:dyDescent="0.2">
      <c r="A16" s="118"/>
      <c r="B16" s="121" t="s">
        <v>109</v>
      </c>
      <c r="C16" s="113">
        <v>67.397484493452794</v>
      </c>
      <c r="D16" s="114">
        <v>62588</v>
      </c>
      <c r="E16" s="114">
        <v>62478</v>
      </c>
      <c r="F16" s="114">
        <v>63866</v>
      </c>
      <c r="G16" s="114">
        <v>63172</v>
      </c>
      <c r="H16" s="114">
        <v>62769</v>
      </c>
      <c r="I16" s="115">
        <v>-181</v>
      </c>
      <c r="J16" s="116">
        <v>-0.28835890328028169</v>
      </c>
    </row>
    <row r="17" spans="1:10" s="110" customFormat="1" ht="13.5" customHeight="1" x14ac:dyDescent="0.2">
      <c r="A17" s="118"/>
      <c r="B17" s="121" t="s">
        <v>110</v>
      </c>
      <c r="C17" s="113">
        <v>20.766927980702963</v>
      </c>
      <c r="D17" s="114">
        <v>19285</v>
      </c>
      <c r="E17" s="114">
        <v>19093</v>
      </c>
      <c r="F17" s="114">
        <v>19148</v>
      </c>
      <c r="G17" s="114">
        <v>18863</v>
      </c>
      <c r="H17" s="114">
        <v>18578</v>
      </c>
      <c r="I17" s="115">
        <v>707</v>
      </c>
      <c r="J17" s="116">
        <v>3.8055764883195176</v>
      </c>
    </row>
    <row r="18" spans="1:10" s="110" customFormat="1" ht="13.5" customHeight="1" x14ac:dyDescent="0.2">
      <c r="A18" s="120"/>
      <c r="B18" s="121" t="s">
        <v>111</v>
      </c>
      <c r="C18" s="113">
        <v>1.0929962095106822</v>
      </c>
      <c r="D18" s="114">
        <v>1015</v>
      </c>
      <c r="E18" s="114">
        <v>1003</v>
      </c>
      <c r="F18" s="114">
        <v>994</v>
      </c>
      <c r="G18" s="114">
        <v>970</v>
      </c>
      <c r="H18" s="114">
        <v>956</v>
      </c>
      <c r="I18" s="115">
        <v>59</v>
      </c>
      <c r="J18" s="116">
        <v>6.1715481171548117</v>
      </c>
    </row>
    <row r="19" spans="1:10" s="110" customFormat="1" ht="13.5" customHeight="1" x14ac:dyDescent="0.2">
      <c r="A19" s="120"/>
      <c r="B19" s="121" t="s">
        <v>112</v>
      </c>
      <c r="C19" s="113">
        <v>0.34351309441764299</v>
      </c>
      <c r="D19" s="114">
        <v>319</v>
      </c>
      <c r="E19" s="114">
        <v>300</v>
      </c>
      <c r="F19" s="114">
        <v>327</v>
      </c>
      <c r="G19" s="114">
        <v>293</v>
      </c>
      <c r="H19" s="114">
        <v>293</v>
      </c>
      <c r="I19" s="115">
        <v>26</v>
      </c>
      <c r="J19" s="116">
        <v>8.8737201365187719</v>
      </c>
    </row>
    <row r="20" spans="1:10" s="110" customFormat="1" ht="13.5" customHeight="1" x14ac:dyDescent="0.2">
      <c r="A20" s="118" t="s">
        <v>113</v>
      </c>
      <c r="B20" s="122" t="s">
        <v>114</v>
      </c>
      <c r="C20" s="113">
        <v>66.842910062026192</v>
      </c>
      <c r="D20" s="114">
        <v>62073</v>
      </c>
      <c r="E20" s="114">
        <v>61945</v>
      </c>
      <c r="F20" s="114">
        <v>63973</v>
      </c>
      <c r="G20" s="114">
        <v>62367</v>
      </c>
      <c r="H20" s="114">
        <v>61992</v>
      </c>
      <c r="I20" s="115">
        <v>81</v>
      </c>
      <c r="J20" s="116">
        <v>0.13066202090592335</v>
      </c>
    </row>
    <row r="21" spans="1:10" s="110" customFormat="1" ht="13.5" customHeight="1" x14ac:dyDescent="0.2">
      <c r="A21" s="120"/>
      <c r="B21" s="122" t="s">
        <v>115</v>
      </c>
      <c r="C21" s="113">
        <v>33.157089937973808</v>
      </c>
      <c r="D21" s="114">
        <v>30791</v>
      </c>
      <c r="E21" s="114">
        <v>30829</v>
      </c>
      <c r="F21" s="114">
        <v>30817</v>
      </c>
      <c r="G21" s="114">
        <v>30375</v>
      </c>
      <c r="H21" s="114">
        <v>30165</v>
      </c>
      <c r="I21" s="115">
        <v>626</v>
      </c>
      <c r="J21" s="116">
        <v>2.0752527763964861</v>
      </c>
    </row>
    <row r="22" spans="1:10" s="110" customFormat="1" ht="13.5" customHeight="1" x14ac:dyDescent="0.2">
      <c r="A22" s="118" t="s">
        <v>113</v>
      </c>
      <c r="B22" s="122" t="s">
        <v>116</v>
      </c>
      <c r="C22" s="113">
        <v>89.690299793246041</v>
      </c>
      <c r="D22" s="114">
        <v>83290</v>
      </c>
      <c r="E22" s="114">
        <v>83424</v>
      </c>
      <c r="F22" s="114">
        <v>84221</v>
      </c>
      <c r="G22" s="114">
        <v>82856</v>
      </c>
      <c r="H22" s="114">
        <v>83057</v>
      </c>
      <c r="I22" s="115">
        <v>233</v>
      </c>
      <c r="J22" s="116">
        <v>0.28053023827010365</v>
      </c>
    </row>
    <row r="23" spans="1:10" s="110" customFormat="1" ht="13.5" customHeight="1" x14ac:dyDescent="0.2">
      <c r="A23" s="123"/>
      <c r="B23" s="124" t="s">
        <v>117</v>
      </c>
      <c r="C23" s="125">
        <v>10.267703308063405</v>
      </c>
      <c r="D23" s="114">
        <v>9535</v>
      </c>
      <c r="E23" s="114">
        <v>9325</v>
      </c>
      <c r="F23" s="114">
        <v>10533</v>
      </c>
      <c r="G23" s="114">
        <v>9827</v>
      </c>
      <c r="H23" s="114">
        <v>9043</v>
      </c>
      <c r="I23" s="115">
        <v>492</v>
      </c>
      <c r="J23" s="116">
        <v>5.4406723432489219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23320</v>
      </c>
      <c r="E26" s="114">
        <v>24478</v>
      </c>
      <c r="F26" s="114">
        <v>24101</v>
      </c>
      <c r="G26" s="114">
        <v>24585</v>
      </c>
      <c r="H26" s="140">
        <v>24180</v>
      </c>
      <c r="I26" s="115">
        <v>-860</v>
      </c>
      <c r="J26" s="116">
        <v>-3.5566583953680726</v>
      </c>
    </row>
    <row r="27" spans="1:10" s="110" customFormat="1" ht="13.5" customHeight="1" x14ac:dyDescent="0.2">
      <c r="A27" s="118" t="s">
        <v>105</v>
      </c>
      <c r="B27" s="119" t="s">
        <v>106</v>
      </c>
      <c r="C27" s="113">
        <v>40.390222984562605</v>
      </c>
      <c r="D27" s="115">
        <v>9419</v>
      </c>
      <c r="E27" s="114">
        <v>9870</v>
      </c>
      <c r="F27" s="114">
        <v>9715</v>
      </c>
      <c r="G27" s="114">
        <v>9860</v>
      </c>
      <c r="H27" s="140">
        <v>9670</v>
      </c>
      <c r="I27" s="115">
        <v>-251</v>
      </c>
      <c r="J27" s="116">
        <v>-2.5956566701137538</v>
      </c>
    </row>
    <row r="28" spans="1:10" s="110" customFormat="1" ht="13.5" customHeight="1" x14ac:dyDescent="0.2">
      <c r="A28" s="120"/>
      <c r="B28" s="119" t="s">
        <v>107</v>
      </c>
      <c r="C28" s="113">
        <v>59.609777015437395</v>
      </c>
      <c r="D28" s="115">
        <v>13901</v>
      </c>
      <c r="E28" s="114">
        <v>14608</v>
      </c>
      <c r="F28" s="114">
        <v>14386</v>
      </c>
      <c r="G28" s="114">
        <v>14725</v>
      </c>
      <c r="H28" s="140">
        <v>14510</v>
      </c>
      <c r="I28" s="115">
        <v>-609</v>
      </c>
      <c r="J28" s="116">
        <v>-4.1971054445210196</v>
      </c>
    </row>
    <row r="29" spans="1:10" s="110" customFormat="1" ht="13.5" customHeight="1" x14ac:dyDescent="0.2">
      <c r="A29" s="118" t="s">
        <v>105</v>
      </c>
      <c r="B29" s="121" t="s">
        <v>108</v>
      </c>
      <c r="C29" s="113">
        <v>22.246998284734133</v>
      </c>
      <c r="D29" s="115">
        <v>5188</v>
      </c>
      <c r="E29" s="114">
        <v>5643</v>
      </c>
      <c r="F29" s="114">
        <v>5350</v>
      </c>
      <c r="G29" s="114">
        <v>5708</v>
      </c>
      <c r="H29" s="140">
        <v>5527</v>
      </c>
      <c r="I29" s="115">
        <v>-339</v>
      </c>
      <c r="J29" s="116">
        <v>-6.1335263253121042</v>
      </c>
    </row>
    <row r="30" spans="1:10" s="110" customFormat="1" ht="13.5" customHeight="1" x14ac:dyDescent="0.2">
      <c r="A30" s="118"/>
      <c r="B30" s="121" t="s">
        <v>109</v>
      </c>
      <c r="C30" s="113">
        <v>46.539451114922812</v>
      </c>
      <c r="D30" s="115">
        <v>10853</v>
      </c>
      <c r="E30" s="114">
        <v>11395</v>
      </c>
      <c r="F30" s="114">
        <v>11384</v>
      </c>
      <c r="G30" s="114">
        <v>11591</v>
      </c>
      <c r="H30" s="140">
        <v>11466</v>
      </c>
      <c r="I30" s="115">
        <v>-613</v>
      </c>
      <c r="J30" s="116">
        <v>-5.3462410605267747</v>
      </c>
    </row>
    <row r="31" spans="1:10" s="110" customFormat="1" ht="13.5" customHeight="1" x14ac:dyDescent="0.2">
      <c r="A31" s="118"/>
      <c r="B31" s="121" t="s">
        <v>110</v>
      </c>
      <c r="C31" s="113">
        <v>17.204116638078901</v>
      </c>
      <c r="D31" s="115">
        <v>4012</v>
      </c>
      <c r="E31" s="114">
        <v>4116</v>
      </c>
      <c r="F31" s="114">
        <v>4076</v>
      </c>
      <c r="G31" s="114">
        <v>4061</v>
      </c>
      <c r="H31" s="140">
        <v>4030</v>
      </c>
      <c r="I31" s="115">
        <v>-18</v>
      </c>
      <c r="J31" s="116">
        <v>-0.4466501240694789</v>
      </c>
    </row>
    <row r="32" spans="1:10" s="110" customFormat="1" ht="13.5" customHeight="1" x14ac:dyDescent="0.2">
      <c r="A32" s="120"/>
      <c r="B32" s="121" t="s">
        <v>111</v>
      </c>
      <c r="C32" s="113">
        <v>14.009433962264151</v>
      </c>
      <c r="D32" s="115">
        <v>3267</v>
      </c>
      <c r="E32" s="114">
        <v>3324</v>
      </c>
      <c r="F32" s="114">
        <v>3291</v>
      </c>
      <c r="G32" s="114">
        <v>3225</v>
      </c>
      <c r="H32" s="140">
        <v>3157</v>
      </c>
      <c r="I32" s="115">
        <v>110</v>
      </c>
      <c r="J32" s="116">
        <v>3.484320557491289</v>
      </c>
    </row>
    <row r="33" spans="1:10" s="110" customFormat="1" ht="13.5" customHeight="1" x14ac:dyDescent="0.2">
      <c r="A33" s="120"/>
      <c r="B33" s="121" t="s">
        <v>112</v>
      </c>
      <c r="C33" s="113">
        <v>1.4065180102915953</v>
      </c>
      <c r="D33" s="115">
        <v>328</v>
      </c>
      <c r="E33" s="114">
        <v>329</v>
      </c>
      <c r="F33" s="114">
        <v>343</v>
      </c>
      <c r="G33" s="114">
        <v>313</v>
      </c>
      <c r="H33" s="140">
        <v>301</v>
      </c>
      <c r="I33" s="115">
        <v>27</v>
      </c>
      <c r="J33" s="116">
        <v>8.9700996677740861</v>
      </c>
    </row>
    <row r="34" spans="1:10" s="110" customFormat="1" ht="13.5" customHeight="1" x14ac:dyDescent="0.2">
      <c r="A34" s="118" t="s">
        <v>113</v>
      </c>
      <c r="B34" s="122" t="s">
        <v>116</v>
      </c>
      <c r="C34" s="113">
        <v>89.386792452830193</v>
      </c>
      <c r="D34" s="115">
        <v>20845</v>
      </c>
      <c r="E34" s="114">
        <v>21833</v>
      </c>
      <c r="F34" s="114">
        <v>21506</v>
      </c>
      <c r="G34" s="114">
        <v>21967</v>
      </c>
      <c r="H34" s="140">
        <v>21650</v>
      </c>
      <c r="I34" s="115">
        <v>-805</v>
      </c>
      <c r="J34" s="116">
        <v>-3.7182448036951503</v>
      </c>
    </row>
    <row r="35" spans="1:10" s="110" customFormat="1" ht="13.5" customHeight="1" x14ac:dyDescent="0.2">
      <c r="A35" s="118"/>
      <c r="B35" s="119" t="s">
        <v>117</v>
      </c>
      <c r="C35" s="113">
        <v>10.424528301886792</v>
      </c>
      <c r="D35" s="115">
        <v>2431</v>
      </c>
      <c r="E35" s="114">
        <v>2611</v>
      </c>
      <c r="F35" s="114">
        <v>2557</v>
      </c>
      <c r="G35" s="114">
        <v>2581</v>
      </c>
      <c r="H35" s="140">
        <v>2486</v>
      </c>
      <c r="I35" s="115">
        <v>-55</v>
      </c>
      <c r="J35" s="116">
        <v>-2.2123893805309733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15244</v>
      </c>
      <c r="E37" s="114">
        <v>16139</v>
      </c>
      <c r="F37" s="114">
        <v>15704</v>
      </c>
      <c r="G37" s="114">
        <v>16320</v>
      </c>
      <c r="H37" s="140">
        <v>16057</v>
      </c>
      <c r="I37" s="115">
        <v>-813</v>
      </c>
      <c r="J37" s="116">
        <v>-5.0632123061593077</v>
      </c>
    </row>
    <row r="38" spans="1:10" s="110" customFormat="1" ht="13.5" customHeight="1" x14ac:dyDescent="0.2">
      <c r="A38" s="118" t="s">
        <v>105</v>
      </c>
      <c r="B38" s="119" t="s">
        <v>106</v>
      </c>
      <c r="C38" s="113">
        <v>38.559433219627394</v>
      </c>
      <c r="D38" s="115">
        <v>5878</v>
      </c>
      <c r="E38" s="114">
        <v>6231</v>
      </c>
      <c r="F38" s="114">
        <v>6062</v>
      </c>
      <c r="G38" s="114">
        <v>6282</v>
      </c>
      <c r="H38" s="140">
        <v>6125</v>
      </c>
      <c r="I38" s="115">
        <v>-247</v>
      </c>
      <c r="J38" s="116">
        <v>-4.0326530612244902</v>
      </c>
    </row>
    <row r="39" spans="1:10" s="110" customFormat="1" ht="13.5" customHeight="1" x14ac:dyDescent="0.2">
      <c r="A39" s="120"/>
      <c r="B39" s="119" t="s">
        <v>107</v>
      </c>
      <c r="C39" s="113">
        <v>61.440566780372606</v>
      </c>
      <c r="D39" s="115">
        <v>9366</v>
      </c>
      <c r="E39" s="114">
        <v>9908</v>
      </c>
      <c r="F39" s="114">
        <v>9642</v>
      </c>
      <c r="G39" s="114">
        <v>10038</v>
      </c>
      <c r="H39" s="140">
        <v>9932</v>
      </c>
      <c r="I39" s="115">
        <v>-566</v>
      </c>
      <c r="J39" s="116">
        <v>-5.698751510269835</v>
      </c>
    </row>
    <row r="40" spans="1:10" s="110" customFormat="1" ht="13.5" customHeight="1" x14ac:dyDescent="0.2">
      <c r="A40" s="118" t="s">
        <v>105</v>
      </c>
      <c r="B40" s="121" t="s">
        <v>108</v>
      </c>
      <c r="C40" s="113">
        <v>27.833901863028078</v>
      </c>
      <c r="D40" s="115">
        <v>4243</v>
      </c>
      <c r="E40" s="114">
        <v>4658</v>
      </c>
      <c r="F40" s="114">
        <v>4331</v>
      </c>
      <c r="G40" s="114">
        <v>4750</v>
      </c>
      <c r="H40" s="140">
        <v>4554</v>
      </c>
      <c r="I40" s="115">
        <v>-311</v>
      </c>
      <c r="J40" s="116">
        <v>-6.829161176987264</v>
      </c>
    </row>
    <row r="41" spans="1:10" s="110" customFormat="1" ht="13.5" customHeight="1" x14ac:dyDescent="0.2">
      <c r="A41" s="118"/>
      <c r="B41" s="121" t="s">
        <v>109</v>
      </c>
      <c r="C41" s="113">
        <v>34.839937024403042</v>
      </c>
      <c r="D41" s="115">
        <v>5311</v>
      </c>
      <c r="E41" s="114">
        <v>5653</v>
      </c>
      <c r="F41" s="114">
        <v>5578</v>
      </c>
      <c r="G41" s="114">
        <v>5819</v>
      </c>
      <c r="H41" s="140">
        <v>5813</v>
      </c>
      <c r="I41" s="115">
        <v>-502</v>
      </c>
      <c r="J41" s="116">
        <v>-8.6358162738689153</v>
      </c>
    </row>
    <row r="42" spans="1:10" s="110" customFormat="1" ht="13.5" customHeight="1" x14ac:dyDescent="0.2">
      <c r="A42" s="118"/>
      <c r="B42" s="121" t="s">
        <v>110</v>
      </c>
      <c r="C42" s="113">
        <v>16.590133823143532</v>
      </c>
      <c r="D42" s="115">
        <v>2529</v>
      </c>
      <c r="E42" s="114">
        <v>2602</v>
      </c>
      <c r="F42" s="114">
        <v>2604</v>
      </c>
      <c r="G42" s="114">
        <v>2621</v>
      </c>
      <c r="H42" s="140">
        <v>2625</v>
      </c>
      <c r="I42" s="115">
        <v>-96</v>
      </c>
      <c r="J42" s="116">
        <v>-3.657142857142857</v>
      </c>
    </row>
    <row r="43" spans="1:10" s="110" customFormat="1" ht="13.5" customHeight="1" x14ac:dyDescent="0.2">
      <c r="A43" s="120"/>
      <c r="B43" s="121" t="s">
        <v>111</v>
      </c>
      <c r="C43" s="113">
        <v>20.736027289425348</v>
      </c>
      <c r="D43" s="115">
        <v>3161</v>
      </c>
      <c r="E43" s="114">
        <v>3226</v>
      </c>
      <c r="F43" s="114">
        <v>3191</v>
      </c>
      <c r="G43" s="114">
        <v>3130</v>
      </c>
      <c r="H43" s="140">
        <v>3065</v>
      </c>
      <c r="I43" s="115">
        <v>96</v>
      </c>
      <c r="J43" s="116">
        <v>3.1321370309951062</v>
      </c>
    </row>
    <row r="44" spans="1:10" s="110" customFormat="1" ht="13.5" customHeight="1" x14ac:dyDescent="0.2">
      <c r="A44" s="120"/>
      <c r="B44" s="121" t="s">
        <v>112</v>
      </c>
      <c r="C44" s="113">
        <v>1.9811073209131462</v>
      </c>
      <c r="D44" s="115">
        <v>302</v>
      </c>
      <c r="E44" s="114">
        <v>305</v>
      </c>
      <c r="F44" s="114">
        <v>313</v>
      </c>
      <c r="G44" s="114">
        <v>290</v>
      </c>
      <c r="H44" s="140">
        <v>276</v>
      </c>
      <c r="I44" s="115">
        <v>26</v>
      </c>
      <c r="J44" s="116">
        <v>9.420289855072463</v>
      </c>
    </row>
    <row r="45" spans="1:10" s="110" customFormat="1" ht="13.5" customHeight="1" x14ac:dyDescent="0.2">
      <c r="A45" s="118" t="s">
        <v>113</v>
      </c>
      <c r="B45" s="122" t="s">
        <v>116</v>
      </c>
      <c r="C45" s="113">
        <v>89.418787719758598</v>
      </c>
      <c r="D45" s="115">
        <v>13631</v>
      </c>
      <c r="E45" s="114">
        <v>14372</v>
      </c>
      <c r="F45" s="114">
        <v>13996</v>
      </c>
      <c r="G45" s="114">
        <v>14575</v>
      </c>
      <c r="H45" s="140">
        <v>14332</v>
      </c>
      <c r="I45" s="115">
        <v>-701</v>
      </c>
      <c r="J45" s="116">
        <v>-4.8911526653642197</v>
      </c>
    </row>
    <row r="46" spans="1:10" s="110" customFormat="1" ht="13.5" customHeight="1" x14ac:dyDescent="0.2">
      <c r="A46" s="118"/>
      <c r="B46" s="119" t="s">
        <v>117</v>
      </c>
      <c r="C46" s="113">
        <v>10.292574127525583</v>
      </c>
      <c r="D46" s="115">
        <v>1569</v>
      </c>
      <c r="E46" s="114">
        <v>1733</v>
      </c>
      <c r="F46" s="114">
        <v>1670</v>
      </c>
      <c r="G46" s="114">
        <v>1708</v>
      </c>
      <c r="H46" s="140">
        <v>1681</v>
      </c>
      <c r="I46" s="115">
        <v>-112</v>
      </c>
      <c r="J46" s="116">
        <v>-6.6627007733491972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8076</v>
      </c>
      <c r="E48" s="114">
        <v>8339</v>
      </c>
      <c r="F48" s="114">
        <v>8397</v>
      </c>
      <c r="G48" s="114">
        <v>8265</v>
      </c>
      <c r="H48" s="140">
        <v>8123</v>
      </c>
      <c r="I48" s="115">
        <v>-47</v>
      </c>
      <c r="J48" s="116">
        <v>-0.57860396405268988</v>
      </c>
    </row>
    <row r="49" spans="1:12" s="110" customFormat="1" ht="13.5" customHeight="1" x14ac:dyDescent="0.2">
      <c r="A49" s="118" t="s">
        <v>105</v>
      </c>
      <c r="B49" s="119" t="s">
        <v>106</v>
      </c>
      <c r="C49" s="113">
        <v>43.845963348192171</v>
      </c>
      <c r="D49" s="115">
        <v>3541</v>
      </c>
      <c r="E49" s="114">
        <v>3639</v>
      </c>
      <c r="F49" s="114">
        <v>3653</v>
      </c>
      <c r="G49" s="114">
        <v>3578</v>
      </c>
      <c r="H49" s="140">
        <v>3545</v>
      </c>
      <c r="I49" s="115">
        <v>-4</v>
      </c>
      <c r="J49" s="116">
        <v>-0.11283497884344147</v>
      </c>
    </row>
    <row r="50" spans="1:12" s="110" customFormat="1" ht="13.5" customHeight="1" x14ac:dyDescent="0.2">
      <c r="A50" s="120"/>
      <c r="B50" s="119" t="s">
        <v>107</v>
      </c>
      <c r="C50" s="113">
        <v>56.154036651807829</v>
      </c>
      <c r="D50" s="115">
        <v>4535</v>
      </c>
      <c r="E50" s="114">
        <v>4700</v>
      </c>
      <c r="F50" s="114">
        <v>4744</v>
      </c>
      <c r="G50" s="114">
        <v>4687</v>
      </c>
      <c r="H50" s="140">
        <v>4578</v>
      </c>
      <c r="I50" s="115">
        <v>-43</v>
      </c>
      <c r="J50" s="116">
        <v>-0.9392747924858017</v>
      </c>
    </row>
    <row r="51" spans="1:12" s="110" customFormat="1" ht="13.5" customHeight="1" x14ac:dyDescent="0.2">
      <c r="A51" s="118" t="s">
        <v>105</v>
      </c>
      <c r="B51" s="121" t="s">
        <v>108</v>
      </c>
      <c r="C51" s="113">
        <v>11.701337295690935</v>
      </c>
      <c r="D51" s="115">
        <v>945</v>
      </c>
      <c r="E51" s="114">
        <v>985</v>
      </c>
      <c r="F51" s="114">
        <v>1019</v>
      </c>
      <c r="G51" s="114">
        <v>958</v>
      </c>
      <c r="H51" s="140">
        <v>973</v>
      </c>
      <c r="I51" s="115">
        <v>-28</v>
      </c>
      <c r="J51" s="116">
        <v>-2.8776978417266186</v>
      </c>
    </row>
    <row r="52" spans="1:12" s="110" customFormat="1" ht="13.5" customHeight="1" x14ac:dyDescent="0.2">
      <c r="A52" s="118"/>
      <c r="B52" s="121" t="s">
        <v>109</v>
      </c>
      <c r="C52" s="113">
        <v>68.623080733036161</v>
      </c>
      <c r="D52" s="115">
        <v>5542</v>
      </c>
      <c r="E52" s="114">
        <v>5742</v>
      </c>
      <c r="F52" s="114">
        <v>5806</v>
      </c>
      <c r="G52" s="114">
        <v>5772</v>
      </c>
      <c r="H52" s="140">
        <v>5653</v>
      </c>
      <c r="I52" s="115">
        <v>-111</v>
      </c>
      <c r="J52" s="116">
        <v>-1.9635591721209977</v>
      </c>
    </row>
    <row r="53" spans="1:12" s="110" customFormat="1" ht="13.5" customHeight="1" x14ac:dyDescent="0.2">
      <c r="A53" s="118"/>
      <c r="B53" s="121" t="s">
        <v>110</v>
      </c>
      <c r="C53" s="113">
        <v>18.363051015354134</v>
      </c>
      <c r="D53" s="115">
        <v>1483</v>
      </c>
      <c r="E53" s="114">
        <v>1514</v>
      </c>
      <c r="F53" s="114">
        <v>1472</v>
      </c>
      <c r="G53" s="114">
        <v>1440</v>
      </c>
      <c r="H53" s="140">
        <v>1405</v>
      </c>
      <c r="I53" s="115">
        <v>78</v>
      </c>
      <c r="J53" s="116">
        <v>5.5516014234875444</v>
      </c>
    </row>
    <row r="54" spans="1:12" s="110" customFormat="1" ht="13.5" customHeight="1" x14ac:dyDescent="0.2">
      <c r="A54" s="120"/>
      <c r="B54" s="121" t="s">
        <v>111</v>
      </c>
      <c r="C54" s="113">
        <v>1.3125309559187717</v>
      </c>
      <c r="D54" s="115">
        <v>106</v>
      </c>
      <c r="E54" s="114">
        <v>98</v>
      </c>
      <c r="F54" s="114">
        <v>100</v>
      </c>
      <c r="G54" s="114">
        <v>95</v>
      </c>
      <c r="H54" s="140">
        <v>92</v>
      </c>
      <c r="I54" s="115">
        <v>14</v>
      </c>
      <c r="J54" s="116">
        <v>15.217391304347826</v>
      </c>
    </row>
    <row r="55" spans="1:12" s="110" customFormat="1" ht="13.5" customHeight="1" x14ac:dyDescent="0.2">
      <c r="A55" s="120"/>
      <c r="B55" s="121" t="s">
        <v>112</v>
      </c>
      <c r="C55" s="113">
        <v>0.32194155522535911</v>
      </c>
      <c r="D55" s="115">
        <v>26</v>
      </c>
      <c r="E55" s="114">
        <v>24</v>
      </c>
      <c r="F55" s="114">
        <v>30</v>
      </c>
      <c r="G55" s="114">
        <v>23</v>
      </c>
      <c r="H55" s="140">
        <v>25</v>
      </c>
      <c r="I55" s="115">
        <v>1</v>
      </c>
      <c r="J55" s="116">
        <v>4</v>
      </c>
    </row>
    <row r="56" spans="1:12" s="110" customFormat="1" ht="13.5" customHeight="1" x14ac:dyDescent="0.2">
      <c r="A56" s="118" t="s">
        <v>113</v>
      </c>
      <c r="B56" s="122" t="s">
        <v>116</v>
      </c>
      <c r="C56" s="113">
        <v>89.326399207528482</v>
      </c>
      <c r="D56" s="115">
        <v>7214</v>
      </c>
      <c r="E56" s="114">
        <v>7461</v>
      </c>
      <c r="F56" s="114">
        <v>7510</v>
      </c>
      <c r="G56" s="114">
        <v>7392</v>
      </c>
      <c r="H56" s="140">
        <v>7318</v>
      </c>
      <c r="I56" s="115">
        <v>-104</v>
      </c>
      <c r="J56" s="116">
        <v>-1.4211533205793934</v>
      </c>
    </row>
    <row r="57" spans="1:12" s="110" customFormat="1" ht="13.5" customHeight="1" x14ac:dyDescent="0.2">
      <c r="A57" s="142"/>
      <c r="B57" s="124" t="s">
        <v>117</v>
      </c>
      <c r="C57" s="125">
        <v>10.67360079247152</v>
      </c>
      <c r="D57" s="143">
        <v>862</v>
      </c>
      <c r="E57" s="144">
        <v>878</v>
      </c>
      <c r="F57" s="144">
        <v>887</v>
      </c>
      <c r="G57" s="144">
        <v>873</v>
      </c>
      <c r="H57" s="145">
        <v>805</v>
      </c>
      <c r="I57" s="143">
        <v>57</v>
      </c>
      <c r="J57" s="146">
        <v>7.0807453416149064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92864</v>
      </c>
      <c r="E12" s="236">
        <v>92774</v>
      </c>
      <c r="F12" s="114">
        <v>94790</v>
      </c>
      <c r="G12" s="114">
        <v>92742</v>
      </c>
      <c r="H12" s="140">
        <v>92157</v>
      </c>
      <c r="I12" s="115">
        <v>707</v>
      </c>
      <c r="J12" s="116">
        <v>0.76716907017372526</v>
      </c>
    </row>
    <row r="13" spans="1:15" s="110" customFormat="1" ht="12" customHeight="1" x14ac:dyDescent="0.2">
      <c r="A13" s="118" t="s">
        <v>105</v>
      </c>
      <c r="B13" s="119" t="s">
        <v>106</v>
      </c>
      <c r="C13" s="113">
        <v>51.980315299793247</v>
      </c>
      <c r="D13" s="115">
        <v>48271</v>
      </c>
      <c r="E13" s="114">
        <v>48248</v>
      </c>
      <c r="F13" s="114">
        <v>49372</v>
      </c>
      <c r="G13" s="114">
        <v>48299</v>
      </c>
      <c r="H13" s="140">
        <v>48140</v>
      </c>
      <c r="I13" s="115">
        <v>131</v>
      </c>
      <c r="J13" s="116">
        <v>0.27212297465724966</v>
      </c>
    </row>
    <row r="14" spans="1:15" s="110" customFormat="1" ht="12" customHeight="1" x14ac:dyDescent="0.2">
      <c r="A14" s="118"/>
      <c r="B14" s="119" t="s">
        <v>107</v>
      </c>
      <c r="C14" s="113">
        <v>48.019684700206753</v>
      </c>
      <c r="D14" s="115">
        <v>44593</v>
      </c>
      <c r="E14" s="114">
        <v>44526</v>
      </c>
      <c r="F14" s="114">
        <v>45418</v>
      </c>
      <c r="G14" s="114">
        <v>44443</v>
      </c>
      <c r="H14" s="140">
        <v>44017</v>
      </c>
      <c r="I14" s="115">
        <v>576</v>
      </c>
      <c r="J14" s="116">
        <v>1.3085853193084489</v>
      </c>
    </row>
    <row r="15" spans="1:15" s="110" customFormat="1" ht="12" customHeight="1" x14ac:dyDescent="0.2">
      <c r="A15" s="118" t="s">
        <v>105</v>
      </c>
      <c r="B15" s="121" t="s">
        <v>108</v>
      </c>
      <c r="C15" s="113">
        <v>10.742591316333563</v>
      </c>
      <c r="D15" s="115">
        <v>9976</v>
      </c>
      <c r="E15" s="114">
        <v>10200</v>
      </c>
      <c r="F15" s="114">
        <v>10782</v>
      </c>
      <c r="G15" s="114">
        <v>9737</v>
      </c>
      <c r="H15" s="140">
        <v>9854</v>
      </c>
      <c r="I15" s="115">
        <v>122</v>
      </c>
      <c r="J15" s="116">
        <v>1.2380759082606048</v>
      </c>
    </row>
    <row r="16" spans="1:15" s="110" customFormat="1" ht="12" customHeight="1" x14ac:dyDescent="0.2">
      <c r="A16" s="118"/>
      <c r="B16" s="121" t="s">
        <v>109</v>
      </c>
      <c r="C16" s="113">
        <v>67.397484493452794</v>
      </c>
      <c r="D16" s="115">
        <v>62588</v>
      </c>
      <c r="E16" s="114">
        <v>62478</v>
      </c>
      <c r="F16" s="114">
        <v>63866</v>
      </c>
      <c r="G16" s="114">
        <v>63172</v>
      </c>
      <c r="H16" s="140">
        <v>62769</v>
      </c>
      <c r="I16" s="115">
        <v>-181</v>
      </c>
      <c r="J16" s="116">
        <v>-0.28835890328028169</v>
      </c>
    </row>
    <row r="17" spans="1:10" s="110" customFormat="1" ht="12" customHeight="1" x14ac:dyDescent="0.2">
      <c r="A17" s="118"/>
      <c r="B17" s="121" t="s">
        <v>110</v>
      </c>
      <c r="C17" s="113">
        <v>20.766927980702963</v>
      </c>
      <c r="D17" s="115">
        <v>19285</v>
      </c>
      <c r="E17" s="114">
        <v>19093</v>
      </c>
      <c r="F17" s="114">
        <v>19148</v>
      </c>
      <c r="G17" s="114">
        <v>18863</v>
      </c>
      <c r="H17" s="140">
        <v>18578</v>
      </c>
      <c r="I17" s="115">
        <v>707</v>
      </c>
      <c r="J17" s="116">
        <v>3.8055764883195176</v>
      </c>
    </row>
    <row r="18" spans="1:10" s="110" customFormat="1" ht="12" customHeight="1" x14ac:dyDescent="0.2">
      <c r="A18" s="120"/>
      <c r="B18" s="121" t="s">
        <v>111</v>
      </c>
      <c r="C18" s="113">
        <v>1.0929962095106822</v>
      </c>
      <c r="D18" s="115">
        <v>1015</v>
      </c>
      <c r="E18" s="114">
        <v>1003</v>
      </c>
      <c r="F18" s="114">
        <v>994</v>
      </c>
      <c r="G18" s="114">
        <v>970</v>
      </c>
      <c r="H18" s="140">
        <v>956</v>
      </c>
      <c r="I18" s="115">
        <v>59</v>
      </c>
      <c r="J18" s="116">
        <v>6.1715481171548117</v>
      </c>
    </row>
    <row r="19" spans="1:10" s="110" customFormat="1" ht="12" customHeight="1" x14ac:dyDescent="0.2">
      <c r="A19" s="120"/>
      <c r="B19" s="121" t="s">
        <v>112</v>
      </c>
      <c r="C19" s="113">
        <v>0.34351309441764299</v>
      </c>
      <c r="D19" s="115">
        <v>319</v>
      </c>
      <c r="E19" s="114">
        <v>300</v>
      </c>
      <c r="F19" s="114">
        <v>327</v>
      </c>
      <c r="G19" s="114">
        <v>293</v>
      </c>
      <c r="H19" s="140">
        <v>293</v>
      </c>
      <c r="I19" s="115">
        <v>26</v>
      </c>
      <c r="J19" s="116">
        <v>8.8737201365187719</v>
      </c>
    </row>
    <row r="20" spans="1:10" s="110" customFormat="1" ht="12" customHeight="1" x14ac:dyDescent="0.2">
      <c r="A20" s="118" t="s">
        <v>113</v>
      </c>
      <c r="B20" s="119" t="s">
        <v>181</v>
      </c>
      <c r="C20" s="113">
        <v>66.842910062026192</v>
      </c>
      <c r="D20" s="115">
        <v>62073</v>
      </c>
      <c r="E20" s="114">
        <v>61945</v>
      </c>
      <c r="F20" s="114">
        <v>63973</v>
      </c>
      <c r="G20" s="114">
        <v>62367</v>
      </c>
      <c r="H20" s="140">
        <v>61992</v>
      </c>
      <c r="I20" s="115">
        <v>81</v>
      </c>
      <c r="J20" s="116">
        <v>0.13066202090592335</v>
      </c>
    </row>
    <row r="21" spans="1:10" s="110" customFormat="1" ht="12" customHeight="1" x14ac:dyDescent="0.2">
      <c r="A21" s="118"/>
      <c r="B21" s="119" t="s">
        <v>182</v>
      </c>
      <c r="C21" s="113">
        <v>33.157089937973808</v>
      </c>
      <c r="D21" s="115">
        <v>30791</v>
      </c>
      <c r="E21" s="114">
        <v>30829</v>
      </c>
      <c r="F21" s="114">
        <v>30817</v>
      </c>
      <c r="G21" s="114">
        <v>30375</v>
      </c>
      <c r="H21" s="140">
        <v>30165</v>
      </c>
      <c r="I21" s="115">
        <v>626</v>
      </c>
      <c r="J21" s="116">
        <v>2.0752527763964861</v>
      </c>
    </row>
    <row r="22" spans="1:10" s="110" customFormat="1" ht="12" customHeight="1" x14ac:dyDescent="0.2">
      <c r="A22" s="118" t="s">
        <v>113</v>
      </c>
      <c r="B22" s="119" t="s">
        <v>116</v>
      </c>
      <c r="C22" s="113">
        <v>89.690299793246041</v>
      </c>
      <c r="D22" s="115">
        <v>83290</v>
      </c>
      <c r="E22" s="114">
        <v>83424</v>
      </c>
      <c r="F22" s="114">
        <v>84221</v>
      </c>
      <c r="G22" s="114">
        <v>82856</v>
      </c>
      <c r="H22" s="140">
        <v>83057</v>
      </c>
      <c r="I22" s="115">
        <v>233</v>
      </c>
      <c r="J22" s="116">
        <v>0.28053023827010365</v>
      </c>
    </row>
    <row r="23" spans="1:10" s="110" customFormat="1" ht="12" customHeight="1" x14ac:dyDescent="0.2">
      <c r="A23" s="118"/>
      <c r="B23" s="119" t="s">
        <v>117</v>
      </c>
      <c r="C23" s="113">
        <v>10.267703308063405</v>
      </c>
      <c r="D23" s="115">
        <v>9535</v>
      </c>
      <c r="E23" s="114">
        <v>9325</v>
      </c>
      <c r="F23" s="114">
        <v>10533</v>
      </c>
      <c r="G23" s="114">
        <v>9827</v>
      </c>
      <c r="H23" s="140">
        <v>9043</v>
      </c>
      <c r="I23" s="115">
        <v>492</v>
      </c>
      <c r="J23" s="116">
        <v>5.4406723432489219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95549</v>
      </c>
      <c r="E64" s="236">
        <v>95418</v>
      </c>
      <c r="F64" s="236">
        <v>97242</v>
      </c>
      <c r="G64" s="236">
        <v>95315</v>
      </c>
      <c r="H64" s="140">
        <v>94746</v>
      </c>
      <c r="I64" s="115">
        <v>803</v>
      </c>
      <c r="J64" s="116">
        <v>0.84752918329005977</v>
      </c>
    </row>
    <row r="65" spans="1:12" s="110" customFormat="1" ht="12" customHeight="1" x14ac:dyDescent="0.2">
      <c r="A65" s="118" t="s">
        <v>105</v>
      </c>
      <c r="B65" s="119" t="s">
        <v>106</v>
      </c>
      <c r="C65" s="113">
        <v>53.26795675517274</v>
      </c>
      <c r="D65" s="235">
        <v>50897</v>
      </c>
      <c r="E65" s="236">
        <v>50828</v>
      </c>
      <c r="F65" s="236">
        <v>51915</v>
      </c>
      <c r="G65" s="236">
        <v>50907</v>
      </c>
      <c r="H65" s="140">
        <v>50733</v>
      </c>
      <c r="I65" s="115">
        <v>164</v>
      </c>
      <c r="J65" s="116">
        <v>0.32326099383044565</v>
      </c>
    </row>
    <row r="66" spans="1:12" s="110" customFormat="1" ht="12" customHeight="1" x14ac:dyDescent="0.2">
      <c r="A66" s="118"/>
      <c r="B66" s="119" t="s">
        <v>107</v>
      </c>
      <c r="C66" s="113">
        <v>46.73204324482726</v>
      </c>
      <c r="D66" s="235">
        <v>44652</v>
      </c>
      <c r="E66" s="236">
        <v>44590</v>
      </c>
      <c r="F66" s="236">
        <v>45327</v>
      </c>
      <c r="G66" s="236">
        <v>44408</v>
      </c>
      <c r="H66" s="140">
        <v>44013</v>
      </c>
      <c r="I66" s="115">
        <v>639</v>
      </c>
      <c r="J66" s="116">
        <v>1.4518437734305774</v>
      </c>
    </row>
    <row r="67" spans="1:12" s="110" customFormat="1" ht="12" customHeight="1" x14ac:dyDescent="0.2">
      <c r="A67" s="118" t="s">
        <v>105</v>
      </c>
      <c r="B67" s="121" t="s">
        <v>108</v>
      </c>
      <c r="C67" s="113">
        <v>10.713874556510273</v>
      </c>
      <c r="D67" s="235">
        <v>10237</v>
      </c>
      <c r="E67" s="236">
        <v>10526</v>
      </c>
      <c r="F67" s="236">
        <v>11042</v>
      </c>
      <c r="G67" s="236">
        <v>9953</v>
      </c>
      <c r="H67" s="140">
        <v>10149</v>
      </c>
      <c r="I67" s="115">
        <v>88</v>
      </c>
      <c r="J67" s="116">
        <v>0.86708050054192531</v>
      </c>
    </row>
    <row r="68" spans="1:12" s="110" customFormat="1" ht="12" customHeight="1" x14ac:dyDescent="0.2">
      <c r="A68" s="118"/>
      <c r="B68" s="121" t="s">
        <v>109</v>
      </c>
      <c r="C68" s="113">
        <v>67.587311222514103</v>
      </c>
      <c r="D68" s="235">
        <v>64579</v>
      </c>
      <c r="E68" s="236">
        <v>64390</v>
      </c>
      <c r="F68" s="236">
        <v>65695</v>
      </c>
      <c r="G68" s="236">
        <v>65128</v>
      </c>
      <c r="H68" s="140">
        <v>64740</v>
      </c>
      <c r="I68" s="115">
        <v>-161</v>
      </c>
      <c r="J68" s="116">
        <v>-0.24868705591597157</v>
      </c>
    </row>
    <row r="69" spans="1:12" s="110" customFormat="1" ht="12" customHeight="1" x14ac:dyDescent="0.2">
      <c r="A69" s="118"/>
      <c r="B69" s="121" t="s">
        <v>110</v>
      </c>
      <c r="C69" s="113">
        <v>20.577923369161372</v>
      </c>
      <c r="D69" s="235">
        <v>19662</v>
      </c>
      <c r="E69" s="236">
        <v>19464</v>
      </c>
      <c r="F69" s="236">
        <v>19473</v>
      </c>
      <c r="G69" s="236">
        <v>19223</v>
      </c>
      <c r="H69" s="140">
        <v>18863</v>
      </c>
      <c r="I69" s="115">
        <v>799</v>
      </c>
      <c r="J69" s="116">
        <v>4.2358055452473096</v>
      </c>
    </row>
    <row r="70" spans="1:12" s="110" customFormat="1" ht="12" customHeight="1" x14ac:dyDescent="0.2">
      <c r="A70" s="120"/>
      <c r="B70" s="121" t="s">
        <v>111</v>
      </c>
      <c r="C70" s="113">
        <v>1.1208908518142524</v>
      </c>
      <c r="D70" s="235">
        <v>1071</v>
      </c>
      <c r="E70" s="236">
        <v>1038</v>
      </c>
      <c r="F70" s="236">
        <v>1032</v>
      </c>
      <c r="G70" s="236">
        <v>1011</v>
      </c>
      <c r="H70" s="140">
        <v>994</v>
      </c>
      <c r="I70" s="115">
        <v>77</v>
      </c>
      <c r="J70" s="116">
        <v>7.746478873239437</v>
      </c>
    </row>
    <row r="71" spans="1:12" s="110" customFormat="1" ht="12" customHeight="1" x14ac:dyDescent="0.2">
      <c r="A71" s="120"/>
      <c r="B71" s="121" t="s">
        <v>112</v>
      </c>
      <c r="C71" s="113">
        <v>0.3547917822269202</v>
      </c>
      <c r="D71" s="235">
        <v>339</v>
      </c>
      <c r="E71" s="236">
        <v>311</v>
      </c>
      <c r="F71" s="236">
        <v>336</v>
      </c>
      <c r="G71" s="236">
        <v>308</v>
      </c>
      <c r="H71" s="140">
        <v>304</v>
      </c>
      <c r="I71" s="115">
        <v>35</v>
      </c>
      <c r="J71" s="116">
        <v>11.513157894736842</v>
      </c>
    </row>
    <row r="72" spans="1:12" s="110" customFormat="1" ht="12" customHeight="1" x14ac:dyDescent="0.2">
      <c r="A72" s="118" t="s">
        <v>113</v>
      </c>
      <c r="B72" s="119" t="s">
        <v>181</v>
      </c>
      <c r="C72" s="113">
        <v>67.421951040827224</v>
      </c>
      <c r="D72" s="235">
        <v>64421</v>
      </c>
      <c r="E72" s="236">
        <v>64380</v>
      </c>
      <c r="F72" s="236">
        <v>66297</v>
      </c>
      <c r="G72" s="236">
        <v>64790</v>
      </c>
      <c r="H72" s="140">
        <v>64468</v>
      </c>
      <c r="I72" s="115">
        <v>-47</v>
      </c>
      <c r="J72" s="116">
        <v>-7.2904386672457647E-2</v>
      </c>
    </row>
    <row r="73" spans="1:12" s="110" customFormat="1" ht="12" customHeight="1" x14ac:dyDescent="0.2">
      <c r="A73" s="118"/>
      <c r="B73" s="119" t="s">
        <v>182</v>
      </c>
      <c r="C73" s="113">
        <v>32.578048959172783</v>
      </c>
      <c r="D73" s="115">
        <v>31128</v>
      </c>
      <c r="E73" s="114">
        <v>31038</v>
      </c>
      <c r="F73" s="114">
        <v>30945</v>
      </c>
      <c r="G73" s="114">
        <v>30525</v>
      </c>
      <c r="H73" s="140">
        <v>30278</v>
      </c>
      <c r="I73" s="115">
        <v>850</v>
      </c>
      <c r="J73" s="116">
        <v>2.8073188453662725</v>
      </c>
    </row>
    <row r="74" spans="1:12" s="110" customFormat="1" ht="12" customHeight="1" x14ac:dyDescent="0.2">
      <c r="A74" s="118" t="s">
        <v>113</v>
      </c>
      <c r="B74" s="119" t="s">
        <v>116</v>
      </c>
      <c r="C74" s="113">
        <v>89.676501062282185</v>
      </c>
      <c r="D74" s="115">
        <v>85685</v>
      </c>
      <c r="E74" s="114">
        <v>85903</v>
      </c>
      <c r="F74" s="114">
        <v>86649</v>
      </c>
      <c r="G74" s="114">
        <v>85307</v>
      </c>
      <c r="H74" s="140">
        <v>85531</v>
      </c>
      <c r="I74" s="115">
        <v>154</v>
      </c>
      <c r="J74" s="116">
        <v>0.18005167716968118</v>
      </c>
    </row>
    <row r="75" spans="1:12" s="110" customFormat="1" ht="12" customHeight="1" x14ac:dyDescent="0.2">
      <c r="A75" s="142"/>
      <c r="B75" s="124" t="s">
        <v>117</v>
      </c>
      <c r="C75" s="125">
        <v>10.280589017153503</v>
      </c>
      <c r="D75" s="143">
        <v>9823</v>
      </c>
      <c r="E75" s="144">
        <v>9485</v>
      </c>
      <c r="F75" s="144">
        <v>10545</v>
      </c>
      <c r="G75" s="144">
        <v>9938</v>
      </c>
      <c r="H75" s="145">
        <v>9152</v>
      </c>
      <c r="I75" s="143">
        <v>671</v>
      </c>
      <c r="J75" s="146">
        <v>7.3317307692307692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92864</v>
      </c>
      <c r="G11" s="114">
        <v>92774</v>
      </c>
      <c r="H11" s="114">
        <v>94790</v>
      </c>
      <c r="I11" s="114">
        <v>92742</v>
      </c>
      <c r="J11" s="140">
        <v>92157</v>
      </c>
      <c r="K11" s="114">
        <v>707</v>
      </c>
      <c r="L11" s="116">
        <v>0.76716907017372526</v>
      </c>
    </row>
    <row r="12" spans="1:17" s="110" customFormat="1" ht="24.95" customHeight="1" x14ac:dyDescent="0.2">
      <c r="A12" s="604" t="s">
        <v>185</v>
      </c>
      <c r="B12" s="605"/>
      <c r="C12" s="605"/>
      <c r="D12" s="606"/>
      <c r="E12" s="113">
        <v>51.980315299793247</v>
      </c>
      <c r="F12" s="115">
        <v>48271</v>
      </c>
      <c r="G12" s="114">
        <v>48248</v>
      </c>
      <c r="H12" s="114">
        <v>49372</v>
      </c>
      <c r="I12" s="114">
        <v>48299</v>
      </c>
      <c r="J12" s="140">
        <v>48140</v>
      </c>
      <c r="K12" s="114">
        <v>131</v>
      </c>
      <c r="L12" s="116">
        <v>0.27212297465724966</v>
      </c>
    </row>
    <row r="13" spans="1:17" s="110" customFormat="1" ht="15" customHeight="1" x14ac:dyDescent="0.2">
      <c r="A13" s="120"/>
      <c r="B13" s="612" t="s">
        <v>107</v>
      </c>
      <c r="C13" s="612"/>
      <c r="E13" s="113">
        <v>48.019684700206753</v>
      </c>
      <c r="F13" s="115">
        <v>44593</v>
      </c>
      <c r="G13" s="114">
        <v>44526</v>
      </c>
      <c r="H13" s="114">
        <v>45418</v>
      </c>
      <c r="I13" s="114">
        <v>44443</v>
      </c>
      <c r="J13" s="140">
        <v>44017</v>
      </c>
      <c r="K13" s="114">
        <v>576</v>
      </c>
      <c r="L13" s="116">
        <v>1.3085853193084489</v>
      </c>
    </row>
    <row r="14" spans="1:17" s="110" customFormat="1" ht="24.95" customHeight="1" x14ac:dyDescent="0.2">
      <c r="A14" s="604" t="s">
        <v>186</v>
      </c>
      <c r="B14" s="605"/>
      <c r="C14" s="605"/>
      <c r="D14" s="606"/>
      <c r="E14" s="113">
        <v>10.742591316333563</v>
      </c>
      <c r="F14" s="115">
        <v>9976</v>
      </c>
      <c r="G14" s="114">
        <v>10200</v>
      </c>
      <c r="H14" s="114">
        <v>10782</v>
      </c>
      <c r="I14" s="114">
        <v>9737</v>
      </c>
      <c r="J14" s="140">
        <v>9854</v>
      </c>
      <c r="K14" s="114">
        <v>122</v>
      </c>
      <c r="L14" s="116">
        <v>1.2380759082606048</v>
      </c>
    </row>
    <row r="15" spans="1:17" s="110" customFormat="1" ht="15" customHeight="1" x14ac:dyDescent="0.2">
      <c r="A15" s="120"/>
      <c r="B15" s="119"/>
      <c r="C15" s="258" t="s">
        <v>106</v>
      </c>
      <c r="E15" s="113">
        <v>55.563352044907781</v>
      </c>
      <c r="F15" s="115">
        <v>5543</v>
      </c>
      <c r="G15" s="114">
        <v>5681</v>
      </c>
      <c r="H15" s="114">
        <v>6087</v>
      </c>
      <c r="I15" s="114">
        <v>5430</v>
      </c>
      <c r="J15" s="140">
        <v>5496</v>
      </c>
      <c r="K15" s="114">
        <v>47</v>
      </c>
      <c r="L15" s="116">
        <v>0.85516739446870449</v>
      </c>
    </row>
    <row r="16" spans="1:17" s="110" customFormat="1" ht="15" customHeight="1" x14ac:dyDescent="0.2">
      <c r="A16" s="120"/>
      <c r="B16" s="119"/>
      <c r="C16" s="258" t="s">
        <v>107</v>
      </c>
      <c r="E16" s="113">
        <v>44.436647955092219</v>
      </c>
      <c r="F16" s="115">
        <v>4433</v>
      </c>
      <c r="G16" s="114">
        <v>4519</v>
      </c>
      <c r="H16" s="114">
        <v>4695</v>
      </c>
      <c r="I16" s="114">
        <v>4307</v>
      </c>
      <c r="J16" s="140">
        <v>4358</v>
      </c>
      <c r="K16" s="114">
        <v>75</v>
      </c>
      <c r="L16" s="116">
        <v>1.7209729233593392</v>
      </c>
    </row>
    <row r="17" spans="1:12" s="110" customFormat="1" ht="15" customHeight="1" x14ac:dyDescent="0.2">
      <c r="A17" s="120"/>
      <c r="B17" s="121" t="s">
        <v>109</v>
      </c>
      <c r="C17" s="258"/>
      <c r="E17" s="113">
        <v>67.397484493452794</v>
      </c>
      <c r="F17" s="115">
        <v>62588</v>
      </c>
      <c r="G17" s="114">
        <v>62478</v>
      </c>
      <c r="H17" s="114">
        <v>63866</v>
      </c>
      <c r="I17" s="114">
        <v>63172</v>
      </c>
      <c r="J17" s="140">
        <v>62769</v>
      </c>
      <c r="K17" s="114">
        <v>-181</v>
      </c>
      <c r="L17" s="116">
        <v>-0.28835890328028169</v>
      </c>
    </row>
    <row r="18" spans="1:12" s="110" customFormat="1" ht="15" customHeight="1" x14ac:dyDescent="0.2">
      <c r="A18" s="120"/>
      <c r="B18" s="119"/>
      <c r="C18" s="258" t="s">
        <v>106</v>
      </c>
      <c r="E18" s="113">
        <v>52.019556464497988</v>
      </c>
      <c r="F18" s="115">
        <v>32558</v>
      </c>
      <c r="G18" s="114">
        <v>32503</v>
      </c>
      <c r="H18" s="114">
        <v>33200</v>
      </c>
      <c r="I18" s="114">
        <v>32947</v>
      </c>
      <c r="J18" s="140">
        <v>32842</v>
      </c>
      <c r="K18" s="114">
        <v>-284</v>
      </c>
      <c r="L18" s="116">
        <v>-0.86474636136654282</v>
      </c>
    </row>
    <row r="19" spans="1:12" s="110" customFormat="1" ht="15" customHeight="1" x14ac:dyDescent="0.2">
      <c r="A19" s="120"/>
      <c r="B19" s="119"/>
      <c r="C19" s="258" t="s">
        <v>107</v>
      </c>
      <c r="E19" s="113">
        <v>47.980443535502012</v>
      </c>
      <c r="F19" s="115">
        <v>30030</v>
      </c>
      <c r="G19" s="114">
        <v>29975</v>
      </c>
      <c r="H19" s="114">
        <v>30666</v>
      </c>
      <c r="I19" s="114">
        <v>30225</v>
      </c>
      <c r="J19" s="140">
        <v>29927</v>
      </c>
      <c r="K19" s="114">
        <v>103</v>
      </c>
      <c r="L19" s="116">
        <v>0.34417081565141844</v>
      </c>
    </row>
    <row r="20" spans="1:12" s="110" customFormat="1" ht="15" customHeight="1" x14ac:dyDescent="0.2">
      <c r="A20" s="120"/>
      <c r="B20" s="121" t="s">
        <v>110</v>
      </c>
      <c r="C20" s="258"/>
      <c r="E20" s="113">
        <v>20.766927980702963</v>
      </c>
      <c r="F20" s="115">
        <v>19285</v>
      </c>
      <c r="G20" s="114">
        <v>19093</v>
      </c>
      <c r="H20" s="114">
        <v>19148</v>
      </c>
      <c r="I20" s="114">
        <v>18863</v>
      </c>
      <c r="J20" s="140">
        <v>18578</v>
      </c>
      <c r="K20" s="114">
        <v>707</v>
      </c>
      <c r="L20" s="116">
        <v>3.8055764883195176</v>
      </c>
    </row>
    <row r="21" spans="1:12" s="110" customFormat="1" ht="15" customHeight="1" x14ac:dyDescent="0.2">
      <c r="A21" s="120"/>
      <c r="B21" s="119"/>
      <c r="C21" s="258" t="s">
        <v>106</v>
      </c>
      <c r="E21" s="113">
        <v>49.712211563391236</v>
      </c>
      <c r="F21" s="115">
        <v>9587</v>
      </c>
      <c r="G21" s="114">
        <v>9482</v>
      </c>
      <c r="H21" s="114">
        <v>9512</v>
      </c>
      <c r="I21" s="114">
        <v>9362</v>
      </c>
      <c r="J21" s="140">
        <v>9245</v>
      </c>
      <c r="K21" s="114">
        <v>342</v>
      </c>
      <c r="L21" s="116">
        <v>3.6992969172525689</v>
      </c>
    </row>
    <row r="22" spans="1:12" s="110" customFormat="1" ht="15" customHeight="1" x14ac:dyDescent="0.2">
      <c r="A22" s="120"/>
      <c r="B22" s="119"/>
      <c r="C22" s="258" t="s">
        <v>107</v>
      </c>
      <c r="E22" s="113">
        <v>50.287788436608764</v>
      </c>
      <c r="F22" s="115">
        <v>9698</v>
      </c>
      <c r="G22" s="114">
        <v>9611</v>
      </c>
      <c r="H22" s="114">
        <v>9636</v>
      </c>
      <c r="I22" s="114">
        <v>9501</v>
      </c>
      <c r="J22" s="140">
        <v>9333</v>
      </c>
      <c r="K22" s="114">
        <v>365</v>
      </c>
      <c r="L22" s="116">
        <v>3.9108539590699669</v>
      </c>
    </row>
    <row r="23" spans="1:12" s="110" customFormat="1" ht="15" customHeight="1" x14ac:dyDescent="0.2">
      <c r="A23" s="120"/>
      <c r="B23" s="121" t="s">
        <v>111</v>
      </c>
      <c r="C23" s="258"/>
      <c r="E23" s="113">
        <v>1.0929962095106822</v>
      </c>
      <c r="F23" s="115">
        <v>1015</v>
      </c>
      <c r="G23" s="114">
        <v>1003</v>
      </c>
      <c r="H23" s="114">
        <v>994</v>
      </c>
      <c r="I23" s="114">
        <v>970</v>
      </c>
      <c r="J23" s="140">
        <v>956</v>
      </c>
      <c r="K23" s="114">
        <v>59</v>
      </c>
      <c r="L23" s="116">
        <v>6.1715481171548117</v>
      </c>
    </row>
    <row r="24" spans="1:12" s="110" customFormat="1" ht="15" customHeight="1" x14ac:dyDescent="0.2">
      <c r="A24" s="120"/>
      <c r="B24" s="119"/>
      <c r="C24" s="258" t="s">
        <v>106</v>
      </c>
      <c r="E24" s="113">
        <v>57.438423645320199</v>
      </c>
      <c r="F24" s="115">
        <v>583</v>
      </c>
      <c r="G24" s="114">
        <v>582</v>
      </c>
      <c r="H24" s="114">
        <v>573</v>
      </c>
      <c r="I24" s="114">
        <v>560</v>
      </c>
      <c r="J24" s="140">
        <v>557</v>
      </c>
      <c r="K24" s="114">
        <v>26</v>
      </c>
      <c r="L24" s="116">
        <v>4.6678635547576306</v>
      </c>
    </row>
    <row r="25" spans="1:12" s="110" customFormat="1" ht="15" customHeight="1" x14ac:dyDescent="0.2">
      <c r="A25" s="120"/>
      <c r="B25" s="119"/>
      <c r="C25" s="258" t="s">
        <v>107</v>
      </c>
      <c r="E25" s="113">
        <v>42.561576354679801</v>
      </c>
      <c r="F25" s="115">
        <v>432</v>
      </c>
      <c r="G25" s="114">
        <v>421</v>
      </c>
      <c r="H25" s="114">
        <v>421</v>
      </c>
      <c r="I25" s="114">
        <v>410</v>
      </c>
      <c r="J25" s="140">
        <v>399</v>
      </c>
      <c r="K25" s="114">
        <v>33</v>
      </c>
      <c r="L25" s="116">
        <v>8.2706766917293226</v>
      </c>
    </row>
    <row r="26" spans="1:12" s="110" customFormat="1" ht="15" customHeight="1" x14ac:dyDescent="0.2">
      <c r="A26" s="120"/>
      <c r="C26" s="121" t="s">
        <v>187</v>
      </c>
      <c r="D26" s="110" t="s">
        <v>188</v>
      </c>
      <c r="E26" s="113">
        <v>0.34351309441764299</v>
      </c>
      <c r="F26" s="115">
        <v>319</v>
      </c>
      <c r="G26" s="114">
        <v>300</v>
      </c>
      <c r="H26" s="114">
        <v>327</v>
      </c>
      <c r="I26" s="114">
        <v>293</v>
      </c>
      <c r="J26" s="140">
        <v>293</v>
      </c>
      <c r="K26" s="114">
        <v>26</v>
      </c>
      <c r="L26" s="116">
        <v>8.8737201365187719</v>
      </c>
    </row>
    <row r="27" spans="1:12" s="110" customFormat="1" ht="15" customHeight="1" x14ac:dyDescent="0.2">
      <c r="A27" s="120"/>
      <c r="B27" s="119"/>
      <c r="D27" s="259" t="s">
        <v>106</v>
      </c>
      <c r="E27" s="113">
        <v>47.648902821316618</v>
      </c>
      <c r="F27" s="115">
        <v>152</v>
      </c>
      <c r="G27" s="114">
        <v>145</v>
      </c>
      <c r="H27" s="114">
        <v>163</v>
      </c>
      <c r="I27" s="114">
        <v>148</v>
      </c>
      <c r="J27" s="140">
        <v>144</v>
      </c>
      <c r="K27" s="114">
        <v>8</v>
      </c>
      <c r="L27" s="116">
        <v>5.5555555555555554</v>
      </c>
    </row>
    <row r="28" spans="1:12" s="110" customFormat="1" ht="15" customHeight="1" x14ac:dyDescent="0.2">
      <c r="A28" s="120"/>
      <c r="B28" s="119"/>
      <c r="D28" s="259" t="s">
        <v>107</v>
      </c>
      <c r="E28" s="113">
        <v>52.351097178683382</v>
      </c>
      <c r="F28" s="115">
        <v>167</v>
      </c>
      <c r="G28" s="114">
        <v>155</v>
      </c>
      <c r="H28" s="114">
        <v>164</v>
      </c>
      <c r="I28" s="114">
        <v>145</v>
      </c>
      <c r="J28" s="140">
        <v>149</v>
      </c>
      <c r="K28" s="114">
        <v>18</v>
      </c>
      <c r="L28" s="116">
        <v>12.080536912751677</v>
      </c>
    </row>
    <row r="29" spans="1:12" s="110" customFormat="1" ht="24.95" customHeight="1" x14ac:dyDescent="0.2">
      <c r="A29" s="604" t="s">
        <v>189</v>
      </c>
      <c r="B29" s="605"/>
      <c r="C29" s="605"/>
      <c r="D29" s="606"/>
      <c r="E29" s="113">
        <v>89.690299793246041</v>
      </c>
      <c r="F29" s="115">
        <v>83290</v>
      </c>
      <c r="G29" s="114">
        <v>83424</v>
      </c>
      <c r="H29" s="114">
        <v>84221</v>
      </c>
      <c r="I29" s="114">
        <v>82856</v>
      </c>
      <c r="J29" s="140">
        <v>83057</v>
      </c>
      <c r="K29" s="114">
        <v>233</v>
      </c>
      <c r="L29" s="116">
        <v>0.28053023827010365</v>
      </c>
    </row>
    <row r="30" spans="1:12" s="110" customFormat="1" ht="15" customHeight="1" x14ac:dyDescent="0.2">
      <c r="A30" s="120"/>
      <c r="B30" s="119"/>
      <c r="C30" s="258" t="s">
        <v>106</v>
      </c>
      <c r="E30" s="113">
        <v>51.368711730099655</v>
      </c>
      <c r="F30" s="115">
        <v>42785</v>
      </c>
      <c r="G30" s="114">
        <v>42960</v>
      </c>
      <c r="H30" s="114">
        <v>43517</v>
      </c>
      <c r="I30" s="114">
        <v>42800</v>
      </c>
      <c r="J30" s="140">
        <v>42910</v>
      </c>
      <c r="K30" s="114">
        <v>-125</v>
      </c>
      <c r="L30" s="116">
        <v>-0.29130738755534841</v>
      </c>
    </row>
    <row r="31" spans="1:12" s="110" customFormat="1" ht="15" customHeight="1" x14ac:dyDescent="0.2">
      <c r="A31" s="120"/>
      <c r="B31" s="119"/>
      <c r="C31" s="258" t="s">
        <v>107</v>
      </c>
      <c r="E31" s="113">
        <v>48.631288269900345</v>
      </c>
      <c r="F31" s="115">
        <v>40505</v>
      </c>
      <c r="G31" s="114">
        <v>40464</v>
      </c>
      <c r="H31" s="114">
        <v>40704</v>
      </c>
      <c r="I31" s="114">
        <v>40056</v>
      </c>
      <c r="J31" s="140">
        <v>40147</v>
      </c>
      <c r="K31" s="114">
        <v>358</v>
      </c>
      <c r="L31" s="116">
        <v>0.89172291827533812</v>
      </c>
    </row>
    <row r="32" spans="1:12" s="110" customFormat="1" ht="15" customHeight="1" x14ac:dyDescent="0.2">
      <c r="A32" s="120"/>
      <c r="B32" s="119" t="s">
        <v>117</v>
      </c>
      <c r="C32" s="258"/>
      <c r="E32" s="113">
        <v>10.267703308063405</v>
      </c>
      <c r="F32" s="115">
        <v>9535</v>
      </c>
      <c r="G32" s="114">
        <v>9325</v>
      </c>
      <c r="H32" s="114">
        <v>10533</v>
      </c>
      <c r="I32" s="114">
        <v>9827</v>
      </c>
      <c r="J32" s="140">
        <v>9043</v>
      </c>
      <c r="K32" s="114">
        <v>492</v>
      </c>
      <c r="L32" s="116">
        <v>5.4406723432489219</v>
      </c>
    </row>
    <row r="33" spans="1:12" s="110" customFormat="1" ht="15" customHeight="1" x14ac:dyDescent="0.2">
      <c r="A33" s="120"/>
      <c r="B33" s="119"/>
      <c r="C33" s="258" t="s">
        <v>106</v>
      </c>
      <c r="E33" s="113">
        <v>57.304667016255898</v>
      </c>
      <c r="F33" s="115">
        <v>5464</v>
      </c>
      <c r="G33" s="114">
        <v>5270</v>
      </c>
      <c r="H33" s="114">
        <v>5827</v>
      </c>
      <c r="I33" s="114">
        <v>5452</v>
      </c>
      <c r="J33" s="140">
        <v>5186</v>
      </c>
      <c r="K33" s="114">
        <v>278</v>
      </c>
      <c r="L33" s="116">
        <v>5.3605861935981487</v>
      </c>
    </row>
    <row r="34" spans="1:12" s="110" customFormat="1" ht="15" customHeight="1" x14ac:dyDescent="0.2">
      <c r="A34" s="120"/>
      <c r="B34" s="119"/>
      <c r="C34" s="258" t="s">
        <v>107</v>
      </c>
      <c r="E34" s="113">
        <v>42.695332983744102</v>
      </c>
      <c r="F34" s="115">
        <v>4071</v>
      </c>
      <c r="G34" s="114">
        <v>4055</v>
      </c>
      <c r="H34" s="114">
        <v>4706</v>
      </c>
      <c r="I34" s="114">
        <v>4375</v>
      </c>
      <c r="J34" s="140">
        <v>3857</v>
      </c>
      <c r="K34" s="114">
        <v>214</v>
      </c>
      <c r="L34" s="116">
        <v>5.5483536427275082</v>
      </c>
    </row>
    <row r="35" spans="1:12" s="110" customFormat="1" ht="24.95" customHeight="1" x14ac:dyDescent="0.2">
      <c r="A35" s="604" t="s">
        <v>190</v>
      </c>
      <c r="B35" s="605"/>
      <c r="C35" s="605"/>
      <c r="D35" s="606"/>
      <c r="E35" s="113">
        <v>66.842910062026192</v>
      </c>
      <c r="F35" s="115">
        <v>62073</v>
      </c>
      <c r="G35" s="114">
        <v>61945</v>
      </c>
      <c r="H35" s="114">
        <v>63973</v>
      </c>
      <c r="I35" s="114">
        <v>62367</v>
      </c>
      <c r="J35" s="140">
        <v>61992</v>
      </c>
      <c r="K35" s="114">
        <v>81</v>
      </c>
      <c r="L35" s="116">
        <v>0.13066202090592335</v>
      </c>
    </row>
    <row r="36" spans="1:12" s="110" customFormat="1" ht="15" customHeight="1" x14ac:dyDescent="0.2">
      <c r="A36" s="120"/>
      <c r="B36" s="119"/>
      <c r="C36" s="258" t="s">
        <v>106</v>
      </c>
      <c r="E36" s="113">
        <v>67.591384337795816</v>
      </c>
      <c r="F36" s="115">
        <v>41956</v>
      </c>
      <c r="G36" s="114">
        <v>41918</v>
      </c>
      <c r="H36" s="114">
        <v>43027</v>
      </c>
      <c r="I36" s="114">
        <v>42061</v>
      </c>
      <c r="J36" s="140">
        <v>42056</v>
      </c>
      <c r="K36" s="114">
        <v>-100</v>
      </c>
      <c r="L36" s="116">
        <v>-0.23777820049457865</v>
      </c>
    </row>
    <row r="37" spans="1:12" s="110" customFormat="1" ht="15" customHeight="1" x14ac:dyDescent="0.2">
      <c r="A37" s="120"/>
      <c r="B37" s="119"/>
      <c r="C37" s="258" t="s">
        <v>107</v>
      </c>
      <c r="E37" s="113">
        <v>32.408615662204177</v>
      </c>
      <c r="F37" s="115">
        <v>20117</v>
      </c>
      <c r="G37" s="114">
        <v>20027</v>
      </c>
      <c r="H37" s="114">
        <v>20946</v>
      </c>
      <c r="I37" s="114">
        <v>20306</v>
      </c>
      <c r="J37" s="140">
        <v>19936</v>
      </c>
      <c r="K37" s="114">
        <v>181</v>
      </c>
      <c r="L37" s="116">
        <v>0.9079052969502408</v>
      </c>
    </row>
    <row r="38" spans="1:12" s="110" customFormat="1" ht="15" customHeight="1" x14ac:dyDescent="0.2">
      <c r="A38" s="120"/>
      <c r="B38" s="119" t="s">
        <v>182</v>
      </c>
      <c r="C38" s="258"/>
      <c r="E38" s="113">
        <v>33.157089937973808</v>
      </c>
      <c r="F38" s="115">
        <v>30791</v>
      </c>
      <c r="G38" s="114">
        <v>30829</v>
      </c>
      <c r="H38" s="114">
        <v>30817</v>
      </c>
      <c r="I38" s="114">
        <v>30375</v>
      </c>
      <c r="J38" s="140">
        <v>30165</v>
      </c>
      <c r="K38" s="114">
        <v>626</v>
      </c>
      <c r="L38" s="116">
        <v>2.0752527763964861</v>
      </c>
    </row>
    <row r="39" spans="1:12" s="110" customFormat="1" ht="15" customHeight="1" x14ac:dyDescent="0.2">
      <c r="A39" s="120"/>
      <c r="B39" s="119"/>
      <c r="C39" s="258" t="s">
        <v>106</v>
      </c>
      <c r="E39" s="113">
        <v>20.509239712903121</v>
      </c>
      <c r="F39" s="115">
        <v>6315</v>
      </c>
      <c r="G39" s="114">
        <v>6330</v>
      </c>
      <c r="H39" s="114">
        <v>6345</v>
      </c>
      <c r="I39" s="114">
        <v>6238</v>
      </c>
      <c r="J39" s="140">
        <v>6084</v>
      </c>
      <c r="K39" s="114">
        <v>231</v>
      </c>
      <c r="L39" s="116">
        <v>3.7968441814595661</v>
      </c>
    </row>
    <row r="40" spans="1:12" s="110" customFormat="1" ht="15" customHeight="1" x14ac:dyDescent="0.2">
      <c r="A40" s="120"/>
      <c r="B40" s="119"/>
      <c r="C40" s="258" t="s">
        <v>107</v>
      </c>
      <c r="E40" s="113">
        <v>79.490760287096876</v>
      </c>
      <c r="F40" s="115">
        <v>24476</v>
      </c>
      <c r="G40" s="114">
        <v>24499</v>
      </c>
      <c r="H40" s="114">
        <v>24472</v>
      </c>
      <c r="I40" s="114">
        <v>24137</v>
      </c>
      <c r="J40" s="140">
        <v>24081</v>
      </c>
      <c r="K40" s="114">
        <v>395</v>
      </c>
      <c r="L40" s="116">
        <v>1.640297329845106</v>
      </c>
    </row>
    <row r="41" spans="1:12" s="110" customFormat="1" ht="24.75" customHeight="1" x14ac:dyDescent="0.2">
      <c r="A41" s="604" t="s">
        <v>518</v>
      </c>
      <c r="B41" s="605"/>
      <c r="C41" s="605"/>
      <c r="D41" s="606"/>
      <c r="E41" s="113">
        <v>5.0310130944176432</v>
      </c>
      <c r="F41" s="115">
        <v>4672</v>
      </c>
      <c r="G41" s="114">
        <v>5128</v>
      </c>
      <c r="H41" s="114">
        <v>5189</v>
      </c>
      <c r="I41" s="114">
        <v>4100</v>
      </c>
      <c r="J41" s="140">
        <v>4621</v>
      </c>
      <c r="K41" s="114">
        <v>51</v>
      </c>
      <c r="L41" s="116">
        <v>1.103657217052586</v>
      </c>
    </row>
    <row r="42" spans="1:12" s="110" customFormat="1" ht="15" customHeight="1" x14ac:dyDescent="0.2">
      <c r="A42" s="120"/>
      <c r="B42" s="119"/>
      <c r="C42" s="258" t="s">
        <v>106</v>
      </c>
      <c r="E42" s="113">
        <v>57.127568493150683</v>
      </c>
      <c r="F42" s="115">
        <v>2669</v>
      </c>
      <c r="G42" s="114">
        <v>3023</v>
      </c>
      <c r="H42" s="114">
        <v>3057</v>
      </c>
      <c r="I42" s="114">
        <v>2303</v>
      </c>
      <c r="J42" s="140">
        <v>2588</v>
      </c>
      <c r="K42" s="114">
        <v>81</v>
      </c>
      <c r="L42" s="116">
        <v>3.1298299845440494</v>
      </c>
    </row>
    <row r="43" spans="1:12" s="110" customFormat="1" ht="15" customHeight="1" x14ac:dyDescent="0.2">
      <c r="A43" s="123"/>
      <c r="B43" s="124"/>
      <c r="C43" s="260" t="s">
        <v>107</v>
      </c>
      <c r="D43" s="261"/>
      <c r="E43" s="125">
        <v>42.872431506849317</v>
      </c>
      <c r="F43" s="143">
        <v>2003</v>
      </c>
      <c r="G43" s="144">
        <v>2105</v>
      </c>
      <c r="H43" s="144">
        <v>2132</v>
      </c>
      <c r="I43" s="144">
        <v>1797</v>
      </c>
      <c r="J43" s="145">
        <v>2033</v>
      </c>
      <c r="K43" s="144">
        <v>-30</v>
      </c>
      <c r="L43" s="146">
        <v>-1.4756517461878997</v>
      </c>
    </row>
    <row r="44" spans="1:12" s="110" customFormat="1" ht="45.75" customHeight="1" x14ac:dyDescent="0.2">
      <c r="A44" s="604" t="s">
        <v>191</v>
      </c>
      <c r="B44" s="605"/>
      <c r="C44" s="605"/>
      <c r="D44" s="606"/>
      <c r="E44" s="113">
        <v>1.0176171605789111</v>
      </c>
      <c r="F44" s="115">
        <v>945</v>
      </c>
      <c r="G44" s="114">
        <v>953</v>
      </c>
      <c r="H44" s="114">
        <v>958</v>
      </c>
      <c r="I44" s="114">
        <v>907</v>
      </c>
      <c r="J44" s="140">
        <v>942</v>
      </c>
      <c r="K44" s="114">
        <v>3</v>
      </c>
      <c r="L44" s="116">
        <v>0.31847133757961782</v>
      </c>
    </row>
    <row r="45" spans="1:12" s="110" customFormat="1" ht="15" customHeight="1" x14ac:dyDescent="0.2">
      <c r="A45" s="120"/>
      <c r="B45" s="119"/>
      <c r="C45" s="258" t="s">
        <v>106</v>
      </c>
      <c r="E45" s="113">
        <v>59.153439153439152</v>
      </c>
      <c r="F45" s="115">
        <v>559</v>
      </c>
      <c r="G45" s="114">
        <v>571</v>
      </c>
      <c r="H45" s="114">
        <v>573</v>
      </c>
      <c r="I45" s="114">
        <v>531</v>
      </c>
      <c r="J45" s="140">
        <v>552</v>
      </c>
      <c r="K45" s="114">
        <v>7</v>
      </c>
      <c r="L45" s="116">
        <v>1.2681159420289856</v>
      </c>
    </row>
    <row r="46" spans="1:12" s="110" customFormat="1" ht="15" customHeight="1" x14ac:dyDescent="0.2">
      <c r="A46" s="123"/>
      <c r="B46" s="124"/>
      <c r="C46" s="260" t="s">
        <v>107</v>
      </c>
      <c r="D46" s="261"/>
      <c r="E46" s="125">
        <v>40.846560846560848</v>
      </c>
      <c r="F46" s="143">
        <v>386</v>
      </c>
      <c r="G46" s="144">
        <v>382</v>
      </c>
      <c r="H46" s="144">
        <v>385</v>
      </c>
      <c r="I46" s="144">
        <v>376</v>
      </c>
      <c r="J46" s="145">
        <v>390</v>
      </c>
      <c r="K46" s="144">
        <v>-4</v>
      </c>
      <c r="L46" s="146">
        <v>-1.0256410256410255</v>
      </c>
    </row>
    <row r="47" spans="1:12" s="110" customFormat="1" ht="39" customHeight="1" x14ac:dyDescent="0.2">
      <c r="A47" s="604" t="s">
        <v>519</v>
      </c>
      <c r="B47" s="607"/>
      <c r="C47" s="607"/>
      <c r="D47" s="608"/>
      <c r="E47" s="113">
        <v>0.48134906960716745</v>
      </c>
      <c r="F47" s="115">
        <v>447</v>
      </c>
      <c r="G47" s="114">
        <v>462</v>
      </c>
      <c r="H47" s="114">
        <v>429</v>
      </c>
      <c r="I47" s="114">
        <v>395</v>
      </c>
      <c r="J47" s="140">
        <v>446</v>
      </c>
      <c r="K47" s="114">
        <v>1</v>
      </c>
      <c r="L47" s="116">
        <v>0.22421524663677131</v>
      </c>
    </row>
    <row r="48" spans="1:12" s="110" customFormat="1" ht="15" customHeight="1" x14ac:dyDescent="0.2">
      <c r="A48" s="120"/>
      <c r="B48" s="119"/>
      <c r="C48" s="258" t="s">
        <v>106</v>
      </c>
      <c r="E48" s="113">
        <v>33.557046979865774</v>
      </c>
      <c r="F48" s="115">
        <v>150</v>
      </c>
      <c r="G48" s="114">
        <v>143</v>
      </c>
      <c r="H48" s="114">
        <v>142</v>
      </c>
      <c r="I48" s="114">
        <v>134</v>
      </c>
      <c r="J48" s="140">
        <v>138</v>
      </c>
      <c r="K48" s="114">
        <v>12</v>
      </c>
      <c r="L48" s="116">
        <v>8.695652173913043</v>
      </c>
    </row>
    <row r="49" spans="1:12" s="110" customFormat="1" ht="15" customHeight="1" x14ac:dyDescent="0.2">
      <c r="A49" s="123"/>
      <c r="B49" s="124"/>
      <c r="C49" s="260" t="s">
        <v>107</v>
      </c>
      <c r="D49" s="261"/>
      <c r="E49" s="125">
        <v>66.442953020134226</v>
      </c>
      <c r="F49" s="143">
        <v>297</v>
      </c>
      <c r="G49" s="144">
        <v>319</v>
      </c>
      <c r="H49" s="144">
        <v>287</v>
      </c>
      <c r="I49" s="144">
        <v>261</v>
      </c>
      <c r="J49" s="145">
        <v>308</v>
      </c>
      <c r="K49" s="144">
        <v>-11</v>
      </c>
      <c r="L49" s="146">
        <v>-3.5714285714285716</v>
      </c>
    </row>
    <row r="50" spans="1:12" s="110" customFormat="1" ht="24.95" customHeight="1" x14ac:dyDescent="0.2">
      <c r="A50" s="609" t="s">
        <v>192</v>
      </c>
      <c r="B50" s="610"/>
      <c r="C50" s="610"/>
      <c r="D50" s="611"/>
      <c r="E50" s="262">
        <v>14.689222949689869</v>
      </c>
      <c r="F50" s="263">
        <v>13641</v>
      </c>
      <c r="G50" s="264">
        <v>13971</v>
      </c>
      <c r="H50" s="264">
        <v>14723</v>
      </c>
      <c r="I50" s="264">
        <v>13824</v>
      </c>
      <c r="J50" s="265">
        <v>13583</v>
      </c>
      <c r="K50" s="263">
        <v>58</v>
      </c>
      <c r="L50" s="266">
        <v>0.42700434366487522</v>
      </c>
    </row>
    <row r="51" spans="1:12" s="110" customFormat="1" ht="15" customHeight="1" x14ac:dyDescent="0.2">
      <c r="A51" s="120"/>
      <c r="B51" s="119"/>
      <c r="C51" s="258" t="s">
        <v>106</v>
      </c>
      <c r="E51" s="113">
        <v>53.273220438384286</v>
      </c>
      <c r="F51" s="115">
        <v>7267</v>
      </c>
      <c r="G51" s="114">
        <v>7475</v>
      </c>
      <c r="H51" s="114">
        <v>7846</v>
      </c>
      <c r="I51" s="114">
        <v>7266</v>
      </c>
      <c r="J51" s="140">
        <v>7255</v>
      </c>
      <c r="K51" s="114">
        <v>12</v>
      </c>
      <c r="L51" s="116">
        <v>0.16540317022742937</v>
      </c>
    </row>
    <row r="52" spans="1:12" s="110" customFormat="1" ht="15" customHeight="1" x14ac:dyDescent="0.2">
      <c r="A52" s="120"/>
      <c r="B52" s="119"/>
      <c r="C52" s="258" t="s">
        <v>107</v>
      </c>
      <c r="E52" s="113">
        <v>46.726779561615714</v>
      </c>
      <c r="F52" s="115">
        <v>6374</v>
      </c>
      <c r="G52" s="114">
        <v>6496</v>
      </c>
      <c r="H52" s="114">
        <v>6877</v>
      </c>
      <c r="I52" s="114">
        <v>6558</v>
      </c>
      <c r="J52" s="140">
        <v>6328</v>
      </c>
      <c r="K52" s="114">
        <v>46</v>
      </c>
      <c r="L52" s="116">
        <v>0.7269279393173198</v>
      </c>
    </row>
    <row r="53" spans="1:12" s="110" customFormat="1" ht="15" customHeight="1" x14ac:dyDescent="0.2">
      <c r="A53" s="120"/>
      <c r="B53" s="119"/>
      <c r="C53" s="258" t="s">
        <v>187</v>
      </c>
      <c r="D53" s="110" t="s">
        <v>193</v>
      </c>
      <c r="E53" s="113">
        <v>24.50700095300931</v>
      </c>
      <c r="F53" s="115">
        <v>3343</v>
      </c>
      <c r="G53" s="114">
        <v>3867</v>
      </c>
      <c r="H53" s="114">
        <v>3926</v>
      </c>
      <c r="I53" s="114">
        <v>3023</v>
      </c>
      <c r="J53" s="140">
        <v>3324</v>
      </c>
      <c r="K53" s="114">
        <v>19</v>
      </c>
      <c r="L53" s="116">
        <v>0.57160048134777375</v>
      </c>
    </row>
    <row r="54" spans="1:12" s="110" customFormat="1" ht="15" customHeight="1" x14ac:dyDescent="0.2">
      <c r="A54" s="120"/>
      <c r="B54" s="119"/>
      <c r="D54" s="267" t="s">
        <v>194</v>
      </c>
      <c r="E54" s="113">
        <v>58.779539335925818</v>
      </c>
      <c r="F54" s="115">
        <v>1965</v>
      </c>
      <c r="G54" s="114">
        <v>2289</v>
      </c>
      <c r="H54" s="114">
        <v>2379</v>
      </c>
      <c r="I54" s="114">
        <v>1783</v>
      </c>
      <c r="J54" s="140">
        <v>1931</v>
      </c>
      <c r="K54" s="114">
        <v>34</v>
      </c>
      <c r="L54" s="116">
        <v>1.7607457276022787</v>
      </c>
    </row>
    <row r="55" spans="1:12" s="110" customFormat="1" ht="15" customHeight="1" x14ac:dyDescent="0.2">
      <c r="A55" s="120"/>
      <c r="B55" s="119"/>
      <c r="D55" s="267" t="s">
        <v>195</v>
      </c>
      <c r="E55" s="113">
        <v>41.220460664074182</v>
      </c>
      <c r="F55" s="115">
        <v>1378</v>
      </c>
      <c r="G55" s="114">
        <v>1578</v>
      </c>
      <c r="H55" s="114">
        <v>1547</v>
      </c>
      <c r="I55" s="114">
        <v>1240</v>
      </c>
      <c r="J55" s="140">
        <v>1393</v>
      </c>
      <c r="K55" s="114">
        <v>-15</v>
      </c>
      <c r="L55" s="116">
        <v>-1.0768126346015794</v>
      </c>
    </row>
    <row r="56" spans="1:12" s="110" customFormat="1" ht="15" customHeight="1" x14ac:dyDescent="0.2">
      <c r="A56" s="120"/>
      <c r="B56" s="119" t="s">
        <v>196</v>
      </c>
      <c r="C56" s="258"/>
      <c r="E56" s="113">
        <v>63.583304617505171</v>
      </c>
      <c r="F56" s="115">
        <v>59046</v>
      </c>
      <c r="G56" s="114">
        <v>58681</v>
      </c>
      <c r="H56" s="114">
        <v>59500</v>
      </c>
      <c r="I56" s="114">
        <v>59150</v>
      </c>
      <c r="J56" s="140">
        <v>59033</v>
      </c>
      <c r="K56" s="114">
        <v>13</v>
      </c>
      <c r="L56" s="116">
        <v>2.2021581149526535E-2</v>
      </c>
    </row>
    <row r="57" spans="1:12" s="110" customFormat="1" ht="15" customHeight="1" x14ac:dyDescent="0.2">
      <c r="A57" s="120"/>
      <c r="B57" s="119"/>
      <c r="C57" s="258" t="s">
        <v>106</v>
      </c>
      <c r="E57" s="113">
        <v>52.619991193306916</v>
      </c>
      <c r="F57" s="115">
        <v>31070</v>
      </c>
      <c r="G57" s="114">
        <v>30919</v>
      </c>
      <c r="H57" s="114">
        <v>31381</v>
      </c>
      <c r="I57" s="114">
        <v>31240</v>
      </c>
      <c r="J57" s="140">
        <v>31263</v>
      </c>
      <c r="K57" s="114">
        <v>-193</v>
      </c>
      <c r="L57" s="116">
        <v>-0.61734318523494225</v>
      </c>
    </row>
    <row r="58" spans="1:12" s="110" customFormat="1" ht="15" customHeight="1" x14ac:dyDescent="0.2">
      <c r="A58" s="120"/>
      <c r="B58" s="119"/>
      <c r="C58" s="258" t="s">
        <v>107</v>
      </c>
      <c r="E58" s="113">
        <v>47.380008806693084</v>
      </c>
      <c r="F58" s="115">
        <v>27976</v>
      </c>
      <c r="G58" s="114">
        <v>27762</v>
      </c>
      <c r="H58" s="114">
        <v>28119</v>
      </c>
      <c r="I58" s="114">
        <v>27910</v>
      </c>
      <c r="J58" s="140">
        <v>27770</v>
      </c>
      <c r="K58" s="114">
        <v>206</v>
      </c>
      <c r="L58" s="116">
        <v>0.74180770615772418</v>
      </c>
    </row>
    <row r="59" spans="1:12" s="110" customFormat="1" ht="15" customHeight="1" x14ac:dyDescent="0.2">
      <c r="A59" s="120"/>
      <c r="B59" s="119"/>
      <c r="C59" s="258" t="s">
        <v>105</v>
      </c>
      <c r="D59" s="110" t="s">
        <v>197</v>
      </c>
      <c r="E59" s="113">
        <v>92.683670358703381</v>
      </c>
      <c r="F59" s="115">
        <v>54726</v>
      </c>
      <c r="G59" s="114">
        <v>54360</v>
      </c>
      <c r="H59" s="114">
        <v>55179</v>
      </c>
      <c r="I59" s="114">
        <v>54881</v>
      </c>
      <c r="J59" s="140">
        <v>54782</v>
      </c>
      <c r="K59" s="114">
        <v>-56</v>
      </c>
      <c r="L59" s="116">
        <v>-0.10222335803731153</v>
      </c>
    </row>
    <row r="60" spans="1:12" s="110" customFormat="1" ht="15" customHeight="1" x14ac:dyDescent="0.2">
      <c r="A60" s="120"/>
      <c r="B60" s="119"/>
      <c r="C60" s="258"/>
      <c r="D60" s="267" t="s">
        <v>198</v>
      </c>
      <c r="E60" s="113">
        <v>50.873442239520521</v>
      </c>
      <c r="F60" s="115">
        <v>27841</v>
      </c>
      <c r="G60" s="114">
        <v>27681</v>
      </c>
      <c r="H60" s="114">
        <v>28139</v>
      </c>
      <c r="I60" s="114">
        <v>28038</v>
      </c>
      <c r="J60" s="140">
        <v>28071</v>
      </c>
      <c r="K60" s="114">
        <v>-230</v>
      </c>
      <c r="L60" s="116">
        <v>-0.81935093156638528</v>
      </c>
    </row>
    <row r="61" spans="1:12" s="110" customFormat="1" ht="15" customHeight="1" x14ac:dyDescent="0.2">
      <c r="A61" s="120"/>
      <c r="B61" s="119"/>
      <c r="C61" s="258"/>
      <c r="D61" s="267" t="s">
        <v>199</v>
      </c>
      <c r="E61" s="113">
        <v>49.126557760479479</v>
      </c>
      <c r="F61" s="115">
        <v>26885</v>
      </c>
      <c r="G61" s="114">
        <v>26679</v>
      </c>
      <c r="H61" s="114">
        <v>27040</v>
      </c>
      <c r="I61" s="114">
        <v>26843</v>
      </c>
      <c r="J61" s="140">
        <v>26711</v>
      </c>
      <c r="K61" s="114">
        <v>174</v>
      </c>
      <c r="L61" s="116">
        <v>0.65141701920557071</v>
      </c>
    </row>
    <row r="62" spans="1:12" s="110" customFormat="1" ht="15" customHeight="1" x14ac:dyDescent="0.2">
      <c r="A62" s="120"/>
      <c r="B62" s="119"/>
      <c r="C62" s="258"/>
      <c r="D62" s="258" t="s">
        <v>200</v>
      </c>
      <c r="E62" s="113">
        <v>7.3163296412966163</v>
      </c>
      <c r="F62" s="115">
        <v>4320</v>
      </c>
      <c r="G62" s="114">
        <v>4321</v>
      </c>
      <c r="H62" s="114">
        <v>4321</v>
      </c>
      <c r="I62" s="114">
        <v>4269</v>
      </c>
      <c r="J62" s="140">
        <v>4251</v>
      </c>
      <c r="K62" s="114">
        <v>69</v>
      </c>
      <c r="L62" s="116">
        <v>1.6231474947071278</v>
      </c>
    </row>
    <row r="63" spans="1:12" s="110" customFormat="1" ht="15" customHeight="1" x14ac:dyDescent="0.2">
      <c r="A63" s="120"/>
      <c r="B63" s="119"/>
      <c r="C63" s="258"/>
      <c r="D63" s="267" t="s">
        <v>198</v>
      </c>
      <c r="E63" s="113">
        <v>74.745370370370367</v>
      </c>
      <c r="F63" s="115">
        <v>3229</v>
      </c>
      <c r="G63" s="114">
        <v>3238</v>
      </c>
      <c r="H63" s="114">
        <v>3242</v>
      </c>
      <c r="I63" s="114">
        <v>3202</v>
      </c>
      <c r="J63" s="140">
        <v>3192</v>
      </c>
      <c r="K63" s="114">
        <v>37</v>
      </c>
      <c r="L63" s="116">
        <v>1.1591478696741855</v>
      </c>
    </row>
    <row r="64" spans="1:12" s="110" customFormat="1" ht="15" customHeight="1" x14ac:dyDescent="0.2">
      <c r="A64" s="120"/>
      <c r="B64" s="119"/>
      <c r="C64" s="258"/>
      <c r="D64" s="267" t="s">
        <v>199</v>
      </c>
      <c r="E64" s="113">
        <v>25.25462962962963</v>
      </c>
      <c r="F64" s="115">
        <v>1091</v>
      </c>
      <c r="G64" s="114">
        <v>1083</v>
      </c>
      <c r="H64" s="114">
        <v>1079</v>
      </c>
      <c r="I64" s="114">
        <v>1067</v>
      </c>
      <c r="J64" s="140">
        <v>1059</v>
      </c>
      <c r="K64" s="114">
        <v>32</v>
      </c>
      <c r="L64" s="116">
        <v>3.0217186024551466</v>
      </c>
    </row>
    <row r="65" spans="1:12" s="110" customFormat="1" ht="15" customHeight="1" x14ac:dyDescent="0.2">
      <c r="A65" s="120"/>
      <c r="B65" s="119" t="s">
        <v>201</v>
      </c>
      <c r="C65" s="258"/>
      <c r="E65" s="113">
        <v>15.201800482425913</v>
      </c>
      <c r="F65" s="115">
        <v>14117</v>
      </c>
      <c r="G65" s="114">
        <v>14012</v>
      </c>
      <c r="H65" s="114">
        <v>13873</v>
      </c>
      <c r="I65" s="114">
        <v>13651</v>
      </c>
      <c r="J65" s="140">
        <v>13414</v>
      </c>
      <c r="K65" s="114">
        <v>703</v>
      </c>
      <c r="L65" s="116">
        <v>5.2407932011331448</v>
      </c>
    </row>
    <row r="66" spans="1:12" s="110" customFormat="1" ht="15" customHeight="1" x14ac:dyDescent="0.2">
      <c r="A66" s="120"/>
      <c r="B66" s="119"/>
      <c r="C66" s="258" t="s">
        <v>106</v>
      </c>
      <c r="E66" s="113">
        <v>49.493518452929095</v>
      </c>
      <c r="F66" s="115">
        <v>6987</v>
      </c>
      <c r="G66" s="114">
        <v>6984</v>
      </c>
      <c r="H66" s="114">
        <v>6947</v>
      </c>
      <c r="I66" s="114">
        <v>6865</v>
      </c>
      <c r="J66" s="140">
        <v>6736</v>
      </c>
      <c r="K66" s="114">
        <v>251</v>
      </c>
      <c r="L66" s="116">
        <v>3.7262470308788598</v>
      </c>
    </row>
    <row r="67" spans="1:12" s="110" customFormat="1" ht="15" customHeight="1" x14ac:dyDescent="0.2">
      <c r="A67" s="120"/>
      <c r="B67" s="119"/>
      <c r="C67" s="258" t="s">
        <v>107</v>
      </c>
      <c r="E67" s="113">
        <v>50.506481547070905</v>
      </c>
      <c r="F67" s="115">
        <v>7130</v>
      </c>
      <c r="G67" s="114">
        <v>7028</v>
      </c>
      <c r="H67" s="114">
        <v>6926</v>
      </c>
      <c r="I67" s="114">
        <v>6786</v>
      </c>
      <c r="J67" s="140">
        <v>6678</v>
      </c>
      <c r="K67" s="114">
        <v>452</v>
      </c>
      <c r="L67" s="116">
        <v>6.768493560946391</v>
      </c>
    </row>
    <row r="68" spans="1:12" s="110" customFormat="1" ht="15" customHeight="1" x14ac:dyDescent="0.2">
      <c r="A68" s="120"/>
      <c r="B68" s="119"/>
      <c r="C68" s="258" t="s">
        <v>105</v>
      </c>
      <c r="D68" s="110" t="s">
        <v>202</v>
      </c>
      <c r="E68" s="113">
        <v>16.349082666288872</v>
      </c>
      <c r="F68" s="115">
        <v>2308</v>
      </c>
      <c r="G68" s="114">
        <v>2246</v>
      </c>
      <c r="H68" s="114">
        <v>2136</v>
      </c>
      <c r="I68" s="114">
        <v>2087</v>
      </c>
      <c r="J68" s="140">
        <v>1971</v>
      </c>
      <c r="K68" s="114">
        <v>337</v>
      </c>
      <c r="L68" s="116">
        <v>17.097919837645865</v>
      </c>
    </row>
    <row r="69" spans="1:12" s="110" customFormat="1" ht="15" customHeight="1" x14ac:dyDescent="0.2">
      <c r="A69" s="120"/>
      <c r="B69" s="119"/>
      <c r="C69" s="258"/>
      <c r="D69" s="267" t="s">
        <v>198</v>
      </c>
      <c r="E69" s="113">
        <v>48.093587521663778</v>
      </c>
      <c r="F69" s="115">
        <v>1110</v>
      </c>
      <c r="G69" s="114">
        <v>1107</v>
      </c>
      <c r="H69" s="114">
        <v>1066</v>
      </c>
      <c r="I69" s="114">
        <v>1070</v>
      </c>
      <c r="J69" s="140">
        <v>996</v>
      </c>
      <c r="K69" s="114">
        <v>114</v>
      </c>
      <c r="L69" s="116">
        <v>11.445783132530121</v>
      </c>
    </row>
    <row r="70" spans="1:12" s="110" customFormat="1" ht="15" customHeight="1" x14ac:dyDescent="0.2">
      <c r="A70" s="120"/>
      <c r="B70" s="119"/>
      <c r="C70" s="258"/>
      <c r="D70" s="267" t="s">
        <v>199</v>
      </c>
      <c r="E70" s="113">
        <v>51.906412478336222</v>
      </c>
      <c r="F70" s="115">
        <v>1198</v>
      </c>
      <c r="G70" s="114">
        <v>1139</v>
      </c>
      <c r="H70" s="114">
        <v>1070</v>
      </c>
      <c r="I70" s="114">
        <v>1017</v>
      </c>
      <c r="J70" s="140">
        <v>975</v>
      </c>
      <c r="K70" s="114">
        <v>223</v>
      </c>
      <c r="L70" s="116">
        <v>22.871794871794872</v>
      </c>
    </row>
    <row r="71" spans="1:12" s="110" customFormat="1" ht="15" customHeight="1" x14ac:dyDescent="0.2">
      <c r="A71" s="120"/>
      <c r="B71" s="119"/>
      <c r="C71" s="258"/>
      <c r="D71" s="110" t="s">
        <v>203</v>
      </c>
      <c r="E71" s="113">
        <v>70.092795919812986</v>
      </c>
      <c r="F71" s="115">
        <v>9895</v>
      </c>
      <c r="G71" s="114">
        <v>9868</v>
      </c>
      <c r="H71" s="114">
        <v>9836</v>
      </c>
      <c r="I71" s="114">
        <v>9699</v>
      </c>
      <c r="J71" s="140">
        <v>9621</v>
      </c>
      <c r="K71" s="114">
        <v>274</v>
      </c>
      <c r="L71" s="116">
        <v>2.847936804905935</v>
      </c>
    </row>
    <row r="72" spans="1:12" s="110" customFormat="1" ht="15" customHeight="1" x14ac:dyDescent="0.2">
      <c r="A72" s="120"/>
      <c r="B72" s="119"/>
      <c r="C72" s="258"/>
      <c r="D72" s="267" t="s">
        <v>198</v>
      </c>
      <c r="E72" s="113">
        <v>48.974229408792318</v>
      </c>
      <c r="F72" s="115">
        <v>4846</v>
      </c>
      <c r="G72" s="114">
        <v>4847</v>
      </c>
      <c r="H72" s="114">
        <v>4849</v>
      </c>
      <c r="I72" s="114">
        <v>4772</v>
      </c>
      <c r="J72" s="140">
        <v>4746</v>
      </c>
      <c r="K72" s="114">
        <v>100</v>
      </c>
      <c r="L72" s="116">
        <v>2.1070375052675936</v>
      </c>
    </row>
    <row r="73" spans="1:12" s="110" customFormat="1" ht="15" customHeight="1" x14ac:dyDescent="0.2">
      <c r="A73" s="120"/>
      <c r="B73" s="119"/>
      <c r="C73" s="258"/>
      <c r="D73" s="267" t="s">
        <v>199</v>
      </c>
      <c r="E73" s="113">
        <v>51.025770591207682</v>
      </c>
      <c r="F73" s="115">
        <v>5049</v>
      </c>
      <c r="G73" s="114">
        <v>5021</v>
      </c>
      <c r="H73" s="114">
        <v>4987</v>
      </c>
      <c r="I73" s="114">
        <v>4927</v>
      </c>
      <c r="J73" s="140">
        <v>4875</v>
      </c>
      <c r="K73" s="114">
        <v>174</v>
      </c>
      <c r="L73" s="116">
        <v>3.5692307692307694</v>
      </c>
    </row>
    <row r="74" spans="1:12" s="110" customFormat="1" ht="15" customHeight="1" x14ac:dyDescent="0.2">
      <c r="A74" s="120"/>
      <c r="B74" s="119"/>
      <c r="C74" s="258"/>
      <c r="D74" s="110" t="s">
        <v>204</v>
      </c>
      <c r="E74" s="113">
        <v>13.558121413898137</v>
      </c>
      <c r="F74" s="115">
        <v>1914</v>
      </c>
      <c r="G74" s="114">
        <v>1898</v>
      </c>
      <c r="H74" s="114">
        <v>1901</v>
      </c>
      <c r="I74" s="114">
        <v>1865</v>
      </c>
      <c r="J74" s="140">
        <v>1822</v>
      </c>
      <c r="K74" s="114">
        <v>92</v>
      </c>
      <c r="L74" s="116">
        <v>5.0493962678375413</v>
      </c>
    </row>
    <row r="75" spans="1:12" s="110" customFormat="1" ht="15" customHeight="1" x14ac:dyDescent="0.2">
      <c r="A75" s="120"/>
      <c r="B75" s="119"/>
      <c r="C75" s="258"/>
      <c r="D75" s="267" t="s">
        <v>198</v>
      </c>
      <c r="E75" s="113">
        <v>53.866248693834898</v>
      </c>
      <c r="F75" s="115">
        <v>1031</v>
      </c>
      <c r="G75" s="114">
        <v>1030</v>
      </c>
      <c r="H75" s="114">
        <v>1032</v>
      </c>
      <c r="I75" s="114">
        <v>1023</v>
      </c>
      <c r="J75" s="140">
        <v>994</v>
      </c>
      <c r="K75" s="114">
        <v>37</v>
      </c>
      <c r="L75" s="116">
        <v>3.722334004024145</v>
      </c>
    </row>
    <row r="76" spans="1:12" s="110" customFormat="1" ht="15" customHeight="1" x14ac:dyDescent="0.2">
      <c r="A76" s="120"/>
      <c r="B76" s="119"/>
      <c r="C76" s="258"/>
      <c r="D76" s="267" t="s">
        <v>199</v>
      </c>
      <c r="E76" s="113">
        <v>46.133751306165102</v>
      </c>
      <c r="F76" s="115">
        <v>883</v>
      </c>
      <c r="G76" s="114">
        <v>868</v>
      </c>
      <c r="H76" s="114">
        <v>869</v>
      </c>
      <c r="I76" s="114">
        <v>842</v>
      </c>
      <c r="J76" s="140">
        <v>828</v>
      </c>
      <c r="K76" s="114">
        <v>55</v>
      </c>
      <c r="L76" s="116">
        <v>6.6425120772946862</v>
      </c>
    </row>
    <row r="77" spans="1:12" s="110" customFormat="1" ht="15" customHeight="1" x14ac:dyDescent="0.2">
      <c r="A77" s="534"/>
      <c r="B77" s="119" t="s">
        <v>205</v>
      </c>
      <c r="C77" s="268"/>
      <c r="D77" s="182"/>
      <c r="E77" s="113">
        <v>6.5256719503790492</v>
      </c>
      <c r="F77" s="115">
        <v>6060</v>
      </c>
      <c r="G77" s="114">
        <v>6110</v>
      </c>
      <c r="H77" s="114">
        <v>6694</v>
      </c>
      <c r="I77" s="114">
        <v>6117</v>
      </c>
      <c r="J77" s="140">
        <v>6127</v>
      </c>
      <c r="K77" s="114">
        <v>-67</v>
      </c>
      <c r="L77" s="116">
        <v>-1.0935204831075567</v>
      </c>
    </row>
    <row r="78" spans="1:12" s="110" customFormat="1" ht="15" customHeight="1" x14ac:dyDescent="0.2">
      <c r="A78" s="120"/>
      <c r="B78" s="119"/>
      <c r="C78" s="268" t="s">
        <v>106</v>
      </c>
      <c r="D78" s="182"/>
      <c r="E78" s="113">
        <v>48.630363036303628</v>
      </c>
      <c r="F78" s="115">
        <v>2947</v>
      </c>
      <c r="G78" s="114">
        <v>2870</v>
      </c>
      <c r="H78" s="114">
        <v>3198</v>
      </c>
      <c r="I78" s="114">
        <v>2928</v>
      </c>
      <c r="J78" s="140">
        <v>2886</v>
      </c>
      <c r="K78" s="114">
        <v>61</v>
      </c>
      <c r="L78" s="116">
        <v>2.1136521136521136</v>
      </c>
    </row>
    <row r="79" spans="1:12" s="110" customFormat="1" ht="15" customHeight="1" x14ac:dyDescent="0.2">
      <c r="A79" s="123"/>
      <c r="B79" s="124"/>
      <c r="C79" s="260" t="s">
        <v>107</v>
      </c>
      <c r="D79" s="261"/>
      <c r="E79" s="125">
        <v>51.369636963696372</v>
      </c>
      <c r="F79" s="143">
        <v>3113</v>
      </c>
      <c r="G79" s="144">
        <v>3240</v>
      </c>
      <c r="H79" s="144">
        <v>3496</v>
      </c>
      <c r="I79" s="144">
        <v>3189</v>
      </c>
      <c r="J79" s="145">
        <v>3241</v>
      </c>
      <c r="K79" s="144">
        <v>-128</v>
      </c>
      <c r="L79" s="146">
        <v>-3.949398333847578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92864</v>
      </c>
      <c r="E11" s="114">
        <v>92774</v>
      </c>
      <c r="F11" s="114">
        <v>94790</v>
      </c>
      <c r="G11" s="114">
        <v>92742</v>
      </c>
      <c r="H11" s="140">
        <v>92157</v>
      </c>
      <c r="I11" s="115">
        <v>707</v>
      </c>
      <c r="J11" s="116">
        <v>0.76716907017372526</v>
      </c>
    </row>
    <row r="12" spans="1:15" s="110" customFormat="1" ht="24.95" customHeight="1" x14ac:dyDescent="0.2">
      <c r="A12" s="193" t="s">
        <v>132</v>
      </c>
      <c r="B12" s="194" t="s">
        <v>133</v>
      </c>
      <c r="C12" s="113">
        <v>0.32412991040661615</v>
      </c>
      <c r="D12" s="115">
        <v>301</v>
      </c>
      <c r="E12" s="114">
        <v>288</v>
      </c>
      <c r="F12" s="114">
        <v>307</v>
      </c>
      <c r="G12" s="114">
        <v>290</v>
      </c>
      <c r="H12" s="140">
        <v>268</v>
      </c>
      <c r="I12" s="115">
        <v>33</v>
      </c>
      <c r="J12" s="116">
        <v>12.313432835820896</v>
      </c>
    </row>
    <row r="13" spans="1:15" s="110" customFormat="1" ht="24.95" customHeight="1" x14ac:dyDescent="0.2">
      <c r="A13" s="193" t="s">
        <v>134</v>
      </c>
      <c r="B13" s="199" t="s">
        <v>214</v>
      </c>
      <c r="C13" s="113">
        <v>1.0606909028256375</v>
      </c>
      <c r="D13" s="115">
        <v>985</v>
      </c>
      <c r="E13" s="114">
        <v>984</v>
      </c>
      <c r="F13" s="114">
        <v>993</v>
      </c>
      <c r="G13" s="114">
        <v>994</v>
      </c>
      <c r="H13" s="140">
        <v>983</v>
      </c>
      <c r="I13" s="115">
        <v>2</v>
      </c>
      <c r="J13" s="116">
        <v>0.20345879959308241</v>
      </c>
    </row>
    <row r="14" spans="1:15" s="287" customFormat="1" ht="24" customHeight="1" x14ac:dyDescent="0.2">
      <c r="A14" s="193" t="s">
        <v>215</v>
      </c>
      <c r="B14" s="199" t="s">
        <v>137</v>
      </c>
      <c r="C14" s="113">
        <v>30.444521019986215</v>
      </c>
      <c r="D14" s="115">
        <v>28272</v>
      </c>
      <c r="E14" s="114">
        <v>28153</v>
      </c>
      <c r="F14" s="114">
        <v>29420</v>
      </c>
      <c r="G14" s="114">
        <v>29002</v>
      </c>
      <c r="H14" s="140">
        <v>28549</v>
      </c>
      <c r="I14" s="115">
        <v>-277</v>
      </c>
      <c r="J14" s="116">
        <v>-0.97026165539948861</v>
      </c>
      <c r="K14" s="110"/>
      <c r="L14" s="110"/>
      <c r="M14" s="110"/>
      <c r="N14" s="110"/>
      <c r="O14" s="110"/>
    </row>
    <row r="15" spans="1:15" s="110" customFormat="1" ht="24.75" customHeight="1" x14ac:dyDescent="0.2">
      <c r="A15" s="193" t="s">
        <v>216</v>
      </c>
      <c r="B15" s="199" t="s">
        <v>217</v>
      </c>
      <c r="C15" s="113">
        <v>12.506461061337008</v>
      </c>
      <c r="D15" s="115">
        <v>11614</v>
      </c>
      <c r="E15" s="114">
        <v>11179</v>
      </c>
      <c r="F15" s="114">
        <v>12198</v>
      </c>
      <c r="G15" s="114">
        <v>11834</v>
      </c>
      <c r="H15" s="140">
        <v>10875</v>
      </c>
      <c r="I15" s="115">
        <v>739</v>
      </c>
      <c r="J15" s="116">
        <v>6.7954022988505747</v>
      </c>
    </row>
    <row r="16" spans="1:15" s="287" customFormat="1" ht="24.95" customHeight="1" x14ac:dyDescent="0.2">
      <c r="A16" s="193" t="s">
        <v>218</v>
      </c>
      <c r="B16" s="199" t="s">
        <v>141</v>
      </c>
      <c r="C16" s="113">
        <v>15.567927291523088</v>
      </c>
      <c r="D16" s="115">
        <v>14457</v>
      </c>
      <c r="E16" s="114">
        <v>14788</v>
      </c>
      <c r="F16" s="114">
        <v>14991</v>
      </c>
      <c r="G16" s="114">
        <v>14923</v>
      </c>
      <c r="H16" s="140">
        <v>15410</v>
      </c>
      <c r="I16" s="115">
        <v>-953</v>
      </c>
      <c r="J16" s="116">
        <v>-6.18429591174562</v>
      </c>
      <c r="K16" s="110"/>
      <c r="L16" s="110"/>
      <c r="M16" s="110"/>
      <c r="N16" s="110"/>
      <c r="O16" s="110"/>
    </row>
    <row r="17" spans="1:15" s="110" customFormat="1" ht="24.95" customHeight="1" x14ac:dyDescent="0.2">
      <c r="A17" s="193" t="s">
        <v>219</v>
      </c>
      <c r="B17" s="199" t="s">
        <v>220</v>
      </c>
      <c r="C17" s="113">
        <v>2.37013266712612</v>
      </c>
      <c r="D17" s="115">
        <v>2201</v>
      </c>
      <c r="E17" s="114">
        <v>2186</v>
      </c>
      <c r="F17" s="114">
        <v>2231</v>
      </c>
      <c r="G17" s="114">
        <v>2245</v>
      </c>
      <c r="H17" s="140">
        <v>2264</v>
      </c>
      <c r="I17" s="115">
        <v>-63</v>
      </c>
      <c r="J17" s="116">
        <v>-2.782685512367491</v>
      </c>
    </row>
    <row r="18" spans="1:15" s="287" customFormat="1" ht="24.95" customHeight="1" x14ac:dyDescent="0.2">
      <c r="A18" s="201" t="s">
        <v>144</v>
      </c>
      <c r="B18" s="202" t="s">
        <v>145</v>
      </c>
      <c r="C18" s="113">
        <v>4.3698311509303931</v>
      </c>
      <c r="D18" s="115">
        <v>4058</v>
      </c>
      <c r="E18" s="114">
        <v>3947</v>
      </c>
      <c r="F18" s="114">
        <v>4184</v>
      </c>
      <c r="G18" s="114">
        <v>4024</v>
      </c>
      <c r="H18" s="140">
        <v>3958</v>
      </c>
      <c r="I18" s="115">
        <v>100</v>
      </c>
      <c r="J18" s="116">
        <v>2.5265285497726122</v>
      </c>
      <c r="K18" s="110"/>
      <c r="L18" s="110"/>
      <c r="M18" s="110"/>
      <c r="N18" s="110"/>
      <c r="O18" s="110"/>
    </row>
    <row r="19" spans="1:15" s="110" customFormat="1" ht="24.95" customHeight="1" x14ac:dyDescent="0.2">
      <c r="A19" s="193" t="s">
        <v>146</v>
      </c>
      <c r="B19" s="199" t="s">
        <v>147</v>
      </c>
      <c r="C19" s="113">
        <v>10.199862164024811</v>
      </c>
      <c r="D19" s="115">
        <v>9472</v>
      </c>
      <c r="E19" s="114">
        <v>9438</v>
      </c>
      <c r="F19" s="114">
        <v>9464</v>
      </c>
      <c r="G19" s="114">
        <v>9222</v>
      </c>
      <c r="H19" s="140">
        <v>9242</v>
      </c>
      <c r="I19" s="115">
        <v>230</v>
      </c>
      <c r="J19" s="116">
        <v>2.4886388227656351</v>
      </c>
    </row>
    <row r="20" spans="1:15" s="287" customFormat="1" ht="24.95" customHeight="1" x14ac:dyDescent="0.2">
      <c r="A20" s="193" t="s">
        <v>148</v>
      </c>
      <c r="B20" s="199" t="s">
        <v>149</v>
      </c>
      <c r="C20" s="113">
        <v>2.4325895933838733</v>
      </c>
      <c r="D20" s="115">
        <v>2259</v>
      </c>
      <c r="E20" s="114">
        <v>2261</v>
      </c>
      <c r="F20" s="114">
        <v>2241</v>
      </c>
      <c r="G20" s="114">
        <v>2249</v>
      </c>
      <c r="H20" s="140">
        <v>2256</v>
      </c>
      <c r="I20" s="115">
        <v>3</v>
      </c>
      <c r="J20" s="116">
        <v>0.13297872340425532</v>
      </c>
      <c r="K20" s="110"/>
      <c r="L20" s="110"/>
      <c r="M20" s="110"/>
      <c r="N20" s="110"/>
      <c r="O20" s="110"/>
    </row>
    <row r="21" spans="1:15" s="110" customFormat="1" ht="24.95" customHeight="1" x14ac:dyDescent="0.2">
      <c r="A21" s="201" t="s">
        <v>150</v>
      </c>
      <c r="B21" s="202" t="s">
        <v>151</v>
      </c>
      <c r="C21" s="113">
        <v>2.3162904893177121</v>
      </c>
      <c r="D21" s="115">
        <v>2151</v>
      </c>
      <c r="E21" s="114">
        <v>2207</v>
      </c>
      <c r="F21" s="114">
        <v>2214</v>
      </c>
      <c r="G21" s="114">
        <v>2165</v>
      </c>
      <c r="H21" s="140">
        <v>2102</v>
      </c>
      <c r="I21" s="115">
        <v>49</v>
      </c>
      <c r="J21" s="116">
        <v>2.3311132254995242</v>
      </c>
    </row>
    <row r="22" spans="1:15" s="110" customFormat="1" ht="24.95" customHeight="1" x14ac:dyDescent="0.2">
      <c r="A22" s="201" t="s">
        <v>152</v>
      </c>
      <c r="B22" s="199" t="s">
        <v>153</v>
      </c>
      <c r="C22" s="113">
        <v>1.1608373535492764</v>
      </c>
      <c r="D22" s="115">
        <v>1078</v>
      </c>
      <c r="E22" s="114">
        <v>1138</v>
      </c>
      <c r="F22" s="114">
        <v>1140</v>
      </c>
      <c r="G22" s="114">
        <v>1137</v>
      </c>
      <c r="H22" s="140">
        <v>1125</v>
      </c>
      <c r="I22" s="115">
        <v>-47</v>
      </c>
      <c r="J22" s="116">
        <v>-4.177777777777778</v>
      </c>
    </row>
    <row r="23" spans="1:15" s="110" customFormat="1" ht="24.95" customHeight="1" x14ac:dyDescent="0.2">
      <c r="A23" s="193" t="s">
        <v>154</v>
      </c>
      <c r="B23" s="199" t="s">
        <v>155</v>
      </c>
      <c r="C23" s="113">
        <v>1.6400327360441076</v>
      </c>
      <c r="D23" s="115">
        <v>1523</v>
      </c>
      <c r="E23" s="114">
        <v>1517</v>
      </c>
      <c r="F23" s="114">
        <v>1552</v>
      </c>
      <c r="G23" s="114">
        <v>1506</v>
      </c>
      <c r="H23" s="140">
        <v>1517</v>
      </c>
      <c r="I23" s="115">
        <v>6</v>
      </c>
      <c r="J23" s="116">
        <v>0.39551746868820037</v>
      </c>
    </row>
    <row r="24" spans="1:15" s="110" customFormat="1" ht="24.95" customHeight="1" x14ac:dyDescent="0.2">
      <c r="A24" s="193" t="s">
        <v>156</v>
      </c>
      <c r="B24" s="199" t="s">
        <v>221</v>
      </c>
      <c r="C24" s="113">
        <v>4.7758011716057895</v>
      </c>
      <c r="D24" s="115">
        <v>4435</v>
      </c>
      <c r="E24" s="114">
        <v>4328</v>
      </c>
      <c r="F24" s="114">
        <v>4355</v>
      </c>
      <c r="G24" s="114">
        <v>4301</v>
      </c>
      <c r="H24" s="140">
        <v>4292</v>
      </c>
      <c r="I24" s="115">
        <v>143</v>
      </c>
      <c r="J24" s="116">
        <v>3.3317800559179869</v>
      </c>
    </row>
    <row r="25" spans="1:15" s="110" customFormat="1" ht="24.95" customHeight="1" x14ac:dyDescent="0.2">
      <c r="A25" s="193" t="s">
        <v>222</v>
      </c>
      <c r="B25" s="204" t="s">
        <v>159</v>
      </c>
      <c r="C25" s="113">
        <v>4.5561250861474845</v>
      </c>
      <c r="D25" s="115">
        <v>4231</v>
      </c>
      <c r="E25" s="114">
        <v>4395</v>
      </c>
      <c r="F25" s="114">
        <v>4588</v>
      </c>
      <c r="G25" s="114">
        <v>4586</v>
      </c>
      <c r="H25" s="140">
        <v>4571</v>
      </c>
      <c r="I25" s="115">
        <v>-340</v>
      </c>
      <c r="J25" s="116">
        <v>-7.4381973309997811</v>
      </c>
    </row>
    <row r="26" spans="1:15" s="110" customFormat="1" ht="24.95" customHeight="1" x14ac:dyDescent="0.2">
      <c r="A26" s="201">
        <v>782.78300000000002</v>
      </c>
      <c r="B26" s="203" t="s">
        <v>160</v>
      </c>
      <c r="C26" s="113">
        <v>0.98315816678153001</v>
      </c>
      <c r="D26" s="115">
        <v>913</v>
      </c>
      <c r="E26" s="114">
        <v>899</v>
      </c>
      <c r="F26" s="114">
        <v>1459</v>
      </c>
      <c r="G26" s="114">
        <v>1094</v>
      </c>
      <c r="H26" s="140">
        <v>1037</v>
      </c>
      <c r="I26" s="115">
        <v>-124</v>
      </c>
      <c r="J26" s="116">
        <v>-11.957569913211186</v>
      </c>
    </row>
    <row r="27" spans="1:15" s="110" customFormat="1" ht="24.95" customHeight="1" x14ac:dyDescent="0.2">
      <c r="A27" s="193" t="s">
        <v>161</v>
      </c>
      <c r="B27" s="199" t="s">
        <v>223</v>
      </c>
      <c r="C27" s="113">
        <v>4.7725706409372846</v>
      </c>
      <c r="D27" s="115">
        <v>4432</v>
      </c>
      <c r="E27" s="114">
        <v>4412</v>
      </c>
      <c r="F27" s="114">
        <v>4394</v>
      </c>
      <c r="G27" s="114">
        <v>4278</v>
      </c>
      <c r="H27" s="140">
        <v>4240</v>
      </c>
      <c r="I27" s="115">
        <v>192</v>
      </c>
      <c r="J27" s="116">
        <v>4.5283018867924527</v>
      </c>
    </row>
    <row r="28" spans="1:15" s="110" customFormat="1" ht="24.95" customHeight="1" x14ac:dyDescent="0.2">
      <c r="A28" s="193" t="s">
        <v>163</v>
      </c>
      <c r="B28" s="199" t="s">
        <v>164</v>
      </c>
      <c r="C28" s="113">
        <v>8.7321243969676079</v>
      </c>
      <c r="D28" s="115">
        <v>8109</v>
      </c>
      <c r="E28" s="114">
        <v>8163</v>
      </c>
      <c r="F28" s="114">
        <v>8002</v>
      </c>
      <c r="G28" s="114">
        <v>7869</v>
      </c>
      <c r="H28" s="140">
        <v>7920</v>
      </c>
      <c r="I28" s="115">
        <v>189</v>
      </c>
      <c r="J28" s="116">
        <v>2.3863636363636362</v>
      </c>
    </row>
    <row r="29" spans="1:15" s="110" customFormat="1" ht="24.95" customHeight="1" x14ac:dyDescent="0.2">
      <c r="A29" s="193">
        <v>86</v>
      </c>
      <c r="B29" s="199" t="s">
        <v>165</v>
      </c>
      <c r="C29" s="113">
        <v>9.8466574776016547</v>
      </c>
      <c r="D29" s="115">
        <v>9144</v>
      </c>
      <c r="E29" s="114">
        <v>9164</v>
      </c>
      <c r="F29" s="114">
        <v>9091</v>
      </c>
      <c r="G29" s="114">
        <v>8912</v>
      </c>
      <c r="H29" s="140">
        <v>8905</v>
      </c>
      <c r="I29" s="115">
        <v>239</v>
      </c>
      <c r="J29" s="116">
        <v>2.6838854576080853</v>
      </c>
    </row>
    <row r="30" spans="1:15" s="110" customFormat="1" ht="24.95" customHeight="1" x14ac:dyDescent="0.2">
      <c r="A30" s="193">
        <v>87.88</v>
      </c>
      <c r="B30" s="204" t="s">
        <v>166</v>
      </c>
      <c r="C30" s="113">
        <v>8.9421088904203998</v>
      </c>
      <c r="D30" s="115">
        <v>8304</v>
      </c>
      <c r="E30" s="114">
        <v>8279</v>
      </c>
      <c r="F30" s="114">
        <v>8198</v>
      </c>
      <c r="G30" s="114">
        <v>8030</v>
      </c>
      <c r="H30" s="140">
        <v>8033</v>
      </c>
      <c r="I30" s="115">
        <v>271</v>
      </c>
      <c r="J30" s="116">
        <v>3.373583966139674</v>
      </c>
    </row>
    <row r="31" spans="1:15" s="110" customFormat="1" ht="24.95" customHeight="1" x14ac:dyDescent="0.2">
      <c r="A31" s="193" t="s">
        <v>167</v>
      </c>
      <c r="B31" s="199" t="s">
        <v>168</v>
      </c>
      <c r="C31" s="113">
        <v>3.4426688490696074</v>
      </c>
      <c r="D31" s="115">
        <v>3197</v>
      </c>
      <c r="E31" s="114">
        <v>3201</v>
      </c>
      <c r="F31" s="114">
        <v>3188</v>
      </c>
      <c r="G31" s="114">
        <v>3083</v>
      </c>
      <c r="H31" s="140">
        <v>3159</v>
      </c>
      <c r="I31" s="115">
        <v>38</v>
      </c>
      <c r="J31" s="116">
        <v>1.2029123140234252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0.32412991040661615</v>
      </c>
      <c r="D34" s="115">
        <v>301</v>
      </c>
      <c r="E34" s="114">
        <v>288</v>
      </c>
      <c r="F34" s="114">
        <v>307</v>
      </c>
      <c r="G34" s="114">
        <v>290</v>
      </c>
      <c r="H34" s="140">
        <v>268</v>
      </c>
      <c r="I34" s="115">
        <v>33</v>
      </c>
      <c r="J34" s="116">
        <v>12.313432835820896</v>
      </c>
    </row>
    <row r="35" spans="1:10" s="110" customFormat="1" ht="24.95" customHeight="1" x14ac:dyDescent="0.2">
      <c r="A35" s="292" t="s">
        <v>171</v>
      </c>
      <c r="B35" s="293" t="s">
        <v>172</v>
      </c>
      <c r="C35" s="113">
        <v>35.875043073742248</v>
      </c>
      <c r="D35" s="115">
        <v>33315</v>
      </c>
      <c r="E35" s="114">
        <v>33084</v>
      </c>
      <c r="F35" s="114">
        <v>34597</v>
      </c>
      <c r="G35" s="114">
        <v>34020</v>
      </c>
      <c r="H35" s="140">
        <v>33490</v>
      </c>
      <c r="I35" s="115">
        <v>-175</v>
      </c>
      <c r="J35" s="116">
        <v>-0.5225440429979098</v>
      </c>
    </row>
    <row r="36" spans="1:10" s="110" customFormat="1" ht="24.95" customHeight="1" x14ac:dyDescent="0.2">
      <c r="A36" s="294" t="s">
        <v>173</v>
      </c>
      <c r="B36" s="295" t="s">
        <v>174</v>
      </c>
      <c r="C36" s="125">
        <v>63.800827015851134</v>
      </c>
      <c r="D36" s="143">
        <v>59248</v>
      </c>
      <c r="E36" s="144">
        <v>59402</v>
      </c>
      <c r="F36" s="144">
        <v>59886</v>
      </c>
      <c r="G36" s="144">
        <v>58432</v>
      </c>
      <c r="H36" s="145">
        <v>58399</v>
      </c>
      <c r="I36" s="143">
        <v>849</v>
      </c>
      <c r="J36" s="146">
        <v>1.4537920169865923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2020-09-28T08:10:26Z</dcterms:created>
  <dcterms:modified xsi:type="dcterms:W3CDTF">2020-09-28T10:33:42Z</dcterms:modified>
</cp:coreProperties>
</file>