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C44" i="24"/>
  <c r="B44" i="24"/>
  <c r="D44" i="24" s="1"/>
  <c r="M43" i="24"/>
  <c r="K43" i="24"/>
  <c r="H43" i="24"/>
  <c r="G43" i="24"/>
  <c r="F43" i="24"/>
  <c r="E43" i="24"/>
  <c r="C43" i="24"/>
  <c r="I43" i="24" s="1"/>
  <c r="B43" i="24"/>
  <c r="D43" i="24" s="1"/>
  <c r="K42" i="24"/>
  <c r="C42" i="24"/>
  <c r="B42" i="24"/>
  <c r="D42" i="24" s="1"/>
  <c r="M41" i="24"/>
  <c r="K41" i="24"/>
  <c r="H41" i="24"/>
  <c r="G41" i="24"/>
  <c r="F41" i="24"/>
  <c r="E41" i="24"/>
  <c r="C41" i="24"/>
  <c r="I41" i="24" s="1"/>
  <c r="B41" i="24"/>
  <c r="D41" i="24" s="1"/>
  <c r="K40" i="24"/>
  <c r="I40" i="24"/>
  <c r="C40" i="24"/>
  <c r="B40" i="24"/>
  <c r="D40" i="24" s="1"/>
  <c r="M36" i="24"/>
  <c r="L36" i="24"/>
  <c r="K36" i="24"/>
  <c r="J36" i="24"/>
  <c r="I36" i="24"/>
  <c r="H36" i="24"/>
  <c r="G36" i="24"/>
  <c r="F36" i="24"/>
  <c r="E36" i="24"/>
  <c r="D36" i="24"/>
  <c r="L57" i="15"/>
  <c r="K57" i="15"/>
  <c r="C38" i="24"/>
  <c r="C37" i="24"/>
  <c r="M37" i="24" s="1"/>
  <c r="C35" i="24"/>
  <c r="C34" i="24"/>
  <c r="G34" i="24" s="1"/>
  <c r="C33" i="24"/>
  <c r="C32" i="24"/>
  <c r="G32" i="24" s="1"/>
  <c r="C31" i="24"/>
  <c r="C30" i="24"/>
  <c r="G30" i="24" s="1"/>
  <c r="C29" i="24"/>
  <c r="C28" i="24"/>
  <c r="G28" i="24" s="1"/>
  <c r="C27" i="24"/>
  <c r="C26" i="24"/>
  <c r="G26" i="24" s="1"/>
  <c r="C25" i="24"/>
  <c r="C24" i="24"/>
  <c r="G24" i="24" s="1"/>
  <c r="C23" i="24"/>
  <c r="C22" i="24"/>
  <c r="G22" i="24" s="1"/>
  <c r="C21" i="24"/>
  <c r="C20" i="24"/>
  <c r="G20" i="24" s="1"/>
  <c r="C19" i="24"/>
  <c r="C18" i="24"/>
  <c r="G18" i="24" s="1"/>
  <c r="C17" i="24"/>
  <c r="C16" i="24"/>
  <c r="G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B14" i="24" l="1"/>
  <c r="B6" i="24"/>
  <c r="F9" i="24"/>
  <c r="D9" i="24"/>
  <c r="J9" i="24"/>
  <c r="H9" i="24"/>
  <c r="K9" i="24"/>
  <c r="K22" i="24"/>
  <c r="J22" i="24"/>
  <c r="H22" i="24"/>
  <c r="F22" i="24"/>
  <c r="D22" i="24"/>
  <c r="B45" i="24"/>
  <c r="B39" i="24"/>
  <c r="F19" i="24"/>
  <c r="D19" i="24"/>
  <c r="J19" i="24"/>
  <c r="H19" i="24"/>
  <c r="K19" i="24"/>
  <c r="K8" i="24"/>
  <c r="J8" i="24"/>
  <c r="H8" i="24"/>
  <c r="F8" i="24"/>
  <c r="D8" i="24"/>
  <c r="K30" i="24"/>
  <c r="J30" i="24"/>
  <c r="H30" i="24"/>
  <c r="F30" i="24"/>
  <c r="D30" i="24"/>
  <c r="F15" i="24"/>
  <c r="D15" i="24"/>
  <c r="J15" i="24"/>
  <c r="H15" i="24"/>
  <c r="K15" i="24"/>
  <c r="K18" i="24"/>
  <c r="J18" i="24"/>
  <c r="H18" i="24"/>
  <c r="F18" i="24"/>
  <c r="D18" i="24"/>
  <c r="F21" i="24"/>
  <c r="D21" i="24"/>
  <c r="J21" i="24"/>
  <c r="H21" i="24"/>
  <c r="K21" i="24"/>
  <c r="K24" i="24"/>
  <c r="J24" i="24"/>
  <c r="H24" i="24"/>
  <c r="F24" i="24"/>
  <c r="D24" i="24"/>
  <c r="F27" i="24"/>
  <c r="D27" i="24"/>
  <c r="J27" i="24"/>
  <c r="H27" i="24"/>
  <c r="K27" i="24"/>
  <c r="H37" i="24"/>
  <c r="F37" i="24"/>
  <c r="D37" i="24"/>
  <c r="K37" i="24"/>
  <c r="J37" i="24"/>
  <c r="G7" i="24"/>
  <c r="L7" i="24"/>
  <c r="I7" i="24"/>
  <c r="M7" i="24"/>
  <c r="E7" i="24"/>
  <c r="G19" i="24"/>
  <c r="L19" i="24"/>
  <c r="I19" i="24"/>
  <c r="M19" i="24"/>
  <c r="E19" i="24"/>
  <c r="G25" i="24"/>
  <c r="L25" i="24"/>
  <c r="I25" i="24"/>
  <c r="M25" i="24"/>
  <c r="E25" i="24"/>
  <c r="G31" i="24"/>
  <c r="L31" i="24"/>
  <c r="I31" i="24"/>
  <c r="M31" i="24"/>
  <c r="E31" i="24"/>
  <c r="F25" i="24"/>
  <c r="D25" i="24"/>
  <c r="J25" i="24"/>
  <c r="H25" i="24"/>
  <c r="K25" i="24"/>
  <c r="F31" i="24"/>
  <c r="D31" i="24"/>
  <c r="J31" i="24"/>
  <c r="H31" i="24"/>
  <c r="K31" i="24"/>
  <c r="K34" i="24"/>
  <c r="J34" i="24"/>
  <c r="H34" i="24"/>
  <c r="F34" i="24"/>
  <c r="D34" i="24"/>
  <c r="D38" i="24"/>
  <c r="J38" i="24"/>
  <c r="H38" i="24"/>
  <c r="F38" i="24"/>
  <c r="K38" i="24"/>
  <c r="M8" i="24"/>
  <c r="E8" i="24"/>
  <c r="L8" i="24"/>
  <c r="I8" i="24"/>
  <c r="G8" i="24"/>
  <c r="G9" i="24"/>
  <c r="L9" i="24"/>
  <c r="I9" i="24"/>
  <c r="E9" i="24"/>
  <c r="M9" i="24"/>
  <c r="G29" i="24"/>
  <c r="L29" i="24"/>
  <c r="I29" i="24"/>
  <c r="E29" i="24"/>
  <c r="M29" i="24"/>
  <c r="G35" i="24"/>
  <c r="L35" i="24"/>
  <c r="I35" i="24"/>
  <c r="M35" i="24"/>
  <c r="E35" i="24"/>
  <c r="K16" i="24"/>
  <c r="J16" i="24"/>
  <c r="H16" i="24"/>
  <c r="F16" i="24"/>
  <c r="D16" i="24"/>
  <c r="K28" i="24"/>
  <c r="J28" i="24"/>
  <c r="H28" i="24"/>
  <c r="F28" i="24"/>
  <c r="D28" i="24"/>
  <c r="G17" i="24"/>
  <c r="L17" i="24"/>
  <c r="I17" i="24"/>
  <c r="M17" i="24"/>
  <c r="E17" i="24"/>
  <c r="G23" i="24"/>
  <c r="L23" i="24"/>
  <c r="I23" i="24"/>
  <c r="M23" i="24"/>
  <c r="E23" i="24"/>
  <c r="F17" i="24"/>
  <c r="D17" i="24"/>
  <c r="J17" i="24"/>
  <c r="H17" i="24"/>
  <c r="K17" i="24"/>
  <c r="F23" i="24"/>
  <c r="D23" i="24"/>
  <c r="J23" i="24"/>
  <c r="H23" i="24"/>
  <c r="K23" i="24"/>
  <c r="K26" i="24"/>
  <c r="J26" i="24"/>
  <c r="H26" i="24"/>
  <c r="F26" i="24"/>
  <c r="D26" i="24"/>
  <c r="F29" i="24"/>
  <c r="D29" i="24"/>
  <c r="J29" i="24"/>
  <c r="H29" i="24"/>
  <c r="K29" i="24"/>
  <c r="F35" i="24"/>
  <c r="D35" i="24"/>
  <c r="J35" i="24"/>
  <c r="H35" i="24"/>
  <c r="K35" i="24"/>
  <c r="G21" i="24"/>
  <c r="L21" i="24"/>
  <c r="I21" i="24"/>
  <c r="E21" i="24"/>
  <c r="M21" i="24"/>
  <c r="G27" i="24"/>
  <c r="L27" i="24"/>
  <c r="I27" i="24"/>
  <c r="M27" i="24"/>
  <c r="E27" i="24"/>
  <c r="G33" i="24"/>
  <c r="L33" i="24"/>
  <c r="I33" i="24"/>
  <c r="M33" i="24"/>
  <c r="E33" i="24"/>
  <c r="F7" i="24"/>
  <c r="D7" i="24"/>
  <c r="J7" i="24"/>
  <c r="H7" i="24"/>
  <c r="K7" i="24"/>
  <c r="K20" i="24"/>
  <c r="J20" i="24"/>
  <c r="H20" i="24"/>
  <c r="F20" i="24"/>
  <c r="D20" i="24"/>
  <c r="G15" i="24"/>
  <c r="L15" i="24"/>
  <c r="I15" i="24"/>
  <c r="M15" i="24"/>
  <c r="E15" i="24"/>
  <c r="F33" i="24"/>
  <c r="D33" i="24"/>
  <c r="J33" i="24"/>
  <c r="H33" i="24"/>
  <c r="K33" i="24"/>
  <c r="M38" i="24"/>
  <c r="E38" i="24"/>
  <c r="L38" i="24"/>
  <c r="G38" i="24"/>
  <c r="I38" i="24"/>
  <c r="M40" i="24"/>
  <c r="E40" i="24"/>
  <c r="L40" i="24"/>
  <c r="G40" i="24"/>
  <c r="M44" i="24"/>
  <c r="E44" i="24"/>
  <c r="L44" i="24"/>
  <c r="G44" i="24"/>
  <c r="M16" i="24"/>
  <c r="E16" i="24"/>
  <c r="L16" i="24"/>
  <c r="M24" i="24"/>
  <c r="E24" i="24"/>
  <c r="L24" i="24"/>
  <c r="M32" i="24"/>
  <c r="E32" i="24"/>
  <c r="L32" i="24"/>
  <c r="I16" i="24"/>
  <c r="I24" i="24"/>
  <c r="I32" i="24"/>
  <c r="C14" i="24"/>
  <c r="C6" i="24"/>
  <c r="M22" i="24"/>
  <c r="E22" i="24"/>
  <c r="L22" i="24"/>
  <c r="M30" i="24"/>
  <c r="E30" i="24"/>
  <c r="L30" i="24"/>
  <c r="C45" i="24"/>
  <c r="C39" i="24"/>
  <c r="I22" i="24"/>
  <c r="I30"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42" i="24"/>
  <c r="E42" i="24"/>
  <c r="L42" i="24"/>
  <c r="G42" i="24"/>
  <c r="K32" i="24"/>
  <c r="J32" i="24"/>
  <c r="H32" i="24"/>
  <c r="F32" i="24"/>
  <c r="D32" i="24"/>
  <c r="M20" i="24"/>
  <c r="E20" i="24"/>
  <c r="L20" i="24"/>
  <c r="M28" i="24"/>
  <c r="E28" i="24"/>
  <c r="L28" i="24"/>
  <c r="I37" i="24"/>
  <c r="L37" i="24"/>
  <c r="I20" i="24"/>
  <c r="I28" i="24"/>
  <c r="I42" i="24"/>
  <c r="E37" i="24"/>
  <c r="M18" i="24"/>
  <c r="E18" i="24"/>
  <c r="L18" i="24"/>
  <c r="M26" i="24"/>
  <c r="E26" i="24"/>
  <c r="L26" i="24"/>
  <c r="M34" i="24"/>
  <c r="E34" i="24"/>
  <c r="L34" i="24"/>
  <c r="I18" i="24"/>
  <c r="I26" i="24"/>
  <c r="I34" i="24"/>
  <c r="G3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J41" i="24"/>
  <c r="F42" i="24"/>
  <c r="J43" i="24"/>
  <c r="F44" i="24"/>
  <c r="H40" i="24"/>
  <c r="L41" i="24"/>
  <c r="H42" i="24"/>
  <c r="L43" i="24"/>
  <c r="H44" i="24"/>
  <c r="J40" i="24"/>
  <c r="J42" i="24"/>
  <c r="J44" i="24"/>
  <c r="J77" i="24" l="1"/>
  <c r="K77" i="24"/>
  <c r="H39" i="24"/>
  <c r="F39" i="24"/>
  <c r="D39" i="24"/>
  <c r="K39" i="24"/>
  <c r="J39" i="24"/>
  <c r="H45" i="24"/>
  <c r="F45" i="24"/>
  <c r="D45" i="24"/>
  <c r="K45" i="24"/>
  <c r="J45" i="24"/>
  <c r="M6" i="24"/>
  <c r="E6" i="24"/>
  <c r="L6" i="24"/>
  <c r="I6" i="24"/>
  <c r="G6" i="24"/>
  <c r="K6" i="24"/>
  <c r="J6" i="24"/>
  <c r="H6" i="24"/>
  <c r="F6" i="24"/>
  <c r="D6" i="24"/>
  <c r="I39" i="24"/>
  <c r="L39" i="24"/>
  <c r="M39" i="24"/>
  <c r="G39" i="24"/>
  <c r="E39" i="24"/>
  <c r="I78" i="24"/>
  <c r="I79" i="24"/>
  <c r="I45" i="24"/>
  <c r="G45" i="24"/>
  <c r="M45" i="24"/>
  <c r="L45" i="24"/>
  <c r="E45" i="24"/>
  <c r="M14" i="24"/>
  <c r="E14" i="24"/>
  <c r="L14" i="24"/>
  <c r="I14" i="24"/>
  <c r="G14" i="24"/>
  <c r="K14" i="24"/>
  <c r="J14" i="24"/>
  <c r="H14" i="24"/>
  <c r="F14" i="24"/>
  <c r="D14" i="24"/>
  <c r="I82" i="24" l="1"/>
  <c r="K79" i="24"/>
  <c r="K78" i="24"/>
  <c r="J79" i="24"/>
  <c r="J78" i="24"/>
  <c r="I81" i="24" s="1"/>
  <c r="I83" i="24" l="1"/>
</calcChain>
</file>

<file path=xl/sharedStrings.xml><?xml version="1.0" encoding="utf-8"?>
<sst xmlns="http://schemas.openxmlformats.org/spreadsheetml/2006/main" count="1653" uniqueCount="521">
  <si>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</si>
  <si>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</si>
  <si>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</si>
  <si>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</si>
  <si>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</si>
  <si>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</si>
  <si>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</si>
  <si>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</si>
  <si>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</si>
  <si>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</si>
  <si>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</si>
  <si>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</si>
  <si>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</si>
  <si>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Offenbach (451)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</si>
  <si>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</si>
  <si>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</si>
  <si>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</si>
  <si>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</si>
  <si>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</si>
  <si>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</si>
  <si>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</si>
  <si>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</si>
  <si>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</si>
  <si>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</si>
  <si>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</si>
  <si>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</si>
  <si>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</si>
  <si>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</si>
  <si>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</si>
  <si>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</si>
  <si>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</si>
  <si>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</si>
  <si>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</si>
  <si>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</si>
  <si>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</si>
  <si>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</si>
  <si>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</si>
  <si>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</si>
  <si>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</si>
  <si>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</si>
  <si>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</si>
  <si>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</si>
  <si>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</si>
  <si>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</si>
  <si>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</si>
  <si>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</si>
  <si>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</si>
  <si>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</si>
  <si>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</si>
  <si>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</si>
  <si>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</si>
  <si>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</si>
  <si>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</si>
  <si>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</si>
  <si>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</si>
  <si>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</si>
  <si>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</si>
  <si>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</si>
  <si>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</si>
  <si>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</si>
  <si>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</si>
  <si>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</si>
  <si>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</si>
  <si>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</si>
  <si>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</si>
  <si>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</si>
  <si>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</si>
  <si>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</si>
  <si>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</si>
  <si>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</si>
  <si>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</si>
  <si>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</si>
  <si>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</si>
  <si>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</si>
  <si>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</si>
  <si>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</si>
  <si>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</si>
  <si>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</si>
  <si>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</si>
  <si>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</si>
  <si>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</si>
  <si>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</si>
  <si>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</si>
  <si>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</si>
  <si>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</si>
  <si>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</si>
  <si>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</si>
  <si>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</si>
  <si>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</si>
  <si>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</si>
  <si>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</si>
  <si>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</si>
  <si>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Offenbach (451);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</si>
  <si>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</si>
  <si>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</si>
  <si>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</si>
  <si>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</si>
  <si>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</si>
  <si>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</si>
  <si>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</si>
  <si>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</si>
  <si>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</si>
  <si>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</si>
  <si>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</si>
  <si>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</si>
  <si>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</si>
  <si>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</si>
  <si>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</si>
  <si>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</si>
  <si>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</si>
  <si>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</si>
  <si>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</si>
  <si>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</si>
  <si>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</si>
  <si>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</si>
  <si>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</si>
  <si>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</si>
  <si>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</si>
  <si>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</si>
  <si>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</si>
  <si>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</si>
  <si>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</si>
  <si>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</si>
  <si>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</si>
  <si>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</si>
  <si>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</si>
  <si>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</si>
  <si>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</si>
  <si>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</si>
  <si>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</si>
  <si>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</si>
  <si>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</si>
  <si>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</si>
  <si>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</si>
  <si>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</si>
  <si>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</si>
  <si>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</si>
  <si>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</si>
  <si>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</si>
  <si>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</si>
  <si>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</si>
  <si>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</si>
  <si>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</si>
  <si>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</si>
  <si>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</si>
  <si>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</si>
  <si>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</si>
  <si>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</si>
  <si>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</si>
  <si>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</si>
  <si>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</si>
  <si>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</si>
  <si>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</si>
  <si>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</si>
  <si>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</si>
  <si>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</si>
  <si>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</si>
  <si>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</si>
  <si>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</si>
  <si>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</si>
  <si>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</si>
  <si>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</si>
  <si>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</si>
  <si>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</si>
  <si>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</si>
  <si>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</si>
  <si>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</si>
  <si>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</si>
  <si>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</si>
  <si>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</si>
  <si>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</si>
  <si>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</si>
  <si>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</si>
  <si>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</si>
  <si>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</si>
  <si>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</si>
  <si>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</si>
  <si>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</si>
  <si>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</si>
  <si>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</si>
  <si>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</si>
  <si>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</si>
  <si>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</si>
  <si>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Offenbach (451)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</si>
  <si>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</si>
  <si>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</si>
  <si>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</si>
  <si>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</si>
  <si>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</si>
  <si>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</si>
  <si>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</si>
  <si>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</si>
  <si>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</si>
  <si>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</si>
  <si>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</si>
  <si>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</si>
  <si>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</si>
  <si>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</si>
  <si>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</si>
  <si>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</si>
  <si>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</si>
  <si>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</si>
  <si>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</si>
  <si>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</si>
  <si>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</si>
  <si>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</si>
  <si>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</si>
  <si>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</si>
  <si>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</si>
  <si>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</si>
  <si>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</si>
  <si>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</si>
  <si>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</si>
  <si>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</si>
  <si>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</si>
  <si>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</si>
  <si>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</si>
  <si>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</si>
  <si>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</si>
  <si>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</si>
  <si>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</si>
  <si>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</si>
  <si>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</si>
  <si>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</si>
  <si>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</si>
  <si>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</si>
  <si>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</si>
  <si>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</si>
  <si>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</si>
  <si>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</si>
  <si>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</si>
  <si>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</si>
  <si>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</si>
  <si>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</si>
  <si>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</si>
  <si>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</si>
  <si>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</si>
  <si>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</si>
  <si>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</si>
  <si>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</si>
  <si>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</si>
  <si>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</si>
  <si>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</si>
  <si>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</si>
  <si>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</si>
  <si>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</si>
  <si>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</si>
  <si>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</si>
  <si>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</si>
  <si>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</si>
  <si>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</si>
  <si>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</si>
  <si>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</si>
  <si>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</si>
  <si>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</si>
  <si>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</si>
  <si>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</si>
  <si>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</si>
  <si>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</si>
  <si>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</si>
  <si>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</si>
  <si>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</si>
  <si>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</si>
  <si>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</si>
  <si>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</si>
  <si>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</si>
  <si>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</si>
  <si>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</si>
  <si>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</si>
  <si>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</si>
  <si>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</si>
  <si>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</si>
  <si>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</si>
  <si>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</si>
  <si>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</si>
  <si>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</si>
  <si>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</si>
  <si>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</si>
  <si>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</si>
  <si>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</si>
  <si>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</si>
  <si>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</si>
  <si>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</si>
  <si>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</si>
  <si>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</si>
  <si>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</si>
  <si>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</si>
  <si>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</si>
  <si>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</si>
  <si>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</si>
  <si>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</si>
  <si>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</si>
  <si>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</si>
  <si>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</si>
  <si>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</si>
  <si>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</si>
  <si>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</si>
  <si>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</si>
  <si>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</si>
  <si>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</si>
  <si>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</si>
  <si>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</si>
  <si>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</si>
  <si>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</si>
  <si>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</si>
  <si>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</si>
  <si>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</si>
  <si>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</si>
  <si>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</si>
  <si>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</si>
  <si>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</si>
  <si>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</si>
  <si>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</si>
  <si>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</si>
  <si>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</si>
  <si>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</si>
  <si>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</si>
  <si>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</si>
  <si>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</si>
  <si>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</si>
  <si>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</si>
  <si>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</si>
  <si>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</si>
  <si>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</si>
  <si>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</si>
  <si>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</si>
  <si>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</si>
  <si>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Offenbach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</si>
  <si>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</si>
  <si>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</si>
  <si>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</si>
  <si>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</si>
  <si>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</si>
  <si>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</si>
  <si>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</si>
  <si>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</si>
  <si>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</si>
  <si>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</si>
  <si>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</si>
  <si>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</si>
  <si>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</si>
  <si>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</si>
  <si>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</si>
  <si>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</si>
  <si>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</si>
  <si>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</si>
  <si>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</si>
  <si>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</si>
  <si>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</si>
  <si>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</si>
  <si>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</si>
  <si>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</si>
  <si>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</si>
  <si>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</si>
  <si>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</si>
  <si>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</si>
  <si>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</si>
  <si>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</si>
  <si>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</si>
  <si>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</si>
  <si>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</si>
  <si>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</si>
  <si>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</si>
  <si>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</si>
  <si>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</si>
  <si>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</si>
  <si>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</si>
  <si>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</si>
  <si>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</si>
  <si>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</si>
  <si>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</si>
  <si>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</si>
  <si>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</si>
  <si>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</si>
  <si>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Offenbach (451);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</si>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</sst>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{AE9A449E-5318-4A16-95D9-0F79815E42AF}</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6D4D-4853-9D21-2EE9CD3EF24E}"/>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{D53F4C1B-64A2-47FF-BCB3-13D916CD33D1}</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6D4D-4853-9D21-2EE9CD3EF24E}"/>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{56AE41B2-DBAE-4941-8F3C-DF80C8EE82B1}</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6D4D-4853-9D21-2EE9CD3EF24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{59B0CA2D-18D9-4F22-A23A-17E248A03C11}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D4D-4853-9D21-2EE9CD3EF24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-0.46746584011655706</c:v>
                </c:pt>
                <c:pt idx="1">
                  <c:v>1.1168123612881518</c:v>
                </c:pt>
                <c:pt idx="2">
                  <c:v>1.1186464311118853</c:v>
                </c:pt>
                <c:pt idx="3">
                  <c:v>1.0875687030768</c:v>
                </c:pt>
              </c:numCache>
            </c:numRef>
          </c:val>
          <c:extLst>
            <c:ext xmlns:c16="http://schemas.microsoft.com/office/drawing/2014/chart" uri="{C3380CC4-5D6E-409C-BE32-E72D297353CC}">
              <c16:uniqueId val="{00000004-6D4D-4853-9D21-2EE9CD3EF24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{2AA8D4DD-2FA6-4E82-87AB-F1C9F3571D4F}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D4D-4853-9D21-2EE9CD3EF24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{D9D443AD-6674-42B0-8B68-BD3EFEE16C9C}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D4D-4853-9D21-2EE9CD3EF24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{A08C8228-B761-4896-ABEE-F6574D074A08}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D4D-4853-9D21-2EE9CD3EF24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{D6967FB3-3444-47AB-9EF2-09BFE3B31EBB}</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D4D-4853-9D21-2EE9CD3EF24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D4D-4853-9D21-2EE9CD3EF24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D4D-4853-9D21-2EE9CD3EF24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{6D4F91B4-BDDB-4AD4-BEEC-DD4C3B177257}</c15:txfldGUID>
                      <c15:f>Daten_Diagramme!$E$6</c15:f>
                      <c15:dlblFieldTableCache>
                        <c:ptCount val="1"/>
                        <c:pt idx="0">
                          <c:v>-2.8</c:v>
                        </c:pt>
                      </c15:dlblFieldTableCache>
                    </c15:dlblFTEntry>
                  </c15:dlblFieldTable>
                  <c15:showDataLabelsRange val="0"/>
                </c:ext>
                <c:ext xmlns:c16="http://schemas.microsoft.com/office/drawing/2014/chart" uri="{C3380CC4-5D6E-409C-BE32-E72D297353CC}">
                  <c16:uniqueId val="{00000000-6295-4417-A130-6D1B0B9B4FED}"/>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{81B73E00-84BB-4B78-AEE3-6D207AF4E0A5}</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6295-4417-A130-6D1B0B9B4FED}"/>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{34C884F3-59B0-40CB-9CBA-D2A2B05B2F90}</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295-4417-A130-6D1B0B9B4FED}"/>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{303C454A-7AB8-423B-A4CB-43677E30E4AD}</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295-4417-A130-6D1B0B9B4FE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-2.800503461296413</c:v>
                </c:pt>
                <c:pt idx="1">
                  <c:v>-2.6469525004774508</c:v>
                </c:pt>
                <c:pt idx="2">
                  <c:v>-2.7637010795899166</c:v>
                </c:pt>
                <c:pt idx="3">
                  <c:v>-2.8655893304673015</c:v>
                </c:pt>
              </c:numCache>
            </c:numRef>
          </c:val>
          <c:extLst>
            <c:ext xmlns:c16="http://schemas.microsoft.com/office/drawing/2014/chart" uri="{C3380CC4-5D6E-409C-BE32-E72D297353CC}">
              <c16:uniqueId val="{00000004-6295-4417-A130-6D1B0B9B4FED}"/>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{6D01E645-B014-46EE-8C64-F0E371CBA427}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295-4417-A130-6D1B0B9B4FED}"/>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{913CF998-CA45-4744-9242-D7E725C8F58A}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295-4417-A130-6D1B0B9B4FED}"/>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{A5D9A793-1E47-4F3E-A9BD-742EBE3B4086}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295-4417-A130-6D1B0B9B4FED}"/>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{6ADED09A-C48D-4231-9387-7E7DEEACA465}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295-4417-A130-6D1B0B9B4FE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295-4417-A130-6D1B0B9B4FED}"/>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295-4417-A130-6D1B0B9B4FED}"/>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{A6D0B3F2-6C41-4B45-BB10-693786299B69}</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D7CF-4835-8C9F-F3CA0A8AF6A7}"/>
                </c:ext>
              </c:extLst>
            </c:dLbl>
            <c:dLbl>
              <c:idx val="1"/>
              <c:tx>
                <c:strRef>
                  <c:f>Daten_Diagramme!$D$15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{E1E0E6D3-C8F2-43A6-A8B9-E9EFA7B84A3B}</c15:txfldGUID>
                      <c15:f>Daten_Diagramme!$D$15</c15:f>
                      <c15:dlblFieldTableCache>
                        <c:ptCount val="1"/>
                        <c:pt idx="0">
                          <c:v>1.8</c:v>
                        </c:pt>
                      </c15:dlblFieldTableCache>
                    </c15:dlblFTEntry>
                  </c15:dlblFieldTable>
                  <c15:showDataLabelsRange val="0"/>
                </c:ext>
                <c:ext xmlns:c16="http://schemas.microsoft.com/office/drawing/2014/chart" uri="{C3380CC4-5D6E-409C-BE32-E72D297353CC}">
                  <c16:uniqueId val="{00000001-D7CF-4835-8C9F-F3CA0A8AF6A7}"/>
                </c:ext>
              </c:extLst>
            </c:dLbl>
            <c:dLbl>
              <c:idx val="2"/>
              <c:tx>
                <c:strRef>
                  <c:f>Daten_Diagramme!$D$16</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{EE22AE41-7AA5-43C5-995D-0B10B7CBBF7F}</c15:txfldGUID>
                      <c15:f>Daten_Diagramme!$D$16</c15:f>
                      <c15:dlblFieldTableCache>
                        <c:ptCount val="1"/>
                        <c:pt idx="0">
                          <c:v>4.3</c:v>
                        </c:pt>
                      </c15:dlblFieldTableCache>
                    </c15:dlblFTEntry>
                  </c15:dlblFieldTable>
                  <c15:showDataLabelsRange val="0"/>
                </c:ext>
                <c:ext xmlns:c16="http://schemas.microsoft.com/office/drawing/2014/chart" uri="{C3380CC4-5D6E-409C-BE32-E72D297353CC}">
                  <c16:uniqueId val="{00000002-D7CF-4835-8C9F-F3CA0A8AF6A7}"/>
                </c:ext>
              </c:extLst>
            </c:dLbl>
            <c:dLbl>
              <c:idx val="3"/>
              <c:tx>
                <c:strRef>
                  <c:f>Daten_Diagramme!$D$17</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{A3C7804F-B64A-4172-9EEF-D7FEAD23403C}</c15:txfldGUID>
                      <c15:f>Daten_Diagramme!$D$17</c15:f>
                      <c15:dlblFieldTableCache>
                        <c:ptCount val="1"/>
                        <c:pt idx="0">
                          <c:v>-4.1</c:v>
                        </c:pt>
                      </c15:dlblFieldTableCache>
                    </c15:dlblFTEntry>
                  </c15:dlblFieldTable>
                  <c15:showDataLabelsRange val="0"/>
                </c:ext>
                <c:ext xmlns:c16="http://schemas.microsoft.com/office/drawing/2014/chart" uri="{C3380CC4-5D6E-409C-BE32-E72D297353CC}">
                  <c16:uniqueId val="{00000003-D7CF-4835-8C9F-F3CA0A8AF6A7}"/>
                </c:ext>
              </c:extLst>
            </c:dLbl>
            <c:dLbl>
              <c:idx val="4"/>
              <c:tx>
                <c:strRef>
                  <c:f>Daten_Diagramme!$D$18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{F0D4ECD0-3610-48F3-B6E9-684A31DDBE6B}</c15:txfldGUID>
                      <c15:f>Daten_Diagramme!$D$18</c15:f>
                      <c15:dlblFieldTableCache>
                        <c:ptCount val="1"/>
                        <c:pt idx="0">
                          <c:v>-3.3</c:v>
                        </c:pt>
                      </c15:dlblFieldTableCache>
                    </c15:dlblFTEntry>
                  </c15:dlblFieldTable>
                  <c15:showDataLabelsRange val="0"/>
                </c:ext>
                <c:ext xmlns:c16="http://schemas.microsoft.com/office/drawing/2014/chart" uri="{C3380CC4-5D6E-409C-BE32-E72D297353CC}">
                  <c16:uniqueId val="{00000004-D7CF-4835-8C9F-F3CA0A8AF6A7}"/>
                </c:ext>
              </c:extLst>
            </c:dLbl>
            <c:dLbl>
              <c:idx val="5"/>
              <c:tx>
                <c:strRef>
                  <c:f>Daten_Diagramme!$D$19</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{BAA6765F-A668-4CF2-89F3-1E7EBD4FB779}</c15:txfldGUID>
                      <c15:f>Daten_Diagramme!$D$19</c15:f>
                      <c15:dlblFieldTableCache>
                        <c:ptCount val="1"/>
                        <c:pt idx="0">
                          <c:v>-3.3</c:v>
                        </c:pt>
                      </c15:dlblFieldTableCache>
                    </c15:dlblFTEntry>
                  </c15:dlblFieldTable>
                  <c15:showDataLabelsRange val="0"/>
                </c:ext>
                <c:ext xmlns:c16="http://schemas.microsoft.com/office/drawing/2014/chart" uri="{C3380CC4-5D6E-409C-BE32-E72D297353CC}">
                  <c16:uniqueId val="{00000005-D7CF-4835-8C9F-F3CA0A8AF6A7}"/>
                </c:ext>
              </c:extLst>
            </c:dLbl>
            <c:dLbl>
              <c:idx val="6"/>
              <c:tx>
                <c:strRef>
                  <c:f>Daten_Diagramme!$D$20</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{94295C94-871B-44B4-AB49-86238A0F45DD}</c15:txfldGUID>
                      <c15:f>Daten_Diagramme!$D$20</c15:f>
                      <c15:dlblFieldTableCache>
                        <c:ptCount val="1"/>
                        <c:pt idx="0">
                          <c:v>-9.5</c:v>
                        </c:pt>
                      </c15:dlblFieldTableCache>
                    </c15:dlblFTEntry>
                  </c15:dlblFieldTable>
                  <c15:showDataLabelsRange val="0"/>
                </c:ext>
                <c:ext xmlns:c16="http://schemas.microsoft.com/office/drawing/2014/chart" uri="{C3380CC4-5D6E-409C-BE32-E72D297353CC}">
                  <c16:uniqueId val="{00000006-D7CF-4835-8C9F-F3CA0A8AF6A7}"/>
                </c:ext>
              </c:extLst>
            </c:dLbl>
            <c:dLbl>
              <c:idx val="7"/>
              <c:tx>
                <c:strRef>
                  <c:f>Daten_Diagramme!$D$21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{45FEE25E-66AB-4C21-B8CB-946C233E769B}</c15:txfldGUID>
                      <c15:f>Daten_Diagramme!$D$21</c15:f>
                      <c15:dlblFieldTableCache>
                        <c:ptCount val="1"/>
                        <c:pt idx="0">
                          <c:v>-2.5</c:v>
                        </c:pt>
                      </c15:dlblFieldTableCache>
                    </c15:dlblFTEntry>
                  </c15:dlblFieldTable>
                  <c15:showDataLabelsRange val="0"/>
                </c:ext>
                <c:ext xmlns:c16="http://schemas.microsoft.com/office/drawing/2014/chart" uri="{C3380CC4-5D6E-409C-BE32-E72D297353CC}">
                  <c16:uniqueId val="{00000007-D7CF-4835-8C9F-F3CA0A8AF6A7}"/>
                </c:ext>
              </c:extLst>
            </c:dLbl>
            <c:dLbl>
              <c:idx val="8"/>
              <c:tx>
                <c:strRef>
                  <c:f>Daten_Diagramme!$D$22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{5F2ADC55-2E0A-4790-B684-85FCEA2E6F14}</c15:txfldGUID>
                      <c15:f>Daten_Diagramme!$D$22</c15:f>
                      <c15:dlblFieldTableCache>
                        <c:ptCount val="1"/>
                        <c:pt idx="0">
                          <c:v>-1.7</c:v>
                        </c:pt>
                      </c15:dlblFieldTableCache>
                    </c15:dlblFTEntry>
                  </c15:dlblFieldTable>
                  <c15:showDataLabelsRange val="0"/>
                </c:ext>
                <c:ext xmlns:c16="http://schemas.microsoft.com/office/drawing/2014/chart" uri="{C3380CC4-5D6E-409C-BE32-E72D297353CC}">
                  <c16:uniqueId val="{00000008-D7CF-4835-8C9F-F3CA0A8AF6A7}"/>
                </c:ext>
              </c:extLst>
            </c:dLbl>
            <c:dLbl>
              <c:idx val="9"/>
              <c:tx>
                <c:strRef>
                  <c:f>Daten_Diagramme!$D$23</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{25B9AA51-F5D2-4D4C-9949-539859F16CE4}</c15:txfldGUID>
                      <c15:f>Daten_Diagramme!$D$23</c15:f>
                      <c15:dlblFieldTableCache>
                        <c:ptCount val="1"/>
                        <c:pt idx="0">
                          <c:v>0.1</c:v>
                        </c:pt>
                      </c15:dlblFieldTableCache>
                    </c15:dlblFTEntry>
                  </c15:dlblFieldTable>
                  <c15:showDataLabelsRange val="0"/>
                </c:ext>
                <c:ext xmlns:c16="http://schemas.microsoft.com/office/drawing/2014/chart" uri="{C3380CC4-5D6E-409C-BE32-E72D297353CC}">
                  <c16:uniqueId val="{00000009-D7CF-4835-8C9F-F3CA0A8AF6A7}"/>
                </c:ext>
              </c:extLst>
            </c:dLbl>
            <c:dLbl>
              <c:idx val="10"/>
              <c:tx>
                <c:strRef>
                  <c:f>Daten_Diagramme!$D$24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{11425C6C-743A-40DF-9F1E-5D5BA230B173}</c15:txfldGUID>
                      <c15:f>Daten_Diagramme!$D$24</c15:f>
                      <c15:dlblFieldTableCache>
                        <c:ptCount val="1"/>
                        <c:pt idx="0">
                          <c:v>-1.1</c:v>
                        </c:pt>
                      </c15:dlblFieldTableCache>
                    </c15:dlblFTEntry>
                  </c15:dlblFieldTable>
                  <c15:showDataLabelsRange val="0"/>
                </c:ext>
                <c:ext xmlns:c16="http://schemas.microsoft.com/office/drawing/2014/chart" uri="{C3380CC4-5D6E-409C-BE32-E72D297353CC}">
                  <c16:uniqueId val="{0000000A-D7CF-4835-8C9F-F3CA0A8AF6A7}"/>
                </c:ext>
              </c:extLst>
            </c:dLbl>
            <c:dLbl>
              <c:idx val="11"/>
              <c:tx>
                <c:strRef>
                  <c:f>Daten_Diagramme!$D$25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{C1E60B08-26E2-44E7-A16E-3C0F570D9DF3}</c15:txfldGUID>
                      <c15:f>Daten_Diagramme!$D$25</c15:f>
                      <c15:dlblFieldTableCache>
                        <c:ptCount val="1"/>
                        <c:pt idx="0">
                          <c:v>3.7</c:v>
                        </c:pt>
                      </c15:dlblFieldTableCache>
                    </c15:dlblFTEntry>
                  </c15:dlblFieldTable>
                  <c15:showDataLabelsRange val="0"/>
                </c:ext>
                <c:ext xmlns:c16="http://schemas.microsoft.com/office/drawing/2014/chart" uri="{C3380CC4-5D6E-409C-BE32-E72D297353CC}">
                  <c16:uniqueId val="{0000000B-D7CF-4835-8C9F-F3CA0A8AF6A7}"/>
                </c:ext>
              </c:extLst>
            </c:dLbl>
            <c:dLbl>
              <c:idx val="12"/>
              <c:tx>
                <c:strRef>
                  <c:f>Daten_Diagramme!$D$26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{645FC4C5-4D21-4213-B56B-CBDD148DA6C8}</c15:txfldGUID>
                      <c15:f>Daten_Diagramme!$D$26</c15:f>
                      <c15:dlblFieldTableCache>
                        <c:ptCount val="1"/>
                        <c:pt idx="0">
                          <c:v>2.6</c:v>
                        </c:pt>
                      </c15:dlblFieldTableCache>
                    </c15:dlblFTEntry>
                  </c15:dlblFieldTable>
                  <c15:showDataLabelsRange val="0"/>
                </c:ext>
                <c:ext xmlns:c16="http://schemas.microsoft.com/office/drawing/2014/chart" uri="{C3380CC4-5D6E-409C-BE32-E72D297353CC}">
                  <c16:uniqueId val="{0000000C-D7CF-4835-8C9F-F3CA0A8AF6A7}"/>
                </c:ext>
              </c:extLst>
            </c:dLbl>
            <c:dLbl>
              <c:idx val="13"/>
              <c:tx>
                <c:strRef>
                  <c:f>Daten_Diagramme!$D$27</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{8EB6672D-6D42-44AD-9AC4-B31EFC4954A5}</c15:txfldGUID>
                      <c15:f>Daten_Diagramme!$D$27</c15:f>
                      <c15:dlblFieldTableCache>
                        <c:ptCount val="1"/>
                        <c:pt idx="0">
                          <c:v>-7.5</c:v>
                        </c:pt>
                      </c15:dlblFieldTableCache>
                    </c15:dlblFTEntry>
                  </c15:dlblFieldTable>
                  <c15:showDataLabelsRange val="0"/>
                </c:ext>
                <c:ext xmlns:c16="http://schemas.microsoft.com/office/drawing/2014/chart" uri="{C3380CC4-5D6E-409C-BE32-E72D297353CC}">
                  <c16:uniqueId val="{0000000D-D7CF-4835-8C9F-F3CA0A8AF6A7}"/>
                </c:ext>
              </c:extLst>
            </c:dLbl>
            <c:dLbl>
              <c:idx val="14"/>
              <c:tx>
                <c:strRef>
                  <c:f>Daten_Diagramme!$D$28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{87F30F3C-D41D-4CC8-ADB3-C3ACE0D48A76}</c15:txfldGUID>
                      <c15:f>Daten_Diagramme!$D$28</c15:f>
                      <c15:dlblFieldTableCache>
                        <c:ptCount val="1"/>
                        <c:pt idx="0">
                          <c:v>0.7</c:v>
                        </c:pt>
                      </c15:dlblFieldTableCache>
                    </c15:dlblFTEntry>
                  </c15:dlblFieldTable>
                  <c15:showDataLabelsRange val="0"/>
                </c:ext>
                <c:ext xmlns:c16="http://schemas.microsoft.com/office/drawing/2014/chart" uri="{C3380CC4-5D6E-409C-BE32-E72D297353CC}">
                  <c16:uniqueId val="{0000000E-D7CF-4835-8C9F-F3CA0A8AF6A7}"/>
                </c:ext>
              </c:extLst>
            </c:dLbl>
            <c:dLbl>
              <c:idx val="15"/>
              <c:tx>
                <c:strRef>
                  <c:f>Daten_Diagramme!$D$29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{E0EEE662-C120-4C79-AD9D-8112F93359A9}</c15:txfldGUID>
                      <c15:f>Daten_Diagramme!$D$29</c15:f>
                      <c15:dlblFieldTableCache>
                        <c:ptCount val="1"/>
                        <c:pt idx="0">
                          <c:v>-4.9</c:v>
                        </c:pt>
                      </c15:dlblFieldTableCache>
                    </c15:dlblFTEntry>
                  </c15:dlblFieldTable>
                  <c15:showDataLabelsRange val="0"/>
                </c:ext>
                <c:ext xmlns:c16="http://schemas.microsoft.com/office/drawing/2014/chart" uri="{C3380CC4-5D6E-409C-BE32-E72D297353CC}">
                  <c16:uniqueId val="{0000000F-D7CF-4835-8C9F-F3CA0A8AF6A7}"/>
                </c:ext>
              </c:extLst>
            </c:dLbl>
            <c:dLbl>
              <c:idx val="16"/>
              <c:tx>
                <c:strRef>
                  <c:f>Daten_Diagramme!$D$30</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{CE009FEB-BA41-4A71-AFEF-9EC4C889E0BF}</c15:txfldGUID>
                      <c15:f>Daten_Diagramme!$D$30</c15:f>
                      <c15:dlblFieldTableCache>
                        <c:ptCount val="1"/>
                        <c:pt idx="0">
                          <c:v>3.9</c:v>
                        </c:pt>
                      </c15:dlblFieldTableCache>
                    </c15:dlblFTEntry>
                  </c15:dlblFieldTable>
                  <c15:showDataLabelsRange val="0"/>
                </c:ext>
                <c:ext xmlns:c16="http://schemas.microsoft.com/office/drawing/2014/chart" uri="{C3380CC4-5D6E-409C-BE32-E72D297353CC}">
                  <c16:uniqueId val="{00000010-D7CF-4835-8C9F-F3CA0A8AF6A7}"/>
                </c:ext>
              </c:extLst>
            </c:dLbl>
            <c:dLbl>
              <c:idx val="17"/>
              <c:tx>
                <c:strRef>
                  <c:f>Daten_Diagramme!$D$31</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{40CF56ED-CBA6-4A5B-9668-C911CE838930}</c15:txfldGUID>
                      <c15:f>Daten_Diagramme!$D$31</c15:f>
                      <c15:dlblFieldTableCache>
                        <c:ptCount val="1"/>
                        <c:pt idx="0">
                          <c:v>4.5</c:v>
                        </c:pt>
                      </c15:dlblFieldTableCache>
                    </c15:dlblFTEntry>
                  </c15:dlblFieldTable>
                  <c15:showDataLabelsRange val="0"/>
                </c:ext>
                <c:ext xmlns:c16="http://schemas.microsoft.com/office/drawing/2014/chart" uri="{C3380CC4-5D6E-409C-BE32-E72D297353CC}">
                  <c16:uniqueId val="{00000011-D7CF-4835-8C9F-F3CA0A8AF6A7}"/>
                </c:ext>
              </c:extLst>
            </c:dLbl>
            <c:dLbl>
              <c:idx val="18"/>
              <c:tx>
                <c:strRef>
                  <c:f>Daten_Diagramme!$D$32</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{633E5A41-15A7-4529-A635-BC85DC866CC1}</c15:txfldGUID>
                      <c15:f>Daten_Diagramme!$D$32</c15:f>
                      <c15:dlblFieldTableCache>
                        <c:ptCount val="1"/>
                        <c:pt idx="0">
                          <c:v>6.1</c:v>
                        </c:pt>
                      </c15:dlblFieldTableCache>
                    </c15:dlblFTEntry>
                  </c15:dlblFieldTable>
                  <c15:showDataLabelsRange val="0"/>
                </c:ext>
                <c:ext xmlns:c16="http://schemas.microsoft.com/office/drawing/2014/chart" uri="{C3380CC4-5D6E-409C-BE32-E72D297353CC}">
                  <c16:uniqueId val="{00000012-D7CF-4835-8C9F-F3CA0A8AF6A7}"/>
                </c:ext>
              </c:extLst>
            </c:dLbl>
            <c:dLbl>
              <c:idx val="19"/>
              <c:tx>
                <c:strRef>
                  <c:f>Daten_Diagramme!$D$33</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{8B8FC5CB-FD0A-47C0-9648-8D65D67D737F}</c15:txfldGUID>
                      <c15:f>Daten_Diagramme!$D$33</c15:f>
                      <c15:dlblFieldTableCache>
                        <c:ptCount val="1"/>
                        <c:pt idx="0">
                          <c:v>6.5</c:v>
                        </c:pt>
                      </c15:dlblFieldTableCache>
                    </c15:dlblFTEntry>
                  </c15:dlblFieldTable>
                  <c15:showDataLabelsRange val="0"/>
                </c:ext>
                <c:ext xmlns:c16="http://schemas.microsoft.com/office/drawing/2014/chart" uri="{C3380CC4-5D6E-409C-BE32-E72D297353CC}">
                  <c16:uniqueId val="{00000013-D7CF-4835-8C9F-F3CA0A8AF6A7}"/>
                </c:ext>
              </c:extLst>
            </c:dLbl>
            <c:dLbl>
              <c:idx val="20"/>
              <c:tx>
                <c:strRef>
                  <c:f>Daten_Diagramme!$D$34</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{25C8F87E-B9B9-4829-913F-57EED959C380}</c15:txfldGUID>
                      <c15:f>Daten_Diagramme!$D$34</c15:f>
                      <c15:dlblFieldTableCache>
                        <c:ptCount val="1"/>
                        <c:pt idx="0">
                          <c:v>10.1</c:v>
                        </c:pt>
                      </c15:dlblFieldTableCache>
                    </c15:dlblFTEntry>
                  </c15:dlblFieldTable>
                  <c15:showDataLabelsRange val="0"/>
                </c:ext>
                <c:ext xmlns:c16="http://schemas.microsoft.com/office/drawing/2014/chart" uri="{C3380CC4-5D6E-409C-BE32-E72D297353CC}">
                  <c16:uniqueId val="{00000014-D7CF-4835-8C9F-F3CA0A8AF6A7}"/>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{66F41252-A2E8-4CCA-8068-8C6DBF46A298}</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D7CF-4835-8C9F-F3CA0A8AF6A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{69520EFF-85DF-4293-B561-82D23F0DB112}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7CF-4835-8C9F-F3CA0A8AF6A7}"/>
                </c:ext>
              </c:extLst>
            </c:dLbl>
            <c:dLbl>
              <c:idx val="23"/>
              <c:tx>
                <c:strRef>
                  <c:f>Daten_Diagramme!$D$37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{8C43CF92-0A45-47AB-A07A-89172EADE9F2}</c15:txfldGUID>
                      <c15:f>Daten_Diagramme!$D$37</c15:f>
                      <c15:dlblFieldTableCache>
                        <c:ptCount val="1"/>
                        <c:pt idx="0">
                          <c:v>1.8</c:v>
                        </c:pt>
                      </c15:dlblFieldTableCache>
                    </c15:dlblFTEntry>
                  </c15:dlblFieldTable>
                  <c15:showDataLabelsRange val="0"/>
                </c:ext>
                <c:ext xmlns:c16="http://schemas.microsoft.com/office/drawing/2014/chart" uri="{C3380CC4-5D6E-409C-BE32-E72D297353CC}">
                  <c16:uniqueId val="{00000017-D7CF-4835-8C9F-F3CA0A8AF6A7}"/>
                </c:ext>
              </c:extLst>
            </c:dLbl>
            <c:dLbl>
              <c:idx val="24"/>
              <c:layout>
                <c:manualLayout>
                  <c:x val="4.7769028871392123E-3"/>
                  <c:y val="-4.6876052205785108E-5"/>
                </c:manualLayout>
              </c:layout>
              <c:tx>
                <c:strRef>
                  <c:f>Daten_Diagramme!$D$38</c:f>
                  <c:strCache>
                    <c:ptCount val="1"/>
                    <c:pt idx="0">
                      <c:v>-3.0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{BBA5D35D-884D-4D9D-923A-BB702558957C}</c15:txfldGUID>
                      <c15:f>Daten_Diagramme!$D$38</c15:f>
                      <c15:dlblFieldTableCache>
                        <c:ptCount val="1"/>
                        <c:pt idx="0">
                          <c:v>-3.0</c:v>
                        </c:pt>
                      </c15:dlblFieldTableCache>
                    </c15:dlblFTEntry>
                  </c15:dlblFieldTable>
                  <c15:showDataLabelsRange val="0"/>
                </c:ext>
                <c:ext xmlns:c16="http://schemas.microsoft.com/office/drawing/2014/chart" uri="{C3380CC4-5D6E-409C-BE32-E72D297353CC}">
                  <c16:uniqueId val="{00000018-D7CF-4835-8C9F-F3CA0A8AF6A7}"/>
                </c:ext>
              </c:extLst>
            </c:dLbl>
            <c:dLbl>
              <c:idx val="25"/>
              <c:tx>
                <c:strRef>
                  <c:f>Daten_Diagramme!$D$39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{05EAD72A-082E-4FF5-987B-BE965E5AC617}</c15:txfldGUID>
                      <c15:f>Daten_Diagramme!$D$39</c15:f>
                      <c15:dlblFieldTableCache>
                        <c:ptCount val="1"/>
                        <c:pt idx="0">
                          <c:v>0.3</c:v>
                        </c:pt>
                      </c15:dlblFieldTableCache>
                    </c15:dlblFTEntry>
                  </c15:dlblFieldTable>
                  <c15:showDataLabelsRange val="0"/>
                </c:ext>
                <c:ext xmlns:c16="http://schemas.microsoft.com/office/drawing/2014/chart" uri="{C3380CC4-5D6E-409C-BE32-E72D297353CC}">
                  <c16:uniqueId val="{00000019-D7CF-4835-8C9F-F3CA0A8AF6A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{3133D160-3356-4583-88D0-C3B42538661D}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7CF-4835-8C9F-F3CA0A8AF6A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{2ED31771-8114-4D59-9F46-DDD1DE885C5B}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7CF-4835-8C9F-F3CA0A8AF6A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{AD75571E-232B-4F96-8C27-625CF95F9ACD}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7CF-4835-8C9F-F3CA0A8AF6A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{9242F077-48B7-41DC-8C21-4FBDA5A3998E}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7CF-4835-8C9F-F3CA0A8AF6A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{1D4D7E77-1BF3-406A-A9ED-C4FBD04C346B}</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7CF-4835-8C9F-F3CA0A8AF6A7}"/>
                </c:ext>
              </c:extLst>
            </c:dLbl>
            <c:dLbl>
              <c:idx val="31"/>
              <c:tx>
                <c:strRef>
                  <c:f>Daten_Diagramme!$D$45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{99EFB973-9980-4943-B249-A27F4CD25CF9}</c15:txfldGUID>
                      <c15:f>Daten_Diagramme!$D$45</c15:f>
                      <c15:dlblFieldTableCache>
                        <c:ptCount val="1"/>
                        <c:pt idx="0">
                          <c:v>0.3</c:v>
                        </c:pt>
                      </c15:dlblFieldTableCache>
                    </c15:dlblFTEntry>
                  </c15:dlblFieldTable>
                  <c15:showDataLabelsRange val="0"/>
                </c:ext>
                <c:ext xmlns:c16="http://schemas.microsoft.com/office/drawing/2014/chart" uri="{C3380CC4-5D6E-409C-BE32-E72D297353CC}">
                  <c16:uniqueId val="{0000001F-D7CF-4835-8C9F-F3CA0A8AF6A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-0.46746584011655706</c:v>
                </c:pt>
                <c:pt idx="1">
                  <c:v>1.7857142857142858</c:v>
                </c:pt>
                <c:pt idx="2">
                  <c:v>4.252400548696845</c:v>
                </c:pt>
                <c:pt idx="3">
                  <c:v>-4.0953684690851011</c:v>
                </c:pt>
                <c:pt idx="4">
                  <c:v>-3.3448424687095382</c:v>
                </c:pt>
                <c:pt idx="5">
                  <c:v>-3.2771638034795929</c:v>
                </c:pt>
                <c:pt idx="6">
                  <c:v>-9.5392793857058482</c:v>
                </c:pt>
                <c:pt idx="7">
                  <c:v>-2.4659665499805525</c:v>
                </c:pt>
                <c:pt idx="8">
                  <c:v>-1.6950174930630957</c:v>
                </c:pt>
                <c:pt idx="9">
                  <c:v>8.9795918367346933E-2</c:v>
                </c:pt>
                <c:pt idx="10">
                  <c:v>-1.1054570977364451</c:v>
                </c:pt>
                <c:pt idx="11">
                  <c:v>3.7302535510420816</c:v>
                </c:pt>
                <c:pt idx="12">
                  <c:v>2.5896414342629481</c:v>
                </c:pt>
                <c:pt idx="13">
                  <c:v>-7.540635647656817</c:v>
                </c:pt>
                <c:pt idx="14">
                  <c:v>0.72997924568811279</c:v>
                </c:pt>
                <c:pt idx="15">
                  <c:v>-4.9351310099211396</c:v>
                </c:pt>
                <c:pt idx="16">
                  <c:v>3.8694074969770256</c:v>
                </c:pt>
                <c:pt idx="17">
                  <c:v>4.4707297514033684</c:v>
                </c:pt>
                <c:pt idx="18">
                  <c:v>6.1475409836065573</c:v>
                </c:pt>
                <c:pt idx="19">
                  <c:v>6.4722222222222223</c:v>
                </c:pt>
                <c:pt idx="20">
                  <c:v>10.063752276867032</c:v>
                </c:pt>
                <c:pt idx="21">
                  <c:v>0</c:v>
                </c:pt>
                <c:pt idx="23">
                  <c:v>1.7857142857142858</c:v>
                </c:pt>
                <c:pt idx="24">
                  <c:v>-3.0188499845491932</c:v>
                </c:pt>
                <c:pt idx="25">
                  <c:v>0.32048915210681</c:v>
                </c:pt>
              </c:numCache>
            </c:numRef>
          </c:val>
          <c:extLst>
            <c:ext xmlns:c16="http://schemas.microsoft.com/office/drawing/2014/chart" uri="{C3380CC4-5D6E-409C-BE32-E72D297353CC}">
              <c16:uniqueId val="{00000020-D7CF-4835-8C9F-F3CA0A8AF6A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{49D1FF62-BBC5-4B55-B5FB-AA3F5A4F1241}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7CF-4835-8C9F-F3CA0A8AF6A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{F7724FD6-34A5-4F45-94F2-0E1FE7E52765}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7CF-4835-8C9F-F3CA0A8AF6A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{4DEAB62F-D423-419D-9C8C-047C2A9155CC}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7CF-4835-8C9F-F3CA0A8AF6A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{6F068EBD-3967-4013-8578-447F2469C94D}</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7CF-4835-8C9F-F3CA0A8AF6A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{78AA1C1C-D526-4C47-9CF3-A7B4A1FD6884}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7CF-4835-8C9F-F3CA0A8AF6A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{1D5CB4C0-B971-4CE2-B949-C6BD5E43CC62}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7CF-4835-8C9F-F3CA0A8AF6A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{B8CC9A37-A36A-4FCA-98CC-BA7CFD46DD62}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7CF-4835-8C9F-F3CA0A8AF6A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{FF82AA28-CD1E-43DD-ADFE-A44085D9FC30}</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7CF-4835-8C9F-F3CA0A8AF6A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{95A6C675-9C53-440E-ACAB-7F388D57D487}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7CF-4835-8C9F-F3CA0A8AF6A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{D2B43B10-D5D5-412A-891C-C29059F1E0D8}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7CF-4835-8C9F-F3CA0A8AF6A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{BDAFE7E5-9DC3-431B-B48C-A59C5CE433B9}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7CF-4835-8C9F-F3CA0A8AF6A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{4B0450DF-0D14-4E76-BF79-759CCE1ED5FA}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7CF-4835-8C9F-F3CA0A8AF6A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{BB3AC0BF-1E52-42AC-80B6-7D436323254D}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7CF-4835-8C9F-F3CA0A8AF6A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{F1C64FDF-ABE1-41DB-98DF-DFAE36E23ED7}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7CF-4835-8C9F-F3CA0A8AF6A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{1754F915-C9D9-4B96-B32B-387FDFC41516}</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7CF-4835-8C9F-F3CA0A8AF6A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{E83C618E-BE73-45D7-BC9B-5C4113DFA197}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7CF-4835-8C9F-F3CA0A8AF6A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{E9C64AC0-A494-4E2D-940C-A05513F97113}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7CF-4835-8C9F-F3CA0A8AF6A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{45FD7AB7-CC0A-4CE5-98E7-7990E708DB1A}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7CF-4835-8C9F-F3CA0A8AF6A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{0F8F8E88-A326-4CDD-B555-A34DCDA11A98}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7CF-4835-8C9F-F3CA0A8AF6A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{F61E73BA-1A51-47C7-A236-1D3C6024EAA7}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7CF-4835-8C9F-F3CA0A8AF6A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{F9B27AF3-0A5E-4854-8F31-AD5FC8567C0F}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7CF-4835-8C9F-F3CA0A8AF6A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{C9ADFBF0-9F20-4E7C-B01C-C7135A9FC890}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7CF-4835-8C9F-F3CA0A8AF6A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{E001DD3B-01B7-4AC7-ABE5-4D511B7A6B6D}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7CF-4835-8C9F-F3CA0A8AF6A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{FA257536-1E6A-412D-BF82-FFA7ECDEFE34}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7CF-4835-8C9F-F3CA0A8AF6A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{53F10921-428B-4DD3-BD6E-45912CEDA1F6}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7CF-4835-8C9F-F3CA0A8AF6A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{5226CB53-515A-490B-B2F1-CD95F3BC70FE}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7CF-4835-8C9F-F3CA0A8AF6A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{E431D15C-3285-414F-A70B-D6BA30E3288A}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7CF-4835-8C9F-F3CA0A8AF6A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{3586998A-73C2-49D2-B3BC-3CC7B4136A54}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7CF-4835-8C9F-F3CA0A8AF6A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{A10DBF9E-DD3B-40F4-AF30-EF7B02735A63}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7CF-4835-8C9F-F3CA0A8AF6A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{5F5F7C89-982B-4470-8AAD-F110BDDC04B2}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7CF-4835-8C9F-F3CA0A8AF6A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{DED234A7-14E6-4C8D-8666-450723D0EBDA}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7CF-4835-8C9F-F3CA0A8AF6A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{9E240E4F-6340-4575-A136-7A475050DB82}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7CF-4835-8C9F-F3CA0A8AF6A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7CF-4835-8C9F-F3CA0A8AF6A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7CF-4835-8C9F-F3CA0A8AF6A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{A5AD13A7-407E-4806-B37B-1F6CE003CF24}</c15:txfldGUID>
                      <c15:f>Daten_Diagramme!$E$14</c15:f>
                      <c15:dlblFieldTableCache>
                        <c:ptCount val="1"/>
                        <c:pt idx="0">
                          <c:v>-2.8</c:v>
                        </c:pt>
                      </c15:dlblFieldTableCache>
                    </c15:dlblFTEntry>
                  </c15:dlblFieldTable>
                  <c15:showDataLabelsRange val="0"/>
                </c:ext>
                <c:ext xmlns:c16="http://schemas.microsoft.com/office/drawing/2014/chart" uri="{C3380CC4-5D6E-409C-BE32-E72D297353CC}">
                  <c16:uniqueId val="{00000000-7476-4394-BBCC-C768288F61AA}"/>
                </c:ext>
              </c:extLst>
            </c:dLbl>
            <c:dLbl>
              <c:idx val="1"/>
              <c:tx>
                <c:strRef>
                  <c:f>Daten_Diagramme!$E$15</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{0F8B6FB5-9C61-494E-97B5-BBC277A0430D}</c15:txfldGUID>
                      <c15:f>Daten_Diagramme!$E$15</c15:f>
                      <c15:dlblFieldTableCache>
                        <c:ptCount val="1"/>
                        <c:pt idx="0">
                          <c:v>-8.9</c:v>
                        </c:pt>
                      </c15:dlblFieldTableCache>
                    </c15:dlblFTEntry>
                  </c15:dlblFieldTable>
                  <c15:showDataLabelsRange val="0"/>
                </c:ext>
                <c:ext xmlns:c16="http://schemas.microsoft.com/office/drawing/2014/chart" uri="{C3380CC4-5D6E-409C-BE32-E72D297353CC}">
                  <c16:uniqueId val="{00000001-7476-4394-BBCC-C768288F61AA}"/>
                </c:ext>
              </c:extLst>
            </c:dLbl>
            <c:dLbl>
              <c:idx val="2"/>
              <c:tx>
                <c:strRef>
                  <c:f>Daten_Diagramme!$E$16</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{4493B2B4-7530-402E-8228-C5C61B816452}</c15:txfldGUID>
                      <c15:f>Daten_Diagramme!$E$16</c15:f>
                      <c15:dlblFieldTableCache>
                        <c:ptCount val="1"/>
                        <c:pt idx="0">
                          <c:v>-7.8</c:v>
                        </c:pt>
                      </c15:dlblFieldTableCache>
                    </c15:dlblFTEntry>
                  </c15:dlblFieldTable>
                  <c15:showDataLabelsRange val="0"/>
                </c:ext>
                <c:ext xmlns:c16="http://schemas.microsoft.com/office/drawing/2014/chart" uri="{C3380CC4-5D6E-409C-BE32-E72D297353CC}">
                  <c16:uniqueId val="{00000002-7476-4394-BBCC-C768288F61AA}"/>
                </c:ext>
              </c:extLst>
            </c:dLbl>
            <c:dLbl>
              <c:idx val="3"/>
              <c:tx>
                <c:strRef>
                  <c:f>Daten_Diagramme!$E$17</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{0270E9CA-80C5-46B0-A5B1-6CA3514F78C8}</c15:txfldGUID>
                      <c15:f>Daten_Diagramme!$E$17</c15:f>
                      <c15:dlblFieldTableCache>
                        <c:ptCount val="1"/>
                        <c:pt idx="0">
                          <c:v>-8.3</c:v>
                        </c:pt>
                      </c15:dlblFieldTableCache>
                    </c15:dlblFTEntry>
                  </c15:dlblFieldTable>
                  <c15:showDataLabelsRange val="0"/>
                </c:ext>
                <c:ext xmlns:c16="http://schemas.microsoft.com/office/drawing/2014/chart" uri="{C3380CC4-5D6E-409C-BE32-E72D297353CC}">
                  <c16:uniqueId val="{00000003-7476-4394-BBCC-C768288F61AA}"/>
                </c:ext>
              </c:extLst>
            </c:dLbl>
            <c:dLbl>
              <c:idx val="4"/>
              <c:tx>
                <c:strRef>
                  <c:f>Daten_Diagramme!$E$18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{9C522BA4-E9C8-4208-8ECA-1E70FA4115DA}</c15:txfldGUID>
                      <c15:f>Daten_Diagramme!$E$18</c15:f>
                      <c15:dlblFieldTableCache>
                        <c:ptCount val="1"/>
                        <c:pt idx="0">
                          <c:v>-2.9</c:v>
                        </c:pt>
                      </c15:dlblFieldTableCache>
                    </c15:dlblFTEntry>
                  </c15:dlblFieldTable>
                  <c15:showDataLabelsRange val="0"/>
                </c:ext>
                <c:ext xmlns:c16="http://schemas.microsoft.com/office/drawing/2014/chart" uri="{C3380CC4-5D6E-409C-BE32-E72D297353CC}">
                  <c16:uniqueId val="{00000004-7476-4394-BBCC-C768288F61AA}"/>
                </c:ext>
              </c:extLst>
            </c:dLbl>
            <c:dLbl>
              <c:idx val="5"/>
              <c:tx>
                <c:strRef>
                  <c:f>Daten_Diagramme!$E$19</c:f>
                  <c:strCache>
                    <c:ptCount val="1"/>
                    <c:pt idx="0">
                      <c:v>-11.8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{79308819-05B5-4FAB-9790-5DB8FE335687}</c15:txfldGUID>
                      <c15:f>Daten_Diagramme!$E$19</c15:f>
                      <c15:dlblFieldTableCache>
                        <c:ptCount val="1"/>
                        <c:pt idx="0">
                          <c:v>-11.8</c:v>
                        </c:pt>
                      </c15:dlblFieldTableCache>
                    </c15:dlblFTEntry>
                  </c15:dlblFieldTable>
                  <c15:showDataLabelsRange val="0"/>
                </c:ext>
                <c:ext xmlns:c16="http://schemas.microsoft.com/office/drawing/2014/chart" uri="{C3380CC4-5D6E-409C-BE32-E72D297353CC}">
                  <c16:uniqueId val="{00000005-7476-4394-BBCC-C768288F61AA}"/>
                </c:ext>
              </c:extLst>
            </c:dLbl>
            <c:dLbl>
              <c:idx val="6"/>
              <c:tx>
                <c:strRef>
                  <c:f>Daten_Diagramme!$E$20</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{05E9DD14-5DDC-42B7-9876-988FBB3BCE9C}</c15:txfldGUID>
                      <c15:f>Daten_Diagramme!$E$20</c15:f>
                      <c15:dlblFieldTableCache>
                        <c:ptCount val="1"/>
                        <c:pt idx="0">
                          <c:v>-8.4</c:v>
                        </c:pt>
                      </c15:dlblFieldTableCache>
                    </c15:dlblFTEntry>
                  </c15:dlblFieldTable>
                  <c15:showDataLabelsRange val="0"/>
                </c:ext>
                <c:ext xmlns:c16="http://schemas.microsoft.com/office/drawing/2014/chart" uri="{C3380CC4-5D6E-409C-BE32-E72D297353CC}">
                  <c16:uniqueId val="{00000006-7476-4394-BBCC-C768288F61AA}"/>
                </c:ext>
              </c:extLst>
            </c:dLbl>
            <c:dLbl>
              <c:idx val="7"/>
              <c:tx>
                <c:strRef>
                  <c:f>Daten_Diagramme!$E$21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{D92FA8B6-9171-4357-BB45-9A8F1570A070}</c15:txfldGUID>
                      <c15:f>Daten_Diagramme!$E$21</c15:f>
                      <c15:dlblFieldTableCache>
                        <c:ptCount val="1"/>
                        <c:pt idx="0">
                          <c:v>3.6</c:v>
                        </c:pt>
                      </c15:dlblFieldTableCache>
                    </c15:dlblFTEntry>
                  </c15:dlblFieldTable>
                  <c15:showDataLabelsRange val="0"/>
                </c:ext>
                <c:ext xmlns:c16="http://schemas.microsoft.com/office/drawing/2014/chart" uri="{C3380CC4-5D6E-409C-BE32-E72D297353CC}">
                  <c16:uniqueId val="{00000007-7476-4394-BBCC-C768288F61AA}"/>
                </c:ext>
              </c:extLst>
            </c:dLbl>
            <c:dLbl>
              <c:idx val="8"/>
              <c:tx>
                <c:strRef>
                  <c:f>Daten_Diagramme!$E$22</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{75248108-9FF1-477A-995A-E305FC0FBD57}</c15:txfldGUID>
                      <c15:f>Daten_Diagramme!$E$22</c15:f>
                      <c15:dlblFieldTableCache>
                        <c:ptCount val="1"/>
                        <c:pt idx="0">
                          <c:v>-7.4</c:v>
                        </c:pt>
                      </c15:dlblFieldTableCache>
                    </c15:dlblFTEntry>
                  </c15:dlblFieldTable>
                  <c15:showDataLabelsRange val="0"/>
                </c:ext>
                <c:ext xmlns:c16="http://schemas.microsoft.com/office/drawing/2014/chart" uri="{C3380CC4-5D6E-409C-BE32-E72D297353CC}">
                  <c16:uniqueId val="{00000008-7476-4394-BBCC-C768288F61AA}"/>
                </c:ext>
              </c:extLst>
            </c:dLbl>
            <c:dLbl>
              <c:idx val="9"/>
              <c:tx>
                <c:strRef>
                  <c:f>Daten_Diagramme!$E$23</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{F0C9AE39-F270-4C41-A452-A7F61935D058}</c15:txfldGUID>
                      <c15:f>Daten_Diagramme!$E$23</c15:f>
                      <c15:dlblFieldTableCache>
                        <c:ptCount val="1"/>
                        <c:pt idx="0">
                          <c:v>-5.1</c:v>
                        </c:pt>
                      </c15:dlblFieldTableCache>
                    </c15:dlblFTEntry>
                  </c15:dlblFieldTable>
                  <c15:showDataLabelsRange val="0"/>
                </c:ext>
                <c:ext xmlns:c16="http://schemas.microsoft.com/office/drawing/2014/chart" uri="{C3380CC4-5D6E-409C-BE32-E72D297353CC}">
                  <c16:uniqueId val="{00000009-7476-4394-BBCC-C768288F61AA}"/>
                </c:ext>
              </c:extLst>
            </c:dLbl>
            <c:dLbl>
              <c:idx val="10"/>
              <c:tx>
                <c:strRef>
                  <c:f>Daten_Diagramme!$E$24</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{42435FB4-104D-498A-9DF7-7714A796DB8B}</c15:txfldGUID>
                      <c15:f>Daten_Diagramme!$E$24</c15:f>
                      <c15:dlblFieldTableCache>
                        <c:ptCount val="1"/>
                        <c:pt idx="0">
                          <c:v>-9.0</c:v>
                        </c:pt>
                      </c15:dlblFieldTableCache>
                    </c15:dlblFTEntry>
                  </c15:dlblFieldTable>
                  <c15:showDataLabelsRange val="0"/>
                </c:ext>
                <c:ext xmlns:c16="http://schemas.microsoft.com/office/drawing/2014/chart" uri="{C3380CC4-5D6E-409C-BE32-E72D297353CC}">
                  <c16:uniqueId val="{0000000A-7476-4394-BBCC-C768288F61AA}"/>
                </c:ext>
              </c:extLst>
            </c:dLbl>
            <c:dLbl>
              <c:idx val="11"/>
              <c:tx>
                <c:strRef>
                  <c:f>Daten_Diagramme!$E$25</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{5BC4E8CF-D3C7-4A62-9F9E-047278DCBF9E}</c15:txfldGUID>
                      <c15:f>Daten_Diagramme!$E$25</c15:f>
                      <c15:dlblFieldTableCache>
                        <c:ptCount val="1"/>
                        <c:pt idx="0">
                          <c:v>7.4</c:v>
                        </c:pt>
                      </c15:dlblFieldTableCache>
                    </c15:dlblFTEntry>
                  </c15:dlblFieldTable>
                  <c15:showDataLabelsRange val="0"/>
                </c:ext>
                <c:ext xmlns:c16="http://schemas.microsoft.com/office/drawing/2014/chart" uri="{C3380CC4-5D6E-409C-BE32-E72D297353CC}">
                  <c16:uniqueId val="{0000000B-7476-4394-BBCC-C768288F61AA}"/>
                </c:ext>
              </c:extLst>
            </c:dLbl>
            <c:dLbl>
              <c:idx val="12"/>
              <c:tx>
                <c:strRef>
                  <c:f>Daten_Diagramme!$E$26</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{FEF8C4E3-E6F3-47EF-AC32-E45FE934597C}</c15:txfldGUID>
                      <c15:f>Daten_Diagramme!$E$26</c15:f>
                      <c15:dlblFieldTableCache>
                        <c:ptCount val="1"/>
                        <c:pt idx="0">
                          <c:v>-4.8</c:v>
                        </c:pt>
                      </c15:dlblFieldTableCache>
                    </c15:dlblFTEntry>
                  </c15:dlblFieldTable>
                  <c15:showDataLabelsRange val="0"/>
                </c:ext>
                <c:ext xmlns:c16="http://schemas.microsoft.com/office/drawing/2014/chart" uri="{C3380CC4-5D6E-409C-BE32-E72D297353CC}">
                  <c16:uniqueId val="{0000000C-7476-4394-BBCC-C768288F61AA}"/>
                </c:ext>
              </c:extLst>
            </c:dLbl>
            <c:dLbl>
              <c:idx val="13"/>
              <c:tx>
                <c:strRef>
                  <c:f>Daten_Diagramme!$E$27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{BC38BB21-A616-4315-8CF9-A8135DA9E156}</c15:txfldGUID>
                      <c15:f>Daten_Diagramme!$E$27</c15:f>
                      <c15:dlblFieldTableCache>
                        <c:ptCount val="1"/>
                        <c:pt idx="0">
                          <c:v>-0.5</c:v>
                        </c:pt>
                      </c15:dlblFieldTableCache>
                    </c15:dlblFTEntry>
                  </c15:dlblFieldTable>
                  <c15:showDataLabelsRange val="0"/>
                </c:ext>
                <c:ext xmlns:c16="http://schemas.microsoft.com/office/drawing/2014/chart" uri="{C3380CC4-5D6E-409C-BE32-E72D297353CC}">
                  <c16:uniqueId val="{0000000D-7476-4394-BBCC-C768288F61AA}"/>
                </c:ext>
              </c:extLst>
            </c:dLbl>
            <c:dLbl>
              <c:idx val="14"/>
              <c:tx>
                <c:strRef>
                  <c:f>Daten_Diagramme!$E$28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{99A94FCC-1CE7-4CA5-9526-9223BFD0CEE2}</c15:txfldGUID>
                      <c15:f>Daten_Diagramme!$E$28</c15:f>
                      <c15:dlblFieldTableCache>
                        <c:ptCount val="1"/>
                        <c:pt idx="0">
                          <c:v>-3.3</c:v>
                        </c:pt>
                      </c15:dlblFieldTableCache>
                    </c15:dlblFTEntry>
                  </c15:dlblFieldTable>
                  <c15:showDataLabelsRange val="0"/>
                </c:ext>
                <c:ext xmlns:c16="http://schemas.microsoft.com/office/drawing/2014/chart" uri="{C3380CC4-5D6E-409C-BE32-E72D297353CC}">
                  <c16:uniqueId val="{0000000E-7476-4394-BBCC-C768288F61AA}"/>
                </c:ext>
              </c:extLst>
            </c:dLbl>
            <c:dLbl>
              <c:idx val="15"/>
              <c:tx>
                <c:strRef>
                  <c:f>Daten_Diagramme!$E$29</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{F9D1A6FB-AD5E-4165-B15D-5E5F3DA50647}</c15:txfldGUID>
                      <c15:f>Daten_Diagramme!$E$29</c15:f>
                      <c15:dlblFieldTableCache>
                        <c:ptCount val="1"/>
                        <c:pt idx="0">
                          <c:v>-11.5</c:v>
                        </c:pt>
                      </c15:dlblFieldTableCache>
                    </c15:dlblFTEntry>
                  </c15:dlblFieldTable>
                  <c15:showDataLabelsRange val="0"/>
                </c:ext>
                <c:ext xmlns:c16="http://schemas.microsoft.com/office/drawing/2014/chart" uri="{C3380CC4-5D6E-409C-BE32-E72D297353CC}">
                  <c16:uniqueId val="{0000000F-7476-4394-BBCC-C768288F61AA}"/>
                </c:ext>
              </c:extLst>
            </c:dLbl>
            <c:dLbl>
              <c:idx val="16"/>
              <c:tx>
                <c:strRef>
                  <c:f>Daten_Diagramme!$E$30</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{B76AC284-46A2-4787-87AB-36B583B6C877}</c15:txfldGUID>
                      <c15:f>Daten_Diagramme!$E$30</c15:f>
                      <c15:dlblFieldTableCache>
                        <c:ptCount val="1"/>
                        <c:pt idx="0">
                          <c:v>-0.6</c:v>
                        </c:pt>
                      </c15:dlblFieldTableCache>
                    </c15:dlblFTEntry>
                  </c15:dlblFieldTable>
                  <c15:showDataLabelsRange val="0"/>
                </c:ext>
                <c:ext xmlns:c16="http://schemas.microsoft.com/office/drawing/2014/chart" uri="{C3380CC4-5D6E-409C-BE32-E72D297353CC}">
                  <c16:uniqueId val="{00000010-7476-4394-BBCC-C768288F61AA}"/>
                </c:ext>
              </c:extLst>
            </c:dLbl>
            <c:dLbl>
              <c:idx val="17"/>
              <c:tx>
                <c:strRef>
                  <c:f>Daten_Diagramme!$E$31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{12710C54-F6EF-48A0-9DA6-60AB95F1DD50}</c15:txfldGUID>
                      <c15:f>Daten_Diagramme!$E$31</c15:f>
                      <c15:dlblFieldTableCache>
                        <c:ptCount val="1"/>
                        <c:pt idx="0">
                          <c:v>-1.3</c:v>
                        </c:pt>
                      </c15:dlblFieldTableCache>
                    </c15:dlblFTEntry>
                  </c15:dlblFieldTable>
                  <c15:showDataLabelsRange val="0"/>
                </c:ext>
                <c:ext xmlns:c16="http://schemas.microsoft.com/office/drawing/2014/chart" uri="{C3380CC4-5D6E-409C-BE32-E72D297353CC}">
                  <c16:uniqueId val="{00000011-7476-4394-BBCC-C768288F61AA}"/>
                </c:ext>
              </c:extLst>
            </c:dLbl>
            <c:dLbl>
              <c:idx val="18"/>
              <c:tx>
                <c:strRef>
                  <c:f>Daten_Diagramme!$E$32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{00DB1CC6-55A7-4675-BB86-3F8FBDC11369}</c15:txfldGUID>
                      <c15:f>Daten_Diagramme!$E$32</c15:f>
                      <c15:dlblFieldTableCache>
                        <c:ptCount val="1"/>
                        <c:pt idx="0">
                          <c:v>2.8</c:v>
                        </c:pt>
                      </c15:dlblFieldTableCache>
                    </c15:dlblFTEntry>
                  </c15:dlblFieldTable>
                  <c15:showDataLabelsRange val="0"/>
                </c:ext>
                <c:ext xmlns:c16="http://schemas.microsoft.com/office/drawing/2014/chart" uri="{C3380CC4-5D6E-409C-BE32-E72D297353CC}">
                  <c16:uniqueId val="{00000012-7476-4394-BBCC-C768288F61AA}"/>
                </c:ext>
              </c:extLst>
            </c:dLbl>
            <c:dLbl>
              <c:idx val="19"/>
              <c:tx>
                <c:strRef>
                  <c:f>Daten_Diagramme!$E$33</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{C8989EA8-5A6C-4BF4-8F1D-D01F3A9AEFF1}</c15:txfldGUID>
                      <c15:f>Daten_Diagramme!$E$33</c15:f>
                      <c15:dlblFieldTableCache>
                        <c:ptCount val="1"/>
                        <c:pt idx="0">
                          <c:v>8.9</c:v>
                        </c:pt>
                      </c15:dlblFieldTableCache>
                    </c15:dlblFTEntry>
                  </c15:dlblFieldTable>
                  <c15:showDataLabelsRange val="0"/>
                </c:ext>
                <c:ext xmlns:c16="http://schemas.microsoft.com/office/drawing/2014/chart" uri="{C3380CC4-5D6E-409C-BE32-E72D297353CC}">
                  <c16:uniqueId val="{00000013-7476-4394-BBCC-C768288F61AA}"/>
                </c:ext>
              </c:extLst>
            </c:dLbl>
            <c:dLbl>
              <c:idx val="20"/>
              <c:tx>
                <c:strRef>
                  <c:f>Daten_Diagramme!$E$34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{A7B6AC97-F9D9-4EA6-A9B5-675BC93262DD}</c15:txfldGUID>
                      <c15:f>Daten_Diagramme!$E$34</c15:f>
                      <c15:dlblFieldTableCache>
                        <c:ptCount val="1"/>
                        <c:pt idx="0">
                          <c:v>-1.9</c:v>
                        </c:pt>
                      </c15:dlblFieldTableCache>
                    </c15:dlblFTEntry>
                  </c15:dlblFieldTable>
                  <c15:showDataLabelsRange val="0"/>
                </c:ext>
                <c:ext xmlns:c16="http://schemas.microsoft.com/office/drawing/2014/chart" uri="{C3380CC4-5D6E-409C-BE32-E72D297353CC}">
                  <c16:uniqueId val="{00000014-7476-4394-BBCC-C768288F61AA}"/>
                </c:ext>
              </c:extLst>
            </c:dLbl>
            <c:dLbl>
              <c:idx val="21"/>
              <c:tx>
                <c:strRef>
                  <c:f>Daten_Diagramme!$E$35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{DBDA8F56-4103-4232-945F-1A14019F5037}</c15:txfldGUID>
                      <c15:f>Daten_Diagramme!$E$35</c15:f>
                      <c15:dlblFieldTableCache>
                        <c:ptCount val="1"/>
                      </c15:dlblFieldTableCache>
                    </c15:dlblFTEntry>
                  </c15:dlblFieldTable>
                  <c15:showDataLabelsRange val="0"/>
                </c:ext>
                <c:ext xmlns:c16="http://schemas.microsoft.com/office/drawing/2014/chart" uri="{C3380CC4-5D6E-409C-BE32-E72D297353CC}">
                  <c16:uniqueId val="{00000015-7476-4394-BBCC-C768288F61A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{4C5A6331-6FBB-48F0-B85D-DEEC1E07B22D}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476-4394-BBCC-C768288F61AA}"/>
                </c:ext>
              </c:extLst>
            </c:dLbl>
            <c:dLbl>
              <c:idx val="23"/>
              <c:tx>
                <c:strRef>
                  <c:f>Daten_Diagramme!$E$37</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{5C76EF88-71EB-4A5C-A94F-70B133494FE5}</c15:txfldGUID>
                      <c15:f>Daten_Diagramme!$E$37</c15:f>
                      <c15:dlblFieldTableCache>
                        <c:ptCount val="1"/>
                        <c:pt idx="0">
                          <c:v>-8.9</c:v>
                        </c:pt>
                      </c15:dlblFieldTableCache>
                    </c15:dlblFTEntry>
                  </c15:dlblFieldTable>
                  <c15:showDataLabelsRange val="0"/>
                </c:ext>
                <c:ext xmlns:c16="http://schemas.microsoft.com/office/drawing/2014/chart" uri="{C3380CC4-5D6E-409C-BE32-E72D297353CC}">
                  <c16:uniqueId val="{00000017-7476-4394-BBCC-C768288F61AA}"/>
                </c:ext>
              </c:extLst>
            </c:dLbl>
            <c:dLbl>
              <c:idx val="24"/>
              <c:tx>
                <c:strRef>
                  <c:f>Daten_Diagramme!$E$38</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{7AA6466C-69DA-4391-83A0-B6D32C9399E7}</c15:txfldGUID>
                      <c15:f>Daten_Diagramme!$E$38</c15:f>
                      <c15:dlblFieldTableCache>
                        <c:ptCount val="1"/>
                        <c:pt idx="0">
                          <c:v>-3.9</c:v>
                        </c:pt>
                      </c15:dlblFieldTableCache>
                    </c15:dlblFTEntry>
                  </c15:dlblFieldTable>
                  <c15:showDataLabelsRange val="0"/>
                </c:ext>
                <c:ext xmlns:c16="http://schemas.microsoft.com/office/drawing/2014/chart" uri="{C3380CC4-5D6E-409C-BE32-E72D297353CC}">
                  <c16:uniqueId val="{00000018-7476-4394-BBCC-C768288F61AA}"/>
                </c:ext>
              </c:extLst>
            </c:dLbl>
            <c:dLbl>
              <c:idx val="25"/>
              <c:tx>
                <c:strRef>
                  <c:f>Daten_Diagramme!$E$39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{58DFBA9B-394E-4FA2-BDBE-F66AF3AC392E}</c15:txfldGUID>
                      <c15:f>Daten_Diagramme!$E$39</c15:f>
                      <c15:dlblFieldTableCache>
                        <c:ptCount val="1"/>
                        <c:pt idx="0">
                          <c:v>-2.7</c:v>
                        </c:pt>
                      </c15:dlblFieldTableCache>
                    </c15:dlblFTEntry>
                  </c15:dlblFieldTable>
                  <c15:showDataLabelsRange val="0"/>
                </c:ext>
                <c:ext xmlns:c16="http://schemas.microsoft.com/office/drawing/2014/chart" uri="{C3380CC4-5D6E-409C-BE32-E72D297353CC}">
                  <c16:uniqueId val="{00000019-7476-4394-BBCC-C768288F61A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{B3162626-B38D-4D94-B4D2-FCE94D6702DA}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476-4394-BBCC-C768288F61A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{9C874101-B9EF-43CD-AA05-B67E158081B6}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476-4394-BBCC-C768288F61A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{291F374E-8EF0-4F18-AF2A-8F22203789CC}</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476-4394-BBCC-C768288F61A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{1E8B9332-AC2C-47BD-AB6D-2B9CD96A6C63}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476-4394-BBCC-C768288F61A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{98EBAFFC-C7EE-44B4-8834-DB0CA909D7CD}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476-4394-BBCC-C768288F61AA}"/>
                </c:ext>
              </c:extLst>
            </c:dLbl>
            <c:dLbl>
              <c:idx val="31"/>
              <c:tx>
                <c:strRef>
                  <c:f>Daten_Diagramme!$E$45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{B366A330-A39F-4354-9D98-3321CA844B26}</c15:txfldGUID>
                      <c15:f>Daten_Diagramme!$E$45</c15:f>
                      <c15:dlblFieldTableCache>
                        <c:ptCount val="1"/>
                        <c:pt idx="0">
                          <c:v>-2.7</c:v>
                        </c:pt>
                      </c15:dlblFieldTableCache>
                    </c15:dlblFTEntry>
                  </c15:dlblFieldTable>
                  <c15:showDataLabelsRange val="0"/>
                </c:ext>
                <c:ext xmlns:c16="http://schemas.microsoft.com/office/drawing/2014/chart" uri="{C3380CC4-5D6E-409C-BE32-E72D297353CC}">
                  <c16:uniqueId val="{0000001F-7476-4394-BBCC-C768288F61A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-2.800503461296413</c:v>
                </c:pt>
                <c:pt idx="1">
                  <c:v>-8.870967741935484</c:v>
                </c:pt>
                <c:pt idx="2">
                  <c:v>-7.8431372549019605</c:v>
                </c:pt>
                <c:pt idx="3">
                  <c:v>-8.3099156965074261</c:v>
                </c:pt>
                <c:pt idx="4">
                  <c:v>-2.860411899313501</c:v>
                </c:pt>
                <c:pt idx="5">
                  <c:v>-11.839166046165301</c:v>
                </c:pt>
                <c:pt idx="6">
                  <c:v>-8.3941605839416056</c:v>
                </c:pt>
                <c:pt idx="7">
                  <c:v>3.6190476190476191</c:v>
                </c:pt>
                <c:pt idx="8">
                  <c:v>-7.3797891488814606</c:v>
                </c:pt>
                <c:pt idx="9">
                  <c:v>-5.0505050505050502</c:v>
                </c:pt>
                <c:pt idx="10">
                  <c:v>-8.9904878797177048</c:v>
                </c:pt>
                <c:pt idx="11">
                  <c:v>7.4166075230660047</c:v>
                </c:pt>
                <c:pt idx="12">
                  <c:v>-4.7752808988764048</c:v>
                </c:pt>
                <c:pt idx="13">
                  <c:v>-0.47694753577106519</c:v>
                </c:pt>
                <c:pt idx="14">
                  <c:v>-3.3340434597358328</c:v>
                </c:pt>
                <c:pt idx="15">
                  <c:v>-11.544715447154472</c:v>
                </c:pt>
                <c:pt idx="16">
                  <c:v>-0.63897763578274758</c:v>
                </c:pt>
                <c:pt idx="17">
                  <c:v>-1.336573511543135</c:v>
                </c:pt>
                <c:pt idx="18">
                  <c:v>2.7983539094650207</c:v>
                </c:pt>
                <c:pt idx="19">
                  <c:v>8.8980150581793289</c:v>
                </c:pt>
                <c:pt idx="20">
                  <c:v>-1.8792576932111815</c:v>
                </c:pt>
                <c:pt idx="21">
                  <c:v>100</c:v>
                </c:pt>
                <c:pt idx="23">
                  <c:v>-8.870967741935484</c:v>
                </c:pt>
                <c:pt idx="24">
                  <c:v>-3.8875878220140514</c:v>
                </c:pt>
                <c:pt idx="25">
                  <c:v>-2.6736500810574886</c:v>
                </c:pt>
              </c:numCache>
            </c:numRef>
          </c:val>
          <c:extLst>
            <c:ext xmlns:c16="http://schemas.microsoft.com/office/drawing/2014/chart" uri="{C3380CC4-5D6E-409C-BE32-E72D297353CC}">
              <c16:uniqueId val="{00000020-7476-4394-BBCC-C768288F61A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{108C70DC-05BA-4C2F-9F61-553CF92BD1AB}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476-4394-BBCC-C768288F61A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{282D25B9-2B3D-460D-8FFD-CE1EE0E1A28C}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476-4394-BBCC-C768288F61A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{26C3CC27-E72B-4D16-9D43-4D1E96AAE133}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476-4394-BBCC-C768288F61A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{01BD8E6F-55DB-4924-858F-BAB6B33C9127}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476-4394-BBCC-C768288F61A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{5B49356D-2214-4DAF-B888-093B2DF915DA}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476-4394-BBCC-C768288F61A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{5FBAA9CA-329D-4425-A49B-D723CB8BFFD2}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476-4394-BBCC-C768288F61A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{922363A5-A2A6-4BF5-AADA-12E66599FD86}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476-4394-BBCC-C768288F61A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{F9BEF5AB-8927-4766-A541-C4E02E02D7E2}</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476-4394-BBCC-C768288F61A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{B091FBB4-3CF7-4A60-A7AE-78317170AC73}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476-4394-BBCC-C768288F61A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{C745CA6D-925C-4DD2-BD87-E3211D2F0FA6}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476-4394-BBCC-C768288F61A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{BF82EBBF-852F-4ED6-AAA6-F356D3E7B54E}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476-4394-BBCC-C768288F61A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{BCF2BC79-D799-4FEC-963A-B1760C240CE9}</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476-4394-BBCC-C768288F61A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{7E01C52B-BF81-4196-8093-27C1CADDF51D}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476-4394-BBCC-C768288F61A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{41383186-03CF-46B0-9917-3373BEBF8C01}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476-4394-BBCC-C768288F61A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{73B99689-4AEB-4D79-BEFF-D365C5D503D4}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476-4394-BBCC-C768288F61A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{E0074559-D791-4389-A76F-EB35B7E07432}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476-4394-BBCC-C768288F61A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{6B961657-BFDB-4456-B2E7-33FD9A376C64}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476-4394-BBCC-C768288F61A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{24C5C5C6-4AD7-43B1-84E4-DB8530CDD4AC}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476-4394-BBCC-C768288F61A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{429BC8EF-05A3-4F3F-BA1E-4104B6283843}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476-4394-BBCC-C768288F61A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{C6BE7B5D-E2BF-414B-A87B-02BF00C39093}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476-4394-BBCC-C768288F61A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{64C93317-ED46-49BE-80C6-31DFFC328488}</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476-4394-BBCC-C768288F61AA}"/>
                </c:ext>
              </c:extLst>
            </c:dLbl>
            <c:dLbl>
              <c:idx val="21"/>
              <c:tx>
                <c:strRef>
                  <c:f>Daten_Diagramme!$G$35</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{B4DB880D-BFC3-4565-8610-FD78F21E25FB}</c15:txfldGUID>
                      <c15:f>Daten_Diagramme!$G$35</c15:f>
                      <c15:dlblFieldTableCache>
                        <c:ptCount val="1"/>
                        <c:pt idx="0">
                          <c:v>&gt; 50</c:v>
                        </c:pt>
                      </c15:dlblFieldTableCache>
                    </c15:dlblFTEntry>
                  </c15:dlblFieldTable>
                  <c15:showDataLabelsRange val="0"/>
                </c:ext>
                <c:ext xmlns:c16="http://schemas.microsoft.com/office/drawing/2014/chart" uri="{C3380CC4-5D6E-409C-BE32-E72D297353CC}">
                  <c16:uniqueId val="{00000036-7476-4394-BBCC-C768288F61A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{BDD8BA05-86FF-4ED1-8FDC-25C693F73858}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476-4394-BBCC-C768288F61A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{96810884-19C7-456C-87FD-61FBBD2202D3}</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476-4394-BBCC-C768288F61A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{D5720006-0B9E-4887-B9CB-5D2101A43030}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476-4394-BBCC-C768288F61A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{C43AACDA-7B81-407F-9AC4-3D6AFBAF6CC5}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476-4394-BBCC-C768288F61A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{77FA3CB9-4A68-44FD-A11F-2931B1CDEF5E}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476-4394-BBCC-C768288F61A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{6936245A-2BA3-48DC-AB11-A4782407C83F}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476-4394-BBCC-C768288F61A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{7C5984D4-1A62-4313-858B-161129127F11}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476-4394-BBCC-C768288F61A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{F4086171-08D7-4145-A2F0-D70E0C553A7D}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476-4394-BBCC-C768288F61A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{476E3BC1-FF14-4543-95FC-826951B2720C}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476-4394-BBCC-C768288F61A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{C8340BDE-3094-4428-AD18-0E286773BDB8}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476-4394-BBCC-C768288F61A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7476-4394-BBCC-C768288F61A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7476-4394-BBCC-C768288F61A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{57318F37-D451-4E18-BEBE-24377926E409}</c15:txfldGUID>
                      <c15:f>Diagramm!$I$46</c15:f>
                      <c15:dlblFieldTableCache>
                        <c:ptCount val="1"/>
                      </c15:dlblFieldTableCache>
                    </c15:dlblFTEntry>
                  </c15:dlblFieldTable>
                  <c15:showDataLabelsRange val="0"/>
                </c:ext>
                <c:ext xmlns:c16="http://schemas.microsoft.com/office/drawing/2014/chart" uri="{C3380CC4-5D6E-409C-BE32-E72D297353CC}">
                  <c16:uniqueId val="{00000000-BB7C-4F68-9074-D9C367A6090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{C85CCD42-C97C-474F-88DF-21F4575278AC}</c15:txfldGUID>
                      <c15:f>Diagramm!$I$47</c15:f>
                      <c15:dlblFieldTableCache>
                        <c:ptCount val="1"/>
                      </c15:dlblFieldTableCache>
                    </c15:dlblFTEntry>
                  </c15:dlblFieldTable>
                  <c15:showDataLabelsRange val="0"/>
                </c:ext>
                <c:ext xmlns:c16="http://schemas.microsoft.com/office/drawing/2014/chart" uri="{C3380CC4-5D6E-409C-BE32-E72D297353CC}">
                  <c16:uniqueId val="{00000001-BB7C-4F68-9074-D9C367A6090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{E1DC3393-0972-448E-8E97-BDE879F8B09B}</c15:txfldGUID>
                      <c15:f>Diagramm!$I$48</c15:f>
                      <c15:dlblFieldTableCache>
                        <c:ptCount val="1"/>
                      </c15:dlblFieldTableCache>
                    </c15:dlblFTEntry>
                  </c15:dlblFieldTable>
                  <c15:showDataLabelsRange val="0"/>
                </c:ext>
                <c:ext xmlns:c16="http://schemas.microsoft.com/office/drawing/2014/chart" uri="{C3380CC4-5D6E-409C-BE32-E72D297353CC}">
                  <c16:uniqueId val="{00000002-BB7C-4F68-9074-D9C367A6090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{1F2322F8-B912-4F56-8855-356321935236}</c15:txfldGUID>
                      <c15:f>Diagramm!$I$49</c15:f>
                      <c15:dlblFieldTableCache>
                        <c:ptCount val="1"/>
                      </c15:dlblFieldTableCache>
                    </c15:dlblFTEntry>
                  </c15:dlblFieldTable>
                  <c15:showDataLabelsRange val="0"/>
                </c:ext>
                <c:ext xmlns:c16="http://schemas.microsoft.com/office/drawing/2014/chart" uri="{C3380CC4-5D6E-409C-BE32-E72D297353CC}">
                  <c16:uniqueId val="{00000003-BB7C-4F68-9074-D9C367A6090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{010E3FC0-E61E-47E7-BA1D-D4097B3D672B}</c15:txfldGUID>
                      <c15:f>Diagramm!$I$50</c15:f>
                      <c15:dlblFieldTableCache>
                        <c:ptCount val="1"/>
                      </c15:dlblFieldTableCache>
                    </c15:dlblFTEntry>
                  </c15:dlblFieldTable>
                  <c15:showDataLabelsRange val="0"/>
                </c:ext>
                <c:ext xmlns:c16="http://schemas.microsoft.com/office/drawing/2014/chart" uri="{C3380CC4-5D6E-409C-BE32-E72D297353CC}">
                  <c16:uniqueId val="{00000004-BB7C-4F68-9074-D9C367A6090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{9D5B09C9-1BDF-4B99-B393-01CD1E91A23F}</c15:txfldGUID>
                      <c15:f>Diagramm!$I$51</c15:f>
                      <c15:dlblFieldTableCache>
                        <c:ptCount val="1"/>
                      </c15:dlblFieldTableCache>
                    </c15:dlblFTEntry>
                  </c15:dlblFieldTable>
                  <c15:showDataLabelsRange val="0"/>
                </c:ext>
                <c:ext xmlns:c16="http://schemas.microsoft.com/office/drawing/2014/chart" uri="{C3380CC4-5D6E-409C-BE32-E72D297353CC}">
                  <c16:uniqueId val="{00000005-BB7C-4F68-9074-D9C367A6090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{07247E9B-6BA4-4138-B385-832D9F4DA247}</c15:txfldGUID>
                      <c15:f>Diagramm!$I$52</c15:f>
                      <c15:dlblFieldTableCache>
                        <c:ptCount val="1"/>
                      </c15:dlblFieldTableCache>
                    </c15:dlblFTEntry>
                  </c15:dlblFieldTable>
                  <c15:showDataLabelsRange val="0"/>
                </c:ext>
                <c:ext xmlns:c16="http://schemas.microsoft.com/office/drawing/2014/chart" uri="{C3380CC4-5D6E-409C-BE32-E72D297353CC}">
                  <c16:uniqueId val="{00000006-BB7C-4F68-9074-D9C367A6090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{9ED9E452-2B0D-4CFE-911F-D121DE8605DE}</c15:txfldGUID>
                      <c15:f>Diagramm!$I$53</c15:f>
                      <c15:dlblFieldTableCache>
                        <c:ptCount val="1"/>
                      </c15:dlblFieldTableCache>
                    </c15:dlblFTEntry>
                  </c15:dlblFieldTable>
                  <c15:showDataLabelsRange val="0"/>
                </c:ext>
                <c:ext xmlns:c16="http://schemas.microsoft.com/office/drawing/2014/chart" uri="{C3380CC4-5D6E-409C-BE32-E72D297353CC}">
                  <c16:uniqueId val="{00000007-BB7C-4F68-9074-D9C367A6090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{BC99C03D-2013-41AC-8CCA-F8D191097467}</c15:txfldGUID>
                      <c15:f>Diagramm!$I$54</c15:f>
                      <c15:dlblFieldTableCache>
                        <c:ptCount val="1"/>
                      </c15:dlblFieldTableCache>
                    </c15:dlblFTEntry>
                  </c15:dlblFieldTable>
                  <c15:showDataLabelsRange val="0"/>
                </c:ext>
                <c:ext xmlns:c16="http://schemas.microsoft.com/office/drawing/2014/chart" uri="{C3380CC4-5D6E-409C-BE32-E72D297353CC}">
                  <c16:uniqueId val="{00000008-BB7C-4F68-9074-D9C367A6090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{0453C167-5557-4C6D-B582-EA40B6F61F3E}</c15:txfldGUID>
                      <c15:f>Diagramm!$I$55</c15:f>
                      <c15:dlblFieldTableCache>
                        <c:ptCount val="1"/>
                      </c15:dlblFieldTableCache>
                    </c15:dlblFTEntry>
                  </c15:dlblFieldTable>
                  <c15:showDataLabelsRange val="0"/>
                </c:ext>
                <c:ext xmlns:c16="http://schemas.microsoft.com/office/drawing/2014/chart" uri="{C3380CC4-5D6E-409C-BE32-E72D297353CC}">
                  <c16:uniqueId val="{00000009-BB7C-4F68-9074-D9C367A6090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{CC04EB04-C4DD-4B1C-97E2-906D873FB15B}</c15:txfldGUID>
                      <c15:f>Diagramm!$I$56</c15:f>
                      <c15:dlblFieldTableCache>
                        <c:ptCount val="1"/>
                      </c15:dlblFieldTableCache>
                    </c15:dlblFTEntry>
                  </c15:dlblFieldTable>
                  <c15:showDataLabelsRange val="0"/>
                </c:ext>
                <c:ext xmlns:c16="http://schemas.microsoft.com/office/drawing/2014/chart" uri="{C3380CC4-5D6E-409C-BE32-E72D297353CC}">
                  <c16:uniqueId val="{0000000A-BB7C-4F68-9074-D9C367A6090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{30AA416C-853F-4A37-9490-A13413E33AC3}</c15:txfldGUID>
                      <c15:f>Diagramm!$I$57</c15:f>
                      <c15:dlblFieldTableCache>
                        <c:ptCount val="1"/>
                      </c15:dlblFieldTableCache>
                    </c15:dlblFTEntry>
                  </c15:dlblFieldTable>
                  <c15:showDataLabelsRange val="0"/>
                </c:ext>
                <c:ext xmlns:c16="http://schemas.microsoft.com/office/drawing/2014/chart" uri="{C3380CC4-5D6E-409C-BE32-E72D297353CC}">
                  <c16:uniqueId val="{0000000B-BB7C-4F68-9074-D9C367A6090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{9BB1CB3D-44C1-4721-A975-2F2DF52E98FF}</c15:txfldGUID>
                      <c15:f>Diagramm!$I$58</c15:f>
                      <c15:dlblFieldTableCache>
                        <c:ptCount val="1"/>
                      </c15:dlblFieldTableCache>
                    </c15:dlblFTEntry>
                  </c15:dlblFieldTable>
                  <c15:showDataLabelsRange val="0"/>
                </c:ext>
                <c:ext xmlns:c16="http://schemas.microsoft.com/office/drawing/2014/chart" uri="{C3380CC4-5D6E-409C-BE32-E72D297353CC}">
                  <c16:uniqueId val="{0000000C-BB7C-4F68-9074-D9C367A6090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{61A20AEC-00AA-4410-8FBE-E176984EC296}</c15:txfldGUID>
                      <c15:f>Diagramm!$I$59</c15:f>
                      <c15:dlblFieldTableCache>
                        <c:ptCount val="1"/>
                      </c15:dlblFieldTableCache>
                    </c15:dlblFTEntry>
                  </c15:dlblFieldTable>
                  <c15:showDataLabelsRange val="0"/>
                </c:ext>
                <c:ext xmlns:c16="http://schemas.microsoft.com/office/drawing/2014/chart" uri="{C3380CC4-5D6E-409C-BE32-E72D297353CC}">
                  <c16:uniqueId val="{0000000D-BB7C-4F68-9074-D9C367A6090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{9E65B67D-E921-4B59-9518-E30D1EAFB243}</c15:txfldGUID>
                      <c15:f>Diagramm!$I$60</c15:f>
                      <c15:dlblFieldTableCache>
                        <c:ptCount val="1"/>
                      </c15:dlblFieldTableCache>
                    </c15:dlblFTEntry>
                  </c15:dlblFieldTable>
                  <c15:showDataLabelsRange val="0"/>
                </c:ext>
                <c:ext xmlns:c16="http://schemas.microsoft.com/office/drawing/2014/chart" uri="{C3380CC4-5D6E-409C-BE32-E72D297353CC}">
                  <c16:uniqueId val="{0000000E-BB7C-4F68-9074-D9C367A6090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{FB6EE184-226D-4304-A6FB-CA80E1A1433F}</c15:txfldGUID>
                      <c15:f>Diagramm!$I$61</c15:f>
                      <c15:dlblFieldTableCache>
                        <c:ptCount val="1"/>
                      </c15:dlblFieldTableCache>
                    </c15:dlblFTEntry>
                  </c15:dlblFieldTable>
                  <c15:showDataLabelsRange val="0"/>
                </c:ext>
                <c:ext xmlns:c16="http://schemas.microsoft.com/office/drawing/2014/chart" uri="{C3380CC4-5D6E-409C-BE32-E72D297353CC}">
                  <c16:uniqueId val="{0000000F-BB7C-4F68-9074-D9C367A6090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{67478D9B-7760-4481-994F-60B1F034B554}</c15:txfldGUID>
                      <c15:f>Diagramm!$I$62</c15:f>
                      <c15:dlblFieldTableCache>
                        <c:ptCount val="1"/>
                      </c15:dlblFieldTableCache>
                    </c15:dlblFTEntry>
                  </c15:dlblFieldTable>
                  <c15:showDataLabelsRange val="0"/>
                </c:ext>
                <c:ext xmlns:c16="http://schemas.microsoft.com/office/drawing/2014/chart" uri="{C3380CC4-5D6E-409C-BE32-E72D297353CC}">
                  <c16:uniqueId val="{00000010-BB7C-4F68-9074-D9C367A6090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{0D3E481A-0466-45E0-861E-8FF8BBFCC707}</c15:txfldGUID>
                      <c15:f>Diagramm!$I$63</c15:f>
                      <c15:dlblFieldTableCache>
                        <c:ptCount val="1"/>
                      </c15:dlblFieldTableCache>
                    </c15:dlblFTEntry>
                  </c15:dlblFieldTable>
                  <c15:showDataLabelsRange val="0"/>
                </c:ext>
                <c:ext xmlns:c16="http://schemas.microsoft.com/office/drawing/2014/chart" uri="{C3380CC4-5D6E-409C-BE32-E72D297353CC}">
                  <c16:uniqueId val="{00000011-BB7C-4F68-9074-D9C367A6090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{CE3190FD-E094-4025-8CAA-04CF24DD5B18}</c15:txfldGUID>
                      <c15:f>Diagramm!$I$64</c15:f>
                      <c15:dlblFieldTableCache>
                        <c:ptCount val="1"/>
                      </c15:dlblFieldTableCache>
                    </c15:dlblFTEntry>
                  </c15:dlblFieldTable>
                  <c15:showDataLabelsRange val="0"/>
                </c:ext>
                <c:ext xmlns:c16="http://schemas.microsoft.com/office/drawing/2014/chart" uri="{C3380CC4-5D6E-409C-BE32-E72D297353CC}">
                  <c16:uniqueId val="{00000012-BB7C-4F68-9074-D9C367A6090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{AB4E8335-E1EE-4A47-BBF9-8846C65154E1}</c15:txfldGUID>
                      <c15:f>Diagramm!$I$65</c15:f>
                      <c15:dlblFieldTableCache>
                        <c:ptCount val="1"/>
                      </c15:dlblFieldTableCache>
                    </c15:dlblFTEntry>
                  </c15:dlblFieldTable>
                  <c15:showDataLabelsRange val="0"/>
                </c:ext>
                <c:ext xmlns:c16="http://schemas.microsoft.com/office/drawing/2014/chart" uri="{C3380CC4-5D6E-409C-BE32-E72D297353CC}">
                  <c16:uniqueId val="{00000013-BB7C-4F68-9074-D9C367A6090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{2E801A91-15B1-4A44-94A5-7D1458E4A037}</c15:txfldGUID>
                      <c15:f>Diagramm!$I$66</c15:f>
                      <c15:dlblFieldTableCache>
                        <c:ptCount val="1"/>
                      </c15:dlblFieldTableCache>
                    </c15:dlblFTEntry>
                  </c15:dlblFieldTable>
                  <c15:showDataLabelsRange val="0"/>
                </c:ext>
                <c:ext xmlns:c16="http://schemas.microsoft.com/office/drawing/2014/chart" uri="{C3380CC4-5D6E-409C-BE32-E72D297353CC}">
                  <c16:uniqueId val="{00000014-BB7C-4F68-9074-D9C367A6090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{FF4A7E8C-5C56-4884-8237-1DBDFA646CBE}</c15:txfldGUID>
                      <c15:f>Diagramm!$I$67</c15:f>
                      <c15:dlblFieldTableCache>
                        <c:ptCount val="1"/>
                      </c15:dlblFieldTableCache>
                    </c15:dlblFTEntry>
                  </c15:dlblFieldTable>
                  <c15:showDataLabelsRange val="0"/>
                </c:ext>
                <c:ext xmlns:c16="http://schemas.microsoft.com/office/drawing/2014/chart" uri="{C3380CC4-5D6E-409C-BE32-E72D297353CC}">
                  <c16:uniqueId val="{00000015-BB7C-4F68-9074-D9C367A6090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B7C-4F68-9074-D9C367A6090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{3D3ECBD7-6C28-4A5F-A326-5E3A827A2703}</c15:txfldGUID>
                      <c15:f>Diagramm!$K$46</c15:f>
                      <c15:dlblFieldTableCache>
                        <c:ptCount val="1"/>
                      </c15:dlblFieldTableCache>
                    </c15:dlblFTEntry>
                  </c15:dlblFieldTable>
                  <c15:showDataLabelsRange val="0"/>
                </c:ext>
                <c:ext xmlns:c16="http://schemas.microsoft.com/office/drawing/2014/chart" uri="{C3380CC4-5D6E-409C-BE32-E72D297353CC}">
                  <c16:uniqueId val="{00000017-BB7C-4F68-9074-D9C367A6090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{72BB04B3-446D-4428-82A5-7AE1DB2706EC}</c15:txfldGUID>
                      <c15:f>Diagramm!$K$47</c15:f>
                      <c15:dlblFieldTableCache>
                        <c:ptCount val="1"/>
                      </c15:dlblFieldTableCache>
                    </c15:dlblFTEntry>
                  </c15:dlblFieldTable>
                  <c15:showDataLabelsRange val="0"/>
                </c:ext>
                <c:ext xmlns:c16="http://schemas.microsoft.com/office/drawing/2014/chart" uri="{C3380CC4-5D6E-409C-BE32-E72D297353CC}">
                  <c16:uniqueId val="{00000018-BB7C-4F68-9074-D9C367A6090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{6D16FB62-7E1D-406E-A27B-1F05F58F64AA}</c15:txfldGUID>
                      <c15:f>Diagramm!$K$48</c15:f>
                      <c15:dlblFieldTableCache>
                        <c:ptCount val="1"/>
                      </c15:dlblFieldTableCache>
                    </c15:dlblFTEntry>
                  </c15:dlblFieldTable>
                  <c15:showDataLabelsRange val="0"/>
                </c:ext>
                <c:ext xmlns:c16="http://schemas.microsoft.com/office/drawing/2014/chart" uri="{C3380CC4-5D6E-409C-BE32-E72D297353CC}">
                  <c16:uniqueId val="{00000019-BB7C-4F68-9074-D9C367A6090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{52F7295C-0D8F-4DE7-9846-C1B5AF295B3B}</c15:txfldGUID>
                      <c15:f>Diagramm!$K$49</c15:f>
                      <c15:dlblFieldTableCache>
                        <c:ptCount val="1"/>
                      </c15:dlblFieldTableCache>
                    </c15:dlblFTEntry>
                  </c15:dlblFieldTable>
                  <c15:showDataLabelsRange val="0"/>
                </c:ext>
                <c:ext xmlns:c16="http://schemas.microsoft.com/office/drawing/2014/chart" uri="{C3380CC4-5D6E-409C-BE32-E72D297353CC}">
                  <c16:uniqueId val="{0000001A-BB7C-4F68-9074-D9C367A6090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{FE050FF8-124D-47BB-A688-33E0CC330BC0}</c15:txfldGUID>
                      <c15:f>Diagramm!$K$50</c15:f>
                      <c15:dlblFieldTableCache>
                        <c:ptCount val="1"/>
                      </c15:dlblFieldTableCache>
                    </c15:dlblFTEntry>
                  </c15:dlblFieldTable>
                  <c15:showDataLabelsRange val="0"/>
                </c:ext>
                <c:ext xmlns:c16="http://schemas.microsoft.com/office/drawing/2014/chart" uri="{C3380CC4-5D6E-409C-BE32-E72D297353CC}">
                  <c16:uniqueId val="{0000001B-BB7C-4F68-9074-D9C367A6090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{791D2DCF-F003-4561-A33A-4672E177673F}</c15:txfldGUID>
                      <c15:f>Diagramm!$K$51</c15:f>
                      <c15:dlblFieldTableCache>
                        <c:ptCount val="1"/>
                      </c15:dlblFieldTableCache>
                    </c15:dlblFTEntry>
                  </c15:dlblFieldTable>
                  <c15:showDataLabelsRange val="0"/>
                </c:ext>
                <c:ext xmlns:c16="http://schemas.microsoft.com/office/drawing/2014/chart" uri="{C3380CC4-5D6E-409C-BE32-E72D297353CC}">
                  <c16:uniqueId val="{0000001C-BB7C-4F68-9074-D9C367A6090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{0FCF28A2-361C-4808-8941-749DE595E69C}</c15:txfldGUID>
                      <c15:f>Diagramm!$K$52</c15:f>
                      <c15:dlblFieldTableCache>
                        <c:ptCount val="1"/>
                      </c15:dlblFieldTableCache>
                    </c15:dlblFTEntry>
                  </c15:dlblFieldTable>
                  <c15:showDataLabelsRange val="0"/>
                </c:ext>
                <c:ext xmlns:c16="http://schemas.microsoft.com/office/drawing/2014/chart" uri="{C3380CC4-5D6E-409C-BE32-E72D297353CC}">
                  <c16:uniqueId val="{0000001D-BB7C-4F68-9074-D9C367A6090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{58199118-7C89-4307-AFA6-9F81BE664416}</c15:txfldGUID>
                      <c15:f>Diagramm!$K$53</c15:f>
                      <c15:dlblFieldTableCache>
                        <c:ptCount val="1"/>
                      </c15:dlblFieldTableCache>
                    </c15:dlblFTEntry>
                  </c15:dlblFieldTable>
                  <c15:showDataLabelsRange val="0"/>
                </c:ext>
                <c:ext xmlns:c16="http://schemas.microsoft.com/office/drawing/2014/chart" uri="{C3380CC4-5D6E-409C-BE32-E72D297353CC}">
                  <c16:uniqueId val="{0000001E-BB7C-4F68-9074-D9C367A6090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{66A7E7B3-0D8D-43ED-89F4-C7050D0E3054}</c15:txfldGUID>
                      <c15:f>Diagramm!$K$54</c15:f>
                      <c15:dlblFieldTableCache>
                        <c:ptCount val="1"/>
                      </c15:dlblFieldTableCache>
                    </c15:dlblFTEntry>
                  </c15:dlblFieldTable>
                  <c15:showDataLabelsRange val="0"/>
                </c:ext>
                <c:ext xmlns:c16="http://schemas.microsoft.com/office/drawing/2014/chart" uri="{C3380CC4-5D6E-409C-BE32-E72D297353CC}">
                  <c16:uniqueId val="{0000001F-BB7C-4F68-9074-D9C367A6090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{D11E1FF3-A169-4F48-A0F6-45AF3E7C90DD}</c15:txfldGUID>
                      <c15:f>Diagramm!$K$55</c15:f>
                      <c15:dlblFieldTableCache>
                        <c:ptCount val="1"/>
                      </c15:dlblFieldTableCache>
                    </c15:dlblFTEntry>
                  </c15:dlblFieldTable>
                  <c15:showDataLabelsRange val="0"/>
                </c:ext>
                <c:ext xmlns:c16="http://schemas.microsoft.com/office/drawing/2014/chart" uri="{C3380CC4-5D6E-409C-BE32-E72D297353CC}">
                  <c16:uniqueId val="{00000020-BB7C-4F68-9074-D9C367A6090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{4E588A29-C3A5-4CF3-91B8-2CA0B93B0635}</c15:txfldGUID>
                      <c15:f>Diagramm!$K$56</c15:f>
                      <c15:dlblFieldTableCache>
                        <c:ptCount val="1"/>
                      </c15:dlblFieldTableCache>
                    </c15:dlblFTEntry>
                  </c15:dlblFieldTable>
                  <c15:showDataLabelsRange val="0"/>
                </c:ext>
                <c:ext xmlns:c16="http://schemas.microsoft.com/office/drawing/2014/chart" uri="{C3380CC4-5D6E-409C-BE32-E72D297353CC}">
                  <c16:uniqueId val="{00000021-BB7C-4F68-9074-D9C367A6090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{8F30FF0A-A051-43BD-9360-AEC19B35949B}</c15:txfldGUID>
                      <c15:f>Diagramm!$K$57</c15:f>
                      <c15:dlblFieldTableCache>
                        <c:ptCount val="1"/>
                      </c15:dlblFieldTableCache>
                    </c15:dlblFTEntry>
                  </c15:dlblFieldTable>
                  <c15:showDataLabelsRange val="0"/>
                </c:ext>
                <c:ext xmlns:c16="http://schemas.microsoft.com/office/drawing/2014/chart" uri="{C3380CC4-5D6E-409C-BE32-E72D297353CC}">
                  <c16:uniqueId val="{00000022-BB7C-4F68-9074-D9C367A6090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{C9D05291-AB94-4FC0-954C-16FE3C06AA5A}</c15:txfldGUID>
                      <c15:f>Diagramm!$K$58</c15:f>
                      <c15:dlblFieldTableCache>
                        <c:ptCount val="1"/>
                      </c15:dlblFieldTableCache>
                    </c15:dlblFTEntry>
                  </c15:dlblFieldTable>
                  <c15:showDataLabelsRange val="0"/>
                </c:ext>
                <c:ext xmlns:c16="http://schemas.microsoft.com/office/drawing/2014/chart" uri="{C3380CC4-5D6E-409C-BE32-E72D297353CC}">
                  <c16:uniqueId val="{00000023-BB7C-4F68-9074-D9C367A6090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{7515FF11-C048-4942-877C-D4F9AE375546}</c15:txfldGUID>
                      <c15:f>Diagramm!$K$59</c15:f>
                      <c15:dlblFieldTableCache>
                        <c:ptCount val="1"/>
                      </c15:dlblFieldTableCache>
                    </c15:dlblFTEntry>
                  </c15:dlblFieldTable>
                  <c15:showDataLabelsRange val="0"/>
                </c:ext>
                <c:ext xmlns:c16="http://schemas.microsoft.com/office/drawing/2014/chart" uri="{C3380CC4-5D6E-409C-BE32-E72D297353CC}">
                  <c16:uniqueId val="{00000024-BB7C-4F68-9074-D9C367A6090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{3DB36C48-8F69-46A6-98A4-ABFDF10858AD}</c15:txfldGUID>
                      <c15:f>Diagramm!$K$60</c15:f>
                      <c15:dlblFieldTableCache>
                        <c:ptCount val="1"/>
                      </c15:dlblFieldTableCache>
                    </c15:dlblFTEntry>
                  </c15:dlblFieldTable>
                  <c15:showDataLabelsRange val="0"/>
                </c:ext>
                <c:ext xmlns:c16="http://schemas.microsoft.com/office/drawing/2014/chart" uri="{C3380CC4-5D6E-409C-BE32-E72D297353CC}">
                  <c16:uniqueId val="{00000025-BB7C-4F68-9074-D9C367A6090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{5F083B23-3E4D-439A-86BE-1D10254D1651}</c15:txfldGUID>
                      <c15:f>Diagramm!$K$61</c15:f>
                      <c15:dlblFieldTableCache>
                        <c:ptCount val="1"/>
                      </c15:dlblFieldTableCache>
                    </c15:dlblFTEntry>
                  </c15:dlblFieldTable>
                  <c15:showDataLabelsRange val="0"/>
                </c:ext>
                <c:ext xmlns:c16="http://schemas.microsoft.com/office/drawing/2014/chart" uri="{C3380CC4-5D6E-409C-BE32-E72D297353CC}">
                  <c16:uniqueId val="{00000026-BB7C-4F68-9074-D9C367A6090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{08244CB7-4E31-43FC-8F53-22244938B6D1}</c15:txfldGUID>
                      <c15:f>Diagramm!$K$62</c15:f>
                      <c15:dlblFieldTableCache>
                        <c:ptCount val="1"/>
                      </c15:dlblFieldTableCache>
                    </c15:dlblFTEntry>
                  </c15:dlblFieldTable>
                  <c15:showDataLabelsRange val="0"/>
                </c:ext>
                <c:ext xmlns:c16="http://schemas.microsoft.com/office/drawing/2014/chart" uri="{C3380CC4-5D6E-409C-BE32-E72D297353CC}">
                  <c16:uniqueId val="{00000027-BB7C-4F68-9074-D9C367A6090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{FF24084A-5FF9-49C8-B201-E68A1282BFB6}</c15:txfldGUID>
                      <c15:f>Diagramm!$K$63</c15:f>
                      <c15:dlblFieldTableCache>
                        <c:ptCount val="1"/>
                      </c15:dlblFieldTableCache>
                    </c15:dlblFTEntry>
                  </c15:dlblFieldTable>
                  <c15:showDataLabelsRange val="0"/>
                </c:ext>
                <c:ext xmlns:c16="http://schemas.microsoft.com/office/drawing/2014/chart" uri="{C3380CC4-5D6E-409C-BE32-E72D297353CC}">
                  <c16:uniqueId val="{00000028-BB7C-4F68-9074-D9C367A6090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{AB00A9D8-2B0C-4D57-9B9B-666BD4933FE0}</c15:txfldGUID>
                      <c15:f>Diagramm!$K$64</c15:f>
                      <c15:dlblFieldTableCache>
                        <c:ptCount val="1"/>
                      </c15:dlblFieldTableCache>
                    </c15:dlblFTEntry>
                  </c15:dlblFieldTable>
                  <c15:showDataLabelsRange val="0"/>
                </c:ext>
                <c:ext xmlns:c16="http://schemas.microsoft.com/office/drawing/2014/chart" uri="{C3380CC4-5D6E-409C-BE32-E72D297353CC}">
                  <c16:uniqueId val="{00000029-BB7C-4F68-9074-D9C367A6090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{F82106EB-FD45-4B09-8D51-9E688505D9B1}</c15:txfldGUID>
                      <c15:f>Diagramm!$K$65</c15:f>
                      <c15:dlblFieldTableCache>
                        <c:ptCount val="1"/>
                      </c15:dlblFieldTableCache>
                    </c15:dlblFTEntry>
                  </c15:dlblFieldTable>
                  <c15:showDataLabelsRange val="0"/>
                </c:ext>
                <c:ext xmlns:c16="http://schemas.microsoft.com/office/drawing/2014/chart" uri="{C3380CC4-5D6E-409C-BE32-E72D297353CC}">
                  <c16:uniqueId val="{0000002A-BB7C-4F68-9074-D9C367A6090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{ABCD306D-3C61-4B75-89AF-9A3855432A4E}</c15:txfldGUID>
                      <c15:f>Diagramm!$K$66</c15:f>
                      <c15:dlblFieldTableCache>
                        <c:ptCount val="1"/>
                      </c15:dlblFieldTableCache>
                    </c15:dlblFTEntry>
                  </c15:dlblFieldTable>
                  <c15:showDataLabelsRange val="0"/>
                </c:ext>
                <c:ext xmlns:c16="http://schemas.microsoft.com/office/drawing/2014/chart" uri="{C3380CC4-5D6E-409C-BE32-E72D297353CC}">
                  <c16:uniqueId val="{0000002B-BB7C-4F68-9074-D9C367A6090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{526AB172-4944-4D33-AA52-FC4470811F06}</c15:txfldGUID>
                      <c15:f>Diagramm!$K$67</c15:f>
                      <c15:dlblFieldTableCache>
                        <c:ptCount val="1"/>
                      </c15:dlblFieldTableCache>
                    </c15:dlblFTEntry>
                  </c15:dlblFieldTable>
                  <c15:showDataLabelsRange val="0"/>
                </c:ext>
                <c:ext xmlns:c16="http://schemas.microsoft.com/office/drawing/2014/chart" uri="{C3380CC4-5D6E-409C-BE32-E72D297353CC}">
                  <c16:uniqueId val="{0000002C-BB7C-4F68-9074-D9C367A6090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B7C-4F68-9074-D9C367A6090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{0C8E2A4D-A1B9-4DAF-97EB-C8FC08F040C1}</c15:txfldGUID>
                      <c15:f>Diagramm!$J$46</c15:f>
                      <c15:dlblFieldTableCache>
                        <c:ptCount val="1"/>
                      </c15:dlblFieldTableCache>
                    </c15:dlblFTEntry>
                  </c15:dlblFieldTable>
                  <c15:showDataLabelsRange val="0"/>
                </c:ext>
                <c:ext xmlns:c16="http://schemas.microsoft.com/office/drawing/2014/chart" uri="{C3380CC4-5D6E-409C-BE32-E72D297353CC}">
                  <c16:uniqueId val="{0000002E-BB7C-4F68-9074-D9C367A6090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{DC929BE2-7464-42D9-AEAE-1DF0594A3587}</c15:txfldGUID>
                      <c15:f>Diagramm!$J$47</c15:f>
                      <c15:dlblFieldTableCache>
                        <c:ptCount val="1"/>
                      </c15:dlblFieldTableCache>
                    </c15:dlblFTEntry>
                  </c15:dlblFieldTable>
                  <c15:showDataLabelsRange val="0"/>
                </c:ext>
                <c:ext xmlns:c16="http://schemas.microsoft.com/office/drawing/2014/chart" uri="{C3380CC4-5D6E-409C-BE32-E72D297353CC}">
                  <c16:uniqueId val="{0000002F-BB7C-4F68-9074-D9C367A6090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{4845A34D-27F5-4DBB-9795-E5B8CF936DB1}</c15:txfldGUID>
                      <c15:f>Diagramm!$J$48</c15:f>
                      <c15:dlblFieldTableCache>
                        <c:ptCount val="1"/>
                      </c15:dlblFieldTableCache>
                    </c15:dlblFTEntry>
                  </c15:dlblFieldTable>
                  <c15:showDataLabelsRange val="0"/>
                </c:ext>
                <c:ext xmlns:c16="http://schemas.microsoft.com/office/drawing/2014/chart" uri="{C3380CC4-5D6E-409C-BE32-E72D297353CC}">
                  <c16:uniqueId val="{00000030-BB7C-4F68-9074-D9C367A6090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{6F1FE797-C381-4799-B44F-B9CA8DD18E33}</c15:txfldGUID>
                      <c15:f>Diagramm!$J$49</c15:f>
                      <c15:dlblFieldTableCache>
                        <c:ptCount val="1"/>
                      </c15:dlblFieldTableCache>
                    </c15:dlblFTEntry>
                  </c15:dlblFieldTable>
                  <c15:showDataLabelsRange val="0"/>
                </c:ext>
                <c:ext xmlns:c16="http://schemas.microsoft.com/office/drawing/2014/chart" uri="{C3380CC4-5D6E-409C-BE32-E72D297353CC}">
                  <c16:uniqueId val="{00000031-BB7C-4F68-9074-D9C367A6090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{F197B3C4-7468-4A19-AF48-5258B2E7460E}</c15:txfldGUID>
                      <c15:f>Diagramm!$J$50</c15:f>
                      <c15:dlblFieldTableCache>
                        <c:ptCount val="1"/>
                      </c15:dlblFieldTableCache>
                    </c15:dlblFTEntry>
                  </c15:dlblFieldTable>
                  <c15:showDataLabelsRange val="0"/>
                </c:ext>
                <c:ext xmlns:c16="http://schemas.microsoft.com/office/drawing/2014/chart" uri="{C3380CC4-5D6E-409C-BE32-E72D297353CC}">
                  <c16:uniqueId val="{00000032-BB7C-4F68-9074-D9C367A6090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{D7CEB6CE-EE9C-4BEA-8BC5-55FB3E91411C}</c15:txfldGUID>
                      <c15:f>Diagramm!$J$51</c15:f>
                      <c15:dlblFieldTableCache>
                        <c:ptCount val="1"/>
                      </c15:dlblFieldTableCache>
                    </c15:dlblFTEntry>
                  </c15:dlblFieldTable>
                  <c15:showDataLabelsRange val="0"/>
                </c:ext>
                <c:ext xmlns:c16="http://schemas.microsoft.com/office/drawing/2014/chart" uri="{C3380CC4-5D6E-409C-BE32-E72D297353CC}">
                  <c16:uniqueId val="{00000033-BB7C-4F68-9074-D9C367A6090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{107D9ADE-1753-4D12-A621-BF9C4A3B0A0B}</c15:txfldGUID>
                      <c15:f>Diagramm!$J$52</c15:f>
                      <c15:dlblFieldTableCache>
                        <c:ptCount val="1"/>
                      </c15:dlblFieldTableCache>
                    </c15:dlblFTEntry>
                  </c15:dlblFieldTable>
                  <c15:showDataLabelsRange val="0"/>
                </c:ext>
                <c:ext xmlns:c16="http://schemas.microsoft.com/office/drawing/2014/chart" uri="{C3380CC4-5D6E-409C-BE32-E72D297353CC}">
                  <c16:uniqueId val="{00000034-BB7C-4F68-9074-D9C367A6090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{2AF2FB5B-633B-48E8-802E-3D48BD46167B}</c15:txfldGUID>
                      <c15:f>Diagramm!$J$53</c15:f>
                      <c15:dlblFieldTableCache>
                        <c:ptCount val="1"/>
                      </c15:dlblFieldTableCache>
                    </c15:dlblFTEntry>
                  </c15:dlblFieldTable>
                  <c15:showDataLabelsRange val="0"/>
                </c:ext>
                <c:ext xmlns:c16="http://schemas.microsoft.com/office/drawing/2014/chart" uri="{C3380CC4-5D6E-409C-BE32-E72D297353CC}">
                  <c16:uniqueId val="{00000035-BB7C-4F68-9074-D9C367A6090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{07D4B1F5-52DA-4F56-89C5-F3289D5F4A5C}</c15:txfldGUID>
                      <c15:f>Diagramm!$J$54</c15:f>
                      <c15:dlblFieldTableCache>
                        <c:ptCount val="1"/>
                      </c15:dlblFieldTableCache>
                    </c15:dlblFTEntry>
                  </c15:dlblFieldTable>
                  <c15:showDataLabelsRange val="0"/>
                </c:ext>
                <c:ext xmlns:c16="http://schemas.microsoft.com/office/drawing/2014/chart" uri="{C3380CC4-5D6E-409C-BE32-E72D297353CC}">
                  <c16:uniqueId val="{00000036-BB7C-4F68-9074-D9C367A6090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{DD5F98C2-0058-4DAF-87E1-61C7EFB86E12}</c15:txfldGUID>
                      <c15:f>Diagramm!$J$55</c15:f>
                      <c15:dlblFieldTableCache>
                        <c:ptCount val="1"/>
                      </c15:dlblFieldTableCache>
                    </c15:dlblFTEntry>
                  </c15:dlblFieldTable>
                  <c15:showDataLabelsRange val="0"/>
                </c:ext>
                <c:ext xmlns:c16="http://schemas.microsoft.com/office/drawing/2014/chart" uri="{C3380CC4-5D6E-409C-BE32-E72D297353CC}">
                  <c16:uniqueId val="{00000037-BB7C-4F68-9074-D9C367A6090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{A124259D-1FEB-47DF-9503-2426DCAFA4BD}</c15:txfldGUID>
                      <c15:f>Diagramm!$J$56</c15:f>
                      <c15:dlblFieldTableCache>
                        <c:ptCount val="1"/>
                      </c15:dlblFieldTableCache>
                    </c15:dlblFTEntry>
                  </c15:dlblFieldTable>
                  <c15:showDataLabelsRange val="0"/>
                </c:ext>
                <c:ext xmlns:c16="http://schemas.microsoft.com/office/drawing/2014/chart" uri="{C3380CC4-5D6E-409C-BE32-E72D297353CC}">
                  <c16:uniqueId val="{00000038-BB7C-4F68-9074-D9C367A6090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{23FFDFE7-D59A-447C-B8BB-4E5432BB57EF}</c15:txfldGUID>
                      <c15:f>Diagramm!$J$57</c15:f>
                      <c15:dlblFieldTableCache>
                        <c:ptCount val="1"/>
                      </c15:dlblFieldTableCache>
                    </c15:dlblFTEntry>
                  </c15:dlblFieldTable>
                  <c15:showDataLabelsRange val="0"/>
                </c:ext>
                <c:ext xmlns:c16="http://schemas.microsoft.com/office/drawing/2014/chart" uri="{C3380CC4-5D6E-409C-BE32-E72D297353CC}">
                  <c16:uniqueId val="{00000039-BB7C-4F68-9074-D9C367A6090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{3BA005B9-E2B6-47B0-9D13-BC54B140E8D6}</c15:txfldGUID>
                      <c15:f>Diagramm!$J$58</c15:f>
                      <c15:dlblFieldTableCache>
                        <c:ptCount val="1"/>
                      </c15:dlblFieldTableCache>
                    </c15:dlblFTEntry>
                  </c15:dlblFieldTable>
                  <c15:showDataLabelsRange val="0"/>
                </c:ext>
                <c:ext xmlns:c16="http://schemas.microsoft.com/office/drawing/2014/chart" uri="{C3380CC4-5D6E-409C-BE32-E72D297353CC}">
                  <c16:uniqueId val="{0000003A-BB7C-4F68-9074-D9C367A6090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{FBDDDFC9-DCBD-46A5-9AB8-76A3A64F9122}</c15:txfldGUID>
                      <c15:f>Diagramm!$J$59</c15:f>
                      <c15:dlblFieldTableCache>
                        <c:ptCount val="1"/>
                      </c15:dlblFieldTableCache>
                    </c15:dlblFTEntry>
                  </c15:dlblFieldTable>
                  <c15:showDataLabelsRange val="0"/>
                </c:ext>
                <c:ext xmlns:c16="http://schemas.microsoft.com/office/drawing/2014/chart" uri="{C3380CC4-5D6E-409C-BE32-E72D297353CC}">
                  <c16:uniqueId val="{0000003B-BB7C-4F68-9074-D9C367A6090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{D986BB95-FD7E-497D-9477-A2D9B55B3A5C}</c15:txfldGUID>
                      <c15:f>Diagramm!$J$60</c15:f>
                      <c15:dlblFieldTableCache>
                        <c:ptCount val="1"/>
                      </c15:dlblFieldTableCache>
                    </c15:dlblFTEntry>
                  </c15:dlblFieldTable>
                  <c15:showDataLabelsRange val="0"/>
                </c:ext>
                <c:ext xmlns:c16="http://schemas.microsoft.com/office/drawing/2014/chart" uri="{C3380CC4-5D6E-409C-BE32-E72D297353CC}">
                  <c16:uniqueId val="{0000003C-BB7C-4F68-9074-D9C367A6090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{C9E56491-287D-4967-97B9-05B0287C7FE6}</c15:txfldGUID>
                      <c15:f>Diagramm!$J$61</c15:f>
                      <c15:dlblFieldTableCache>
                        <c:ptCount val="1"/>
                      </c15:dlblFieldTableCache>
                    </c15:dlblFTEntry>
                  </c15:dlblFieldTable>
                  <c15:showDataLabelsRange val="0"/>
                </c:ext>
                <c:ext xmlns:c16="http://schemas.microsoft.com/office/drawing/2014/chart" uri="{C3380CC4-5D6E-409C-BE32-E72D297353CC}">
                  <c16:uniqueId val="{0000003D-BB7C-4F68-9074-D9C367A6090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{511C75C4-6546-413D-A6C4-7FEC9FCD8B08}</c15:txfldGUID>
                      <c15:f>Diagramm!$J$62</c15:f>
                      <c15:dlblFieldTableCache>
                        <c:ptCount val="1"/>
                      </c15:dlblFieldTableCache>
                    </c15:dlblFTEntry>
                  </c15:dlblFieldTable>
                  <c15:showDataLabelsRange val="0"/>
                </c:ext>
                <c:ext xmlns:c16="http://schemas.microsoft.com/office/drawing/2014/chart" uri="{C3380CC4-5D6E-409C-BE32-E72D297353CC}">
                  <c16:uniqueId val="{0000003E-BB7C-4F68-9074-D9C367A6090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{50C6AB1F-A8B4-4952-A858-B5C8DC4C2CE5}</c15:txfldGUID>
                      <c15:f>Diagramm!$J$63</c15:f>
                      <c15:dlblFieldTableCache>
                        <c:ptCount val="1"/>
                      </c15:dlblFieldTableCache>
                    </c15:dlblFTEntry>
                  </c15:dlblFieldTable>
                  <c15:showDataLabelsRange val="0"/>
                </c:ext>
                <c:ext xmlns:c16="http://schemas.microsoft.com/office/drawing/2014/chart" uri="{C3380CC4-5D6E-409C-BE32-E72D297353CC}">
                  <c16:uniqueId val="{0000003F-BB7C-4F68-9074-D9C367A6090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{9AE26ECF-9E6E-4B3A-B582-F911D88189A4}</c15:txfldGUID>
                      <c15:f>Diagramm!$J$64</c15:f>
                      <c15:dlblFieldTableCache>
                        <c:ptCount val="1"/>
                      </c15:dlblFieldTableCache>
                    </c15:dlblFTEntry>
                  </c15:dlblFieldTable>
                  <c15:showDataLabelsRange val="0"/>
                </c:ext>
                <c:ext xmlns:c16="http://schemas.microsoft.com/office/drawing/2014/chart" uri="{C3380CC4-5D6E-409C-BE32-E72D297353CC}">
                  <c16:uniqueId val="{00000040-BB7C-4F68-9074-D9C367A6090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{77BE1CC7-CD2E-4345-B859-8766C02060BD}</c15:txfldGUID>
                      <c15:f>Diagramm!$J$65</c15:f>
                      <c15:dlblFieldTableCache>
                        <c:ptCount val="1"/>
                      </c15:dlblFieldTableCache>
                    </c15:dlblFTEntry>
                  </c15:dlblFieldTable>
                  <c15:showDataLabelsRange val="0"/>
                </c:ext>
                <c:ext xmlns:c16="http://schemas.microsoft.com/office/drawing/2014/chart" uri="{C3380CC4-5D6E-409C-BE32-E72D297353CC}">
                  <c16:uniqueId val="{00000041-BB7C-4F68-9074-D9C367A6090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{A67CF6D9-95DF-4DE8-BF1B-09F7219F1C39}</c15:txfldGUID>
                      <c15:f>Diagramm!$J$66</c15:f>
                      <c15:dlblFieldTableCache>
                        <c:ptCount val="1"/>
                      </c15:dlblFieldTableCache>
                    </c15:dlblFTEntry>
                  </c15:dlblFieldTable>
                  <c15:showDataLabelsRange val="0"/>
                </c:ext>
                <c:ext xmlns:c16="http://schemas.microsoft.com/office/drawing/2014/chart" uri="{C3380CC4-5D6E-409C-BE32-E72D297353CC}">
                  <c16:uniqueId val="{00000042-BB7C-4F68-9074-D9C367A6090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{EADEB8B7-00F6-4779-B656-865007E476A4}</c15:txfldGUID>
                      <c15:f>Diagramm!$J$67</c15:f>
                      <c15:dlblFieldTableCache>
                        <c:ptCount val="1"/>
                      </c15:dlblFieldTableCache>
                    </c15:dlblFTEntry>
                  </c15:dlblFieldTable>
                  <c15:showDataLabelsRange val="0"/>
                </c:ext>
                <c:ext xmlns:c16="http://schemas.microsoft.com/office/drawing/2014/chart" uri="{C3380CC4-5D6E-409C-BE32-E72D297353CC}">
                  <c16:uniqueId val="{00000043-BB7C-4F68-9074-D9C367A6090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B7C-4F68-9074-D9C367A6090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9CB-4882-AB59-43996F3299E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9CB-4882-AB59-43996F3299E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9CB-4882-AB59-43996F3299E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9CB-4882-AB59-43996F3299E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9CB-4882-AB59-43996F3299E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9CB-4882-AB59-43996F3299E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9CB-4882-AB59-43996F3299E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9CB-4882-AB59-43996F3299E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9CB-4882-AB59-43996F3299E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9CB-4882-AB59-43996F3299E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9CB-4882-AB59-43996F3299E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9CB-4882-AB59-43996F3299E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9CB-4882-AB59-43996F3299E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9CB-4882-AB59-43996F3299E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9CB-4882-AB59-43996F3299E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9CB-4882-AB59-43996F3299E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9CB-4882-AB59-43996F3299E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9CB-4882-AB59-43996F3299E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9CB-4882-AB59-43996F3299E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9CB-4882-AB59-43996F3299E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9CB-4882-AB59-43996F3299E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9CB-4882-AB59-43996F3299E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9CB-4882-AB59-43996F3299E6}"/>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9CB-4882-AB59-43996F3299E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9CB-4882-AB59-43996F3299E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9CB-4882-AB59-43996F3299E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9CB-4882-AB59-43996F3299E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9CB-4882-AB59-43996F3299E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9CB-4882-AB59-43996F3299E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9CB-4882-AB59-43996F3299E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9CB-4882-AB59-43996F3299E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9CB-4882-AB59-43996F3299E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9CB-4882-AB59-43996F3299E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9CB-4882-AB59-43996F3299E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9CB-4882-AB59-43996F3299E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9CB-4882-AB59-43996F3299E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9CB-4882-AB59-43996F3299E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9CB-4882-AB59-43996F3299E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9CB-4882-AB59-43996F3299E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9CB-4882-AB59-43996F3299E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9CB-4882-AB59-43996F3299E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9CB-4882-AB59-43996F3299E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9CB-4882-AB59-43996F3299E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9CB-4882-AB59-43996F3299E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9CB-4882-AB59-43996F3299E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9CB-4882-AB59-43996F3299E6}"/>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9CB-4882-AB59-43996F3299E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9CB-4882-AB59-43996F3299E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9CB-4882-AB59-43996F3299E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9CB-4882-AB59-43996F3299E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9CB-4882-AB59-43996F3299E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9CB-4882-AB59-43996F3299E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9CB-4882-AB59-43996F3299E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9CB-4882-AB59-43996F3299E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9CB-4882-AB59-43996F3299E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9CB-4882-AB59-43996F3299E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9CB-4882-AB59-43996F3299E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9CB-4882-AB59-43996F3299E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9CB-4882-AB59-43996F3299E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9CB-4882-AB59-43996F3299E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9CB-4882-AB59-43996F3299E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9CB-4882-AB59-43996F3299E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9CB-4882-AB59-43996F3299E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9CB-4882-AB59-43996F3299E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9CB-4882-AB59-43996F3299E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9CB-4882-AB59-43996F3299E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9CB-4882-AB59-43996F3299E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9CB-4882-AB59-43996F3299E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9CB-4882-AB59-43996F3299E6}"/>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100.74455567771928</c:v>
                </c:pt>
                <c:pt idx="2">
                  <c:v>102.56672389072135</c:v>
                </c:pt>
                <c:pt idx="3">
                  <c:v>101.95590532955269</c:v>
                </c:pt>
                <c:pt idx="4">
                  <c:v>102.31275196265648</c:v>
                </c:pt>
                <c:pt idx="5">
                  <c:v>102.80976538137583</c:v>
                </c:pt>
                <c:pt idx="6">
                  <c:v>105.13023294691021</c:v>
                </c:pt>
                <c:pt idx="7">
                  <c:v>104.70651775553112</c:v>
                </c:pt>
                <c:pt idx="8">
                  <c:v>104.99135209510766</c:v>
                </c:pt>
                <c:pt idx="9">
                  <c:v>105.87221675700351</c:v>
                </c:pt>
                <c:pt idx="10">
                  <c:v>107.57672202611732</c:v>
                </c:pt>
                <c:pt idx="11">
                  <c:v>107.8769875714497</c:v>
                </c:pt>
                <c:pt idx="12">
                  <c:v>108.23769200599244</c:v>
                </c:pt>
                <c:pt idx="13">
                  <c:v>109.13720270817662</c:v>
                </c:pt>
                <c:pt idx="14">
                  <c:v>110.76326601469822</c:v>
                </c:pt>
                <c:pt idx="15">
                  <c:v>110.87771412405402</c:v>
                </c:pt>
                <c:pt idx="16">
                  <c:v>111.37858534421234</c:v>
                </c:pt>
                <c:pt idx="17">
                  <c:v>111.80101460177845</c:v>
                </c:pt>
                <c:pt idx="18">
                  <c:v>115.14958625079568</c:v>
                </c:pt>
                <c:pt idx="19">
                  <c:v>114.36838145940629</c:v>
                </c:pt>
                <c:pt idx="20">
                  <c:v>114.29829806659851</c:v>
                </c:pt>
                <c:pt idx="21">
                  <c:v>113.68104983636491</c:v>
                </c:pt>
                <c:pt idx="22">
                  <c:v>114.92711970114897</c:v>
                </c:pt>
                <c:pt idx="23">
                  <c:v>114.28415279465567</c:v>
                </c:pt>
                <c:pt idx="24">
                  <c:v>113.76399256730257</c:v>
                </c:pt>
              </c:numCache>
            </c:numRef>
          </c:val>
          <c:smooth val="0"/>
          <c:extLst>
            <c:ext xmlns:c16="http://schemas.microsoft.com/office/drawing/2014/chart" uri="{C3380CC4-5D6E-409C-BE32-E72D297353CC}">
              <c16:uniqueId val="{00000000-E175-40EF-A616-CD4A17AE675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100.3088803088803</c:v>
                </c:pt>
                <c:pt idx="2">
                  <c:v>103.4169884169884</c:v>
                </c:pt>
                <c:pt idx="3">
                  <c:v>104.69755469755471</c:v>
                </c:pt>
                <c:pt idx="4">
                  <c:v>102.14929214929217</c:v>
                </c:pt>
                <c:pt idx="5">
                  <c:v>103.68725868725868</c:v>
                </c:pt>
                <c:pt idx="6">
                  <c:v>107.08494208494209</c:v>
                </c:pt>
                <c:pt idx="7">
                  <c:v>108.17245817245818</c:v>
                </c:pt>
                <c:pt idx="8">
                  <c:v>106.04247104247105</c:v>
                </c:pt>
                <c:pt idx="9">
                  <c:v>107.80566280566282</c:v>
                </c:pt>
                <c:pt idx="10">
                  <c:v>109.94851994851996</c:v>
                </c:pt>
                <c:pt idx="11">
                  <c:v>109.64607464607465</c:v>
                </c:pt>
                <c:pt idx="12">
                  <c:v>109.50450450450451</c:v>
                </c:pt>
                <c:pt idx="13">
                  <c:v>111.01673101673101</c:v>
                </c:pt>
                <c:pt idx="14">
                  <c:v>115.95881595881596</c:v>
                </c:pt>
                <c:pt idx="15">
                  <c:v>116.58301158301158</c:v>
                </c:pt>
                <c:pt idx="16">
                  <c:v>115.46975546975547</c:v>
                </c:pt>
                <c:pt idx="17">
                  <c:v>118.03732303732303</c:v>
                </c:pt>
                <c:pt idx="18">
                  <c:v>122.04633204633204</c:v>
                </c:pt>
                <c:pt idx="19">
                  <c:v>121.97554697554698</c:v>
                </c:pt>
                <c:pt idx="20">
                  <c:v>121.90476190476191</c:v>
                </c:pt>
                <c:pt idx="21">
                  <c:v>122.77992277992279</c:v>
                </c:pt>
                <c:pt idx="22">
                  <c:v>126.37065637065636</c:v>
                </c:pt>
                <c:pt idx="23">
                  <c:v>125.7850707850708</c:v>
                </c:pt>
                <c:pt idx="24">
                  <c:v>121.94980694980696</c:v>
                </c:pt>
              </c:numCache>
            </c:numRef>
          </c:val>
          <c:smooth val="0"/>
          <c:extLst>
            <c:ext xmlns:c16="http://schemas.microsoft.com/office/drawing/2014/chart" uri="{C3380CC4-5D6E-409C-BE32-E72D297353CC}">
              <c16:uniqueId val="{00000001-E175-40EF-A616-CD4A17AE675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101.02935292619939</c:v>
                </c:pt>
                <c:pt idx="2">
                  <c:v>100.47284763394319</c:v>
                </c:pt>
                <c:pt idx="3">
                  <c:v>101.1166478740043</c:v>
                </c:pt>
                <c:pt idx="4">
                  <c:v>98.08314843778416</c:v>
                </c:pt>
                <c:pt idx="5">
                  <c:v>99.392572654857602</c:v>
                </c:pt>
                <c:pt idx="6">
                  <c:v>97.897646673698759</c:v>
                </c:pt>
                <c:pt idx="7">
                  <c:v>98.050412832357324</c:v>
                </c:pt>
                <c:pt idx="8">
                  <c:v>96.737351325792019</c:v>
                </c:pt>
                <c:pt idx="9">
                  <c:v>97.341141381442554</c:v>
                </c:pt>
                <c:pt idx="10">
                  <c:v>96.206307059978897</c:v>
                </c:pt>
                <c:pt idx="11">
                  <c:v>95.486123740588511</c:v>
                </c:pt>
                <c:pt idx="12">
                  <c:v>94.991452369694102</c:v>
                </c:pt>
                <c:pt idx="13">
                  <c:v>95.93714763758048</c:v>
                </c:pt>
                <c:pt idx="14">
                  <c:v>95.769832320954436</c:v>
                </c:pt>
                <c:pt idx="15">
                  <c:v>94.947804895791649</c:v>
                </c:pt>
                <c:pt idx="16">
                  <c:v>93.565634888880808</c:v>
                </c:pt>
                <c:pt idx="17">
                  <c:v>95.453388135161674</c:v>
                </c:pt>
                <c:pt idx="18">
                  <c:v>93.936638417051611</c:v>
                </c:pt>
                <c:pt idx="19">
                  <c:v>94.067580838758957</c:v>
                </c:pt>
                <c:pt idx="20">
                  <c:v>92.92547193831156</c:v>
                </c:pt>
                <c:pt idx="21">
                  <c:v>92.889099043392861</c:v>
                </c:pt>
                <c:pt idx="22">
                  <c:v>91.332339140872222</c:v>
                </c:pt>
                <c:pt idx="23">
                  <c:v>91.932491907030879</c:v>
                </c:pt>
                <c:pt idx="24">
                  <c:v>88.367948204997631</c:v>
                </c:pt>
              </c:numCache>
            </c:numRef>
          </c:val>
          <c:smooth val="0"/>
          <c:extLst>
            <c:ext xmlns:c16="http://schemas.microsoft.com/office/drawing/2014/chart" uri="{C3380CC4-5D6E-409C-BE32-E72D297353CC}">
              <c16:uniqueId val="{00000002-E175-40EF-A616-CD4A17AE675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175-40EF-A616-CD4A17AE675E}"/>
                </c:ext>
              </c:extLst>
            </c:dLbl>
            <c:dLbl>
              <c:idx val="1"/>
              <c:delete val="1"/>
              <c:extLst>
                <c:ext xmlns:c15="http://schemas.microsoft.com/office/drawing/2012/chart" uri="{CE6537A1-D6FC-4f65-9D91-7224C49458BB}"/>
                <c:ext xmlns:c16="http://schemas.microsoft.com/office/drawing/2014/chart" uri="{C3380CC4-5D6E-409C-BE32-E72D297353CC}">
                  <c16:uniqueId val="{00000004-E175-40EF-A616-CD4A17AE675E}"/>
                </c:ext>
              </c:extLst>
            </c:dLbl>
            <c:dLbl>
              <c:idx val="2"/>
              <c:delete val="1"/>
              <c:extLst>
                <c:ext xmlns:c15="http://schemas.microsoft.com/office/drawing/2012/chart" uri="{CE6537A1-D6FC-4f65-9D91-7224C49458BB}"/>
                <c:ext xmlns:c16="http://schemas.microsoft.com/office/drawing/2014/chart" uri="{C3380CC4-5D6E-409C-BE32-E72D297353CC}">
                  <c16:uniqueId val="{00000005-E175-40EF-A616-CD4A17AE675E}"/>
                </c:ext>
              </c:extLst>
            </c:dLbl>
            <c:dLbl>
              <c:idx val="3"/>
              <c:delete val="1"/>
              <c:extLst>
                <c:ext xmlns:c15="http://schemas.microsoft.com/office/drawing/2012/chart" uri="{CE6537A1-D6FC-4f65-9D91-7224C49458BB}"/>
                <c:ext xmlns:c16="http://schemas.microsoft.com/office/drawing/2014/chart" uri="{C3380CC4-5D6E-409C-BE32-E72D297353CC}">
                  <c16:uniqueId val="{00000006-E175-40EF-A616-CD4A17AE675E}"/>
                </c:ext>
              </c:extLst>
            </c:dLbl>
            <c:dLbl>
              <c:idx val="4"/>
              <c:delete val="1"/>
              <c:extLst>
                <c:ext xmlns:c15="http://schemas.microsoft.com/office/drawing/2012/chart" uri="{CE6537A1-D6FC-4f65-9D91-7224C49458BB}"/>
                <c:ext xmlns:c16="http://schemas.microsoft.com/office/drawing/2014/chart" uri="{C3380CC4-5D6E-409C-BE32-E72D297353CC}">
                  <c16:uniqueId val="{00000007-E175-40EF-A616-CD4A17AE675E}"/>
                </c:ext>
              </c:extLst>
            </c:dLbl>
            <c:dLbl>
              <c:idx val="5"/>
              <c:delete val="1"/>
              <c:extLst>
                <c:ext xmlns:c15="http://schemas.microsoft.com/office/drawing/2012/chart" uri="{CE6537A1-D6FC-4f65-9D91-7224C49458BB}"/>
                <c:ext xmlns:c16="http://schemas.microsoft.com/office/drawing/2014/chart" uri="{C3380CC4-5D6E-409C-BE32-E72D297353CC}">
                  <c16:uniqueId val="{00000008-E175-40EF-A616-CD4A17AE675E}"/>
                </c:ext>
              </c:extLst>
            </c:dLbl>
            <c:dLbl>
              <c:idx val="6"/>
              <c:delete val="1"/>
              <c:extLst>
                <c:ext xmlns:c15="http://schemas.microsoft.com/office/drawing/2012/chart" uri="{CE6537A1-D6FC-4f65-9D91-7224C49458BB}"/>
                <c:ext xmlns:c16="http://schemas.microsoft.com/office/drawing/2014/chart" uri="{C3380CC4-5D6E-409C-BE32-E72D297353CC}">
                  <c16:uniqueId val="{00000009-E175-40EF-A616-CD4A17AE675E}"/>
                </c:ext>
              </c:extLst>
            </c:dLbl>
            <c:dLbl>
              <c:idx val="7"/>
              <c:delete val="1"/>
              <c:extLst>
                <c:ext xmlns:c15="http://schemas.microsoft.com/office/drawing/2012/chart" uri="{CE6537A1-D6FC-4f65-9D91-7224C49458BB}"/>
                <c:ext xmlns:c16="http://schemas.microsoft.com/office/drawing/2014/chart" uri="{C3380CC4-5D6E-409C-BE32-E72D297353CC}">
                  <c16:uniqueId val="{0000000A-E175-40EF-A616-CD4A17AE675E}"/>
                </c:ext>
              </c:extLst>
            </c:dLbl>
            <c:dLbl>
              <c:idx val="8"/>
              <c:delete val="1"/>
              <c:extLst>
                <c:ext xmlns:c15="http://schemas.microsoft.com/office/drawing/2012/chart" uri="{CE6537A1-D6FC-4f65-9D91-7224C49458BB}"/>
                <c:ext xmlns:c16="http://schemas.microsoft.com/office/drawing/2014/chart" uri="{C3380CC4-5D6E-409C-BE32-E72D297353CC}">
                  <c16:uniqueId val="{0000000B-E175-40EF-A616-CD4A17AE675E}"/>
                </c:ext>
              </c:extLst>
            </c:dLbl>
            <c:dLbl>
              <c:idx val="9"/>
              <c:delete val="1"/>
              <c:extLst>
                <c:ext xmlns:c15="http://schemas.microsoft.com/office/drawing/2012/chart" uri="{CE6537A1-D6FC-4f65-9D91-7224C49458BB}"/>
                <c:ext xmlns:c16="http://schemas.microsoft.com/office/drawing/2014/chart" uri="{C3380CC4-5D6E-409C-BE32-E72D297353CC}">
                  <c16:uniqueId val="{0000000C-E175-40EF-A616-CD4A17AE675E}"/>
                </c:ext>
              </c:extLst>
            </c:dLbl>
            <c:dLbl>
              <c:idx val="10"/>
              <c:delete val="1"/>
              <c:extLst>
                <c:ext xmlns:c15="http://schemas.microsoft.com/office/drawing/2012/chart" uri="{CE6537A1-D6FC-4f65-9D91-7224C49458BB}"/>
                <c:ext xmlns:c16="http://schemas.microsoft.com/office/drawing/2014/chart" uri="{C3380CC4-5D6E-409C-BE32-E72D297353CC}">
                  <c16:uniqueId val="{0000000D-E175-40EF-A616-CD4A17AE675E}"/>
                </c:ext>
              </c:extLst>
            </c:dLbl>
            <c:dLbl>
              <c:idx val="11"/>
              <c:delete val="1"/>
              <c:extLst>
                <c:ext xmlns:c15="http://schemas.microsoft.com/office/drawing/2012/chart" uri="{CE6537A1-D6FC-4f65-9D91-7224C49458BB}"/>
                <c:ext xmlns:c16="http://schemas.microsoft.com/office/drawing/2014/chart" uri="{C3380CC4-5D6E-409C-BE32-E72D297353CC}">
                  <c16:uniqueId val="{0000000E-E175-40EF-A616-CD4A17AE675E}"/>
                </c:ext>
              </c:extLst>
            </c:dLbl>
            <c:dLbl>
              <c:idx val="12"/>
              <c:delete val="1"/>
              <c:extLst>
                <c:ext xmlns:c15="http://schemas.microsoft.com/office/drawing/2012/chart" uri="{CE6537A1-D6FC-4f65-9D91-7224C49458BB}"/>
                <c:ext xmlns:c16="http://schemas.microsoft.com/office/drawing/2014/chart" uri="{C3380CC4-5D6E-409C-BE32-E72D297353CC}">
                  <c16:uniqueId val="{0000000F-E175-40EF-A616-CD4A17AE675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175-40EF-A616-CD4A17AE675E}"/>
                </c:ext>
              </c:extLst>
            </c:dLbl>
            <c:dLbl>
              <c:idx val="14"/>
              <c:delete val="1"/>
              <c:extLst>
                <c:ext xmlns:c15="http://schemas.microsoft.com/office/drawing/2012/chart" uri="{CE6537A1-D6FC-4f65-9D91-7224C49458BB}"/>
                <c:ext xmlns:c16="http://schemas.microsoft.com/office/drawing/2014/chart" uri="{C3380CC4-5D6E-409C-BE32-E72D297353CC}">
                  <c16:uniqueId val="{00000011-E175-40EF-A616-CD4A17AE675E}"/>
                </c:ext>
              </c:extLst>
            </c:dLbl>
            <c:dLbl>
              <c:idx val="15"/>
              <c:delete val="1"/>
              <c:extLst>
                <c:ext xmlns:c15="http://schemas.microsoft.com/office/drawing/2012/chart" uri="{CE6537A1-D6FC-4f65-9D91-7224C49458BB}"/>
                <c:ext xmlns:c16="http://schemas.microsoft.com/office/drawing/2014/chart" uri="{C3380CC4-5D6E-409C-BE32-E72D297353CC}">
                  <c16:uniqueId val="{00000012-E175-40EF-A616-CD4A17AE675E}"/>
                </c:ext>
              </c:extLst>
            </c:dLbl>
            <c:dLbl>
              <c:idx val="16"/>
              <c:delete val="1"/>
              <c:extLst>
                <c:ext xmlns:c15="http://schemas.microsoft.com/office/drawing/2012/chart" uri="{CE6537A1-D6FC-4f65-9D91-7224C49458BB}"/>
                <c:ext xmlns:c16="http://schemas.microsoft.com/office/drawing/2014/chart" uri="{C3380CC4-5D6E-409C-BE32-E72D297353CC}">
                  <c16:uniqueId val="{00000013-E175-40EF-A616-CD4A17AE675E}"/>
                </c:ext>
              </c:extLst>
            </c:dLbl>
            <c:dLbl>
              <c:idx val="17"/>
              <c:delete val="1"/>
              <c:extLst>
                <c:ext xmlns:c15="http://schemas.microsoft.com/office/drawing/2012/chart" uri="{CE6537A1-D6FC-4f65-9D91-7224C49458BB}"/>
                <c:ext xmlns:c16="http://schemas.microsoft.com/office/drawing/2014/chart" uri="{C3380CC4-5D6E-409C-BE32-E72D297353CC}">
                  <c16:uniqueId val="{00000014-E175-40EF-A616-CD4A17AE675E}"/>
                </c:ext>
              </c:extLst>
            </c:dLbl>
            <c:dLbl>
              <c:idx val="18"/>
              <c:delete val="1"/>
              <c:extLst>
                <c:ext xmlns:c15="http://schemas.microsoft.com/office/drawing/2012/chart" uri="{CE6537A1-D6FC-4f65-9D91-7224C49458BB}"/>
                <c:ext xmlns:c16="http://schemas.microsoft.com/office/drawing/2014/chart" uri="{C3380CC4-5D6E-409C-BE32-E72D297353CC}">
                  <c16:uniqueId val="{00000015-E175-40EF-A616-CD4A17AE675E}"/>
                </c:ext>
              </c:extLst>
            </c:dLbl>
            <c:dLbl>
              <c:idx val="19"/>
              <c:delete val="1"/>
              <c:extLst>
                <c:ext xmlns:c15="http://schemas.microsoft.com/office/drawing/2012/chart" uri="{CE6537A1-D6FC-4f65-9D91-7224C49458BB}"/>
                <c:ext xmlns:c16="http://schemas.microsoft.com/office/drawing/2014/chart" uri="{C3380CC4-5D6E-409C-BE32-E72D297353CC}">
                  <c16:uniqueId val="{00000016-E175-40EF-A616-CD4A17AE675E}"/>
                </c:ext>
              </c:extLst>
            </c:dLbl>
            <c:dLbl>
              <c:idx val="20"/>
              <c:delete val="1"/>
              <c:extLst>
                <c:ext xmlns:c15="http://schemas.microsoft.com/office/drawing/2012/chart" uri="{CE6537A1-D6FC-4f65-9D91-7224C49458BB}"/>
                <c:ext xmlns:c16="http://schemas.microsoft.com/office/drawing/2014/chart" uri="{C3380CC4-5D6E-409C-BE32-E72D297353CC}">
                  <c16:uniqueId val="{00000017-E175-40EF-A616-CD4A17AE675E}"/>
                </c:ext>
              </c:extLst>
            </c:dLbl>
            <c:dLbl>
              <c:idx val="21"/>
              <c:delete val="1"/>
              <c:extLst>
                <c:ext xmlns:c15="http://schemas.microsoft.com/office/drawing/2012/chart" uri="{CE6537A1-D6FC-4f65-9D91-7224C49458BB}"/>
                <c:ext xmlns:c16="http://schemas.microsoft.com/office/drawing/2014/chart" uri="{C3380CC4-5D6E-409C-BE32-E72D297353CC}">
                  <c16:uniqueId val="{00000018-E175-40EF-A616-CD4A17AE675E}"/>
                </c:ext>
              </c:extLst>
            </c:dLbl>
            <c:dLbl>
              <c:idx val="22"/>
              <c:delete val="1"/>
              <c:extLst>
                <c:ext xmlns:c15="http://schemas.microsoft.com/office/drawing/2012/chart" uri="{CE6537A1-D6FC-4f65-9D91-7224C49458BB}"/>
                <c:ext xmlns:c16="http://schemas.microsoft.com/office/drawing/2014/chart" uri="{C3380CC4-5D6E-409C-BE32-E72D297353CC}">
                  <c16:uniqueId val="{00000019-E175-40EF-A616-CD4A17AE675E}"/>
                </c:ext>
              </c:extLst>
            </c:dLbl>
            <c:dLbl>
              <c:idx val="23"/>
              <c:delete val="1"/>
              <c:extLst>
                <c:ext xmlns:c15="http://schemas.microsoft.com/office/drawing/2012/chart" uri="{CE6537A1-D6FC-4f65-9D91-7224C49458BB}"/>
                <c:ext xmlns:c16="http://schemas.microsoft.com/office/drawing/2014/chart" uri="{C3380CC4-5D6E-409C-BE32-E72D297353CC}">
                  <c16:uniqueId val="{0000001A-E175-40EF-A616-CD4A17AE675E}"/>
                </c:ext>
              </c:extLst>
            </c:dLbl>
            <c:dLbl>
              <c:idx val="24"/>
              <c:delete val="1"/>
              <c:extLst>
                <c:ext xmlns:c15="http://schemas.microsoft.com/office/drawing/2012/chart" uri="{CE6537A1-D6FC-4f65-9D91-7224C49458BB}"/>
                <c:ext xmlns:c16="http://schemas.microsoft.com/office/drawing/2014/chart" uri="{C3380CC4-5D6E-409C-BE32-E72D297353CC}">
                  <c16:uniqueId val="{0000001B-E175-40EF-A616-CD4A17AE675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175-40EF-A616-CD4A17AE675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Offenbach (451)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176936</v>
      </c>
      <c r="F11" s="238">
        <v>177745</v>
      </c>
      <c r="G11" s="238">
        <v>178745</v>
      </c>
      <c r="H11" s="238">
        <v>176807</v>
      </c>
      <c r="I11" s="265">
        <v>177767</v>
      </c>
      <c r="J11" s="263">
        <v>-831</v>
      </c>
      <c r="K11" s="266">
        <v>-0.46746584011655706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16.641610525839852</v>
      </c>
      <c r="E13" s="115">
        <v>29445</v>
      </c>
      <c r="F13" s="114">
        <v>29241</v>
      </c>
      <c r="G13" s="114">
        <v>29914</v>
      </c>
      <c r="H13" s="114">
        <v>29705</v>
      </c>
      <c r="I13" s="140">
        <v>29359</v>
      </c>
      <c r="J13" s="115">
        <v>86</v>
      </c>
      <c r="K13" s="116">
        <v>0.29292550836200143</v>
      </c>
    </row>
    <row r="14" spans="1:255" ht="14.1" customHeight="1" x14ac:dyDescent="0.2">
      <c r="A14" s="306" t="s">
        <v>230</v>
      </c>
      <c r="B14" s="307"/>
      <c r="C14" s="308"/>
      <c r="D14" s="113">
        <v>53.197766424017722</v>
      </c>
      <c r="E14" s="115">
        <v>94126</v>
      </c>
      <c r="F14" s="114">
        <v>94831</v>
      </c>
      <c r="G14" s="114">
        <v>95323</v>
      </c>
      <c r="H14" s="114">
        <v>94179</v>
      </c>
      <c r="I14" s="140">
        <v>95314</v>
      </c>
      <c r="J14" s="115">
        <v>-1188</v>
      </c>
      <c r="K14" s="116">
        <v>-1.2464066139286989</v>
      </c>
    </row>
    <row r="15" spans="1:255" ht="14.1" customHeight="1" x14ac:dyDescent="0.2">
      <c r="A15" s="306" t="s">
        <v>231</v>
      </c>
      <c r="B15" s="307"/>
      <c r="C15" s="308"/>
      <c r="D15" s="113">
        <v>15.160849120585974</v>
      </c>
      <c r="E15" s="115">
        <v>26825</v>
      </c>
      <c r="F15" s="114">
        <v>27031</v>
      </c>
      <c r="G15" s="114">
        <v>27069</v>
      </c>
      <c r="H15" s="114">
        <v>26918</v>
      </c>
      <c r="I15" s="140">
        <v>26981</v>
      </c>
      <c r="J15" s="115">
        <v>-156</v>
      </c>
      <c r="K15" s="116">
        <v>-0.57818464845632112</v>
      </c>
    </row>
    <row r="16" spans="1:255" ht="14.1" customHeight="1" x14ac:dyDescent="0.2">
      <c r="A16" s="306" t="s">
        <v>232</v>
      </c>
      <c r="B16" s="307"/>
      <c r="C16" s="308"/>
      <c r="D16" s="113">
        <v>14.631279106569608</v>
      </c>
      <c r="E16" s="115">
        <v>25888</v>
      </c>
      <c r="F16" s="114">
        <v>25984</v>
      </c>
      <c r="G16" s="114">
        <v>25777</v>
      </c>
      <c r="H16" s="114">
        <v>25365</v>
      </c>
      <c r="I16" s="140">
        <v>25456</v>
      </c>
      <c r="J16" s="115">
        <v>432</v>
      </c>
      <c r="K16" s="116">
        <v>1.6970458830923947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0.16955283266265769</v>
      </c>
      <c r="E18" s="115">
        <v>300</v>
      </c>
      <c r="F18" s="114">
        <v>273</v>
      </c>
      <c r="G18" s="114">
        <v>292</v>
      </c>
      <c r="H18" s="114">
        <v>290</v>
      </c>
      <c r="I18" s="140">
        <v>281</v>
      </c>
      <c r="J18" s="115">
        <v>19</v>
      </c>
      <c r="K18" s="116">
        <v>6.7615658362989324</v>
      </c>
    </row>
    <row r="19" spans="1:255" ht="14.1" customHeight="1" x14ac:dyDescent="0.2">
      <c r="A19" s="306" t="s">
        <v>235</v>
      </c>
      <c r="B19" s="307" t="s">
        <v>236</v>
      </c>
      <c r="C19" s="308"/>
      <c r="D19" s="113">
        <v>5.1996202016548358E-2</v>
      </c>
      <c r="E19" s="115">
        <v>92</v>
      </c>
      <c r="F19" s="114">
        <v>73</v>
      </c>
      <c r="G19" s="114">
        <v>82</v>
      </c>
      <c r="H19" s="114">
        <v>88</v>
      </c>
      <c r="I19" s="140">
        <v>85</v>
      </c>
      <c r="J19" s="115">
        <v>7</v>
      </c>
      <c r="K19" s="116">
        <v>8.235294117647058</v>
      </c>
    </row>
    <row r="20" spans="1:255" ht="14.1" customHeight="1" x14ac:dyDescent="0.2">
      <c r="A20" s="306">
        <v>12</v>
      </c>
      <c r="B20" s="307" t="s">
        <v>237</v>
      </c>
      <c r="C20" s="308"/>
      <c r="D20" s="113">
        <v>0.68160238730388389</v>
      </c>
      <c r="E20" s="115">
        <v>1206</v>
      </c>
      <c r="F20" s="114">
        <v>1197</v>
      </c>
      <c r="G20" s="114">
        <v>1229</v>
      </c>
      <c r="H20" s="114">
        <v>1220</v>
      </c>
      <c r="I20" s="140">
        <v>1202</v>
      </c>
      <c r="J20" s="115">
        <v>4</v>
      </c>
      <c r="K20" s="116">
        <v>0.33277870216306155</v>
      </c>
    </row>
    <row r="21" spans="1:255" ht="14.1" customHeight="1" x14ac:dyDescent="0.2">
      <c r="A21" s="306">
        <v>21</v>
      </c>
      <c r="B21" s="307" t="s">
        <v>238</v>
      </c>
      <c r="C21" s="308"/>
      <c r="D21" s="113">
        <v>0.28371840665551384</v>
      </c>
      <c r="E21" s="115">
        <v>502</v>
      </c>
      <c r="F21" s="114">
        <v>500</v>
      </c>
      <c r="G21" s="114">
        <v>517</v>
      </c>
      <c r="H21" s="114">
        <v>511</v>
      </c>
      <c r="I21" s="140">
        <v>512</v>
      </c>
      <c r="J21" s="115">
        <v>-10</v>
      </c>
      <c r="K21" s="116">
        <v>-1.953125</v>
      </c>
    </row>
    <row r="22" spans="1:255" ht="14.1" customHeight="1" x14ac:dyDescent="0.2">
      <c r="A22" s="306">
        <v>22</v>
      </c>
      <c r="B22" s="307" t="s">
        <v>239</v>
      </c>
      <c r="C22" s="308"/>
      <c r="D22" s="113">
        <v>0.98792783831441877</v>
      </c>
      <c r="E22" s="115">
        <v>1748</v>
      </c>
      <c r="F22" s="114">
        <v>1739</v>
      </c>
      <c r="G22" s="114">
        <v>1770</v>
      </c>
      <c r="H22" s="114">
        <v>1708</v>
      </c>
      <c r="I22" s="140">
        <v>1736</v>
      </c>
      <c r="J22" s="115">
        <v>12</v>
      </c>
      <c r="K22" s="116">
        <v>0.69124423963133641</v>
      </c>
    </row>
    <row r="23" spans="1:255" ht="14.1" customHeight="1" x14ac:dyDescent="0.2">
      <c r="A23" s="306">
        <v>23</v>
      </c>
      <c r="B23" s="307" t="s">
        <v>240</v>
      </c>
      <c r="C23" s="308"/>
      <c r="D23" s="113">
        <v>0.73698964597368544</v>
      </c>
      <c r="E23" s="115">
        <v>1304</v>
      </c>
      <c r="F23" s="114">
        <v>1362</v>
      </c>
      <c r="G23" s="114">
        <v>1421</v>
      </c>
      <c r="H23" s="114">
        <v>1347</v>
      </c>
      <c r="I23" s="140">
        <v>1367</v>
      </c>
      <c r="J23" s="115">
        <v>-63</v>
      </c>
      <c r="K23" s="116">
        <v>-4.6086320409656185</v>
      </c>
    </row>
    <row r="24" spans="1:255" ht="14.1" customHeight="1" x14ac:dyDescent="0.2">
      <c r="A24" s="306">
        <v>24</v>
      </c>
      <c r="B24" s="307" t="s">
        <v>241</v>
      </c>
      <c r="C24" s="308"/>
      <c r="D24" s="113">
        <v>2.1465388615092462</v>
      </c>
      <c r="E24" s="115">
        <v>3798</v>
      </c>
      <c r="F24" s="114">
        <v>4103</v>
      </c>
      <c r="G24" s="114">
        <v>4217</v>
      </c>
      <c r="H24" s="114">
        <v>4285</v>
      </c>
      <c r="I24" s="140">
        <v>4287</v>
      </c>
      <c r="J24" s="115">
        <v>-489</v>
      </c>
      <c r="K24" s="116">
        <v>-11.406578026592022</v>
      </c>
    </row>
    <row r="25" spans="1:255" ht="14.1" customHeight="1" x14ac:dyDescent="0.2">
      <c r="A25" s="306">
        <v>25</v>
      </c>
      <c r="B25" s="307" t="s">
        <v>242</v>
      </c>
      <c r="C25" s="308"/>
      <c r="D25" s="113">
        <v>5.014242437943663</v>
      </c>
      <c r="E25" s="115">
        <v>8872</v>
      </c>
      <c r="F25" s="114">
        <v>8952</v>
      </c>
      <c r="G25" s="114">
        <v>8970</v>
      </c>
      <c r="H25" s="114">
        <v>8804</v>
      </c>
      <c r="I25" s="140">
        <v>8854</v>
      </c>
      <c r="J25" s="115">
        <v>18</v>
      </c>
      <c r="K25" s="116">
        <v>0.20329794443189519</v>
      </c>
    </row>
    <row r="26" spans="1:255" ht="14.1" customHeight="1" x14ac:dyDescent="0.2">
      <c r="A26" s="306">
        <v>26</v>
      </c>
      <c r="B26" s="307" t="s">
        <v>243</v>
      </c>
      <c r="C26" s="308"/>
      <c r="D26" s="113">
        <v>3.595650404666094</v>
      </c>
      <c r="E26" s="115">
        <v>6362</v>
      </c>
      <c r="F26" s="114">
        <v>6449</v>
      </c>
      <c r="G26" s="114">
        <v>6485</v>
      </c>
      <c r="H26" s="114">
        <v>6441</v>
      </c>
      <c r="I26" s="140">
        <v>6481</v>
      </c>
      <c r="J26" s="115">
        <v>-119</v>
      </c>
      <c r="K26" s="116">
        <v>-1.8361363987039037</v>
      </c>
    </row>
    <row r="27" spans="1:255" ht="14.1" customHeight="1" x14ac:dyDescent="0.2">
      <c r="A27" s="306">
        <v>27</v>
      </c>
      <c r="B27" s="307" t="s">
        <v>244</v>
      </c>
      <c r="C27" s="308"/>
      <c r="D27" s="113">
        <v>2.8999186146403217</v>
      </c>
      <c r="E27" s="115">
        <v>5131</v>
      </c>
      <c r="F27" s="114">
        <v>5217</v>
      </c>
      <c r="G27" s="114">
        <v>5248</v>
      </c>
      <c r="H27" s="114">
        <v>5195</v>
      </c>
      <c r="I27" s="140">
        <v>5210</v>
      </c>
      <c r="J27" s="115">
        <v>-79</v>
      </c>
      <c r="K27" s="116">
        <v>-1.5163147792706333</v>
      </c>
    </row>
    <row r="28" spans="1:255" ht="14.1" customHeight="1" x14ac:dyDescent="0.2">
      <c r="A28" s="306">
        <v>28</v>
      </c>
      <c r="B28" s="307" t="s">
        <v>245</v>
      </c>
      <c r="C28" s="308"/>
      <c r="D28" s="113">
        <v>0.32836731925668039</v>
      </c>
      <c r="E28" s="115">
        <v>581</v>
      </c>
      <c r="F28" s="114">
        <v>585</v>
      </c>
      <c r="G28" s="114">
        <v>613</v>
      </c>
      <c r="H28" s="114">
        <v>617</v>
      </c>
      <c r="I28" s="140">
        <v>614</v>
      </c>
      <c r="J28" s="115">
        <v>-33</v>
      </c>
      <c r="K28" s="116">
        <v>-5.3745928338762212</v>
      </c>
    </row>
    <row r="29" spans="1:255" ht="14.1" customHeight="1" x14ac:dyDescent="0.2">
      <c r="A29" s="306">
        <v>29</v>
      </c>
      <c r="B29" s="307" t="s">
        <v>246</v>
      </c>
      <c r="C29" s="308"/>
      <c r="D29" s="113">
        <v>1.9018176063661436</v>
      </c>
      <c r="E29" s="115">
        <v>3365</v>
      </c>
      <c r="F29" s="114">
        <v>3379</v>
      </c>
      <c r="G29" s="114">
        <v>3379</v>
      </c>
      <c r="H29" s="114">
        <v>3388</v>
      </c>
      <c r="I29" s="140">
        <v>3366</v>
      </c>
      <c r="J29" s="115">
        <v>-1</v>
      </c>
      <c r="K29" s="116">
        <v>-2.9708853238265002E-2</v>
      </c>
    </row>
    <row r="30" spans="1:255" ht="14.1" customHeight="1" x14ac:dyDescent="0.2">
      <c r="A30" s="306" t="s">
        <v>247</v>
      </c>
      <c r="B30" s="307" t="s">
        <v>248</v>
      </c>
      <c r="C30" s="308"/>
      <c r="D30" s="113">
        <v>0.62451960030745579</v>
      </c>
      <c r="E30" s="115">
        <v>1105</v>
      </c>
      <c r="F30" s="114">
        <v>1104</v>
      </c>
      <c r="G30" s="114">
        <v>1112</v>
      </c>
      <c r="H30" s="114">
        <v>1129</v>
      </c>
      <c r="I30" s="140">
        <v>1131</v>
      </c>
      <c r="J30" s="115">
        <v>-26</v>
      </c>
      <c r="K30" s="116">
        <v>-2.2988505747126435</v>
      </c>
    </row>
    <row r="31" spans="1:255" ht="14.1" customHeight="1" x14ac:dyDescent="0.2">
      <c r="A31" s="306" t="s">
        <v>249</v>
      </c>
      <c r="B31" s="307" t="s">
        <v>250</v>
      </c>
      <c r="C31" s="308"/>
      <c r="D31" s="113">
        <v>1.2580820183569199</v>
      </c>
      <c r="E31" s="115">
        <v>2226</v>
      </c>
      <c r="F31" s="114">
        <v>2242</v>
      </c>
      <c r="G31" s="114">
        <v>2234</v>
      </c>
      <c r="H31" s="114">
        <v>2227</v>
      </c>
      <c r="I31" s="140">
        <v>2204</v>
      </c>
      <c r="J31" s="115">
        <v>22</v>
      </c>
      <c r="K31" s="116">
        <v>0.99818511796733211</v>
      </c>
    </row>
    <row r="32" spans="1:255" ht="14.1" customHeight="1" x14ac:dyDescent="0.2">
      <c r="A32" s="306">
        <v>31</v>
      </c>
      <c r="B32" s="307" t="s">
        <v>251</v>
      </c>
      <c r="C32" s="308"/>
      <c r="D32" s="113">
        <v>0.84380793055115977</v>
      </c>
      <c r="E32" s="115">
        <v>1493</v>
      </c>
      <c r="F32" s="114">
        <v>1453</v>
      </c>
      <c r="G32" s="114">
        <v>1456</v>
      </c>
      <c r="H32" s="114">
        <v>1463</v>
      </c>
      <c r="I32" s="140">
        <v>1477</v>
      </c>
      <c r="J32" s="115">
        <v>16</v>
      </c>
      <c r="K32" s="116">
        <v>1.0832769126607988</v>
      </c>
    </row>
    <row r="33" spans="1:11" ht="14.1" customHeight="1" x14ac:dyDescent="0.2">
      <c r="A33" s="306">
        <v>32</v>
      </c>
      <c r="B33" s="307" t="s">
        <v>252</v>
      </c>
      <c r="C33" s="308"/>
      <c r="D33" s="113">
        <v>2.3121354614097753</v>
      </c>
      <c r="E33" s="115">
        <v>4091</v>
      </c>
      <c r="F33" s="114">
        <v>3849</v>
      </c>
      <c r="G33" s="114">
        <v>4188</v>
      </c>
      <c r="H33" s="114">
        <v>4191</v>
      </c>
      <c r="I33" s="140">
        <v>4200</v>
      </c>
      <c r="J33" s="115">
        <v>-109</v>
      </c>
      <c r="K33" s="116">
        <v>-2.5952380952380953</v>
      </c>
    </row>
    <row r="34" spans="1:11" ht="14.1" customHeight="1" x14ac:dyDescent="0.2">
      <c r="A34" s="306">
        <v>33</v>
      </c>
      <c r="B34" s="307" t="s">
        <v>253</v>
      </c>
      <c r="C34" s="308"/>
      <c r="D34" s="113">
        <v>1.3982456933580503</v>
      </c>
      <c r="E34" s="115">
        <v>2474</v>
      </c>
      <c r="F34" s="114">
        <v>2368</v>
      </c>
      <c r="G34" s="114">
        <v>2419</v>
      </c>
      <c r="H34" s="114">
        <v>2323</v>
      </c>
      <c r="I34" s="140">
        <v>2231</v>
      </c>
      <c r="J34" s="115">
        <v>243</v>
      </c>
      <c r="K34" s="116">
        <v>10.891976692066338</v>
      </c>
    </row>
    <row r="35" spans="1:11" ht="14.1" customHeight="1" x14ac:dyDescent="0.2">
      <c r="A35" s="306">
        <v>34</v>
      </c>
      <c r="B35" s="307" t="s">
        <v>254</v>
      </c>
      <c r="C35" s="308"/>
      <c r="D35" s="113">
        <v>2.364696839535199</v>
      </c>
      <c r="E35" s="115">
        <v>4184</v>
      </c>
      <c r="F35" s="114">
        <v>4095</v>
      </c>
      <c r="G35" s="114">
        <v>4148</v>
      </c>
      <c r="H35" s="114">
        <v>4082</v>
      </c>
      <c r="I35" s="140">
        <v>4033</v>
      </c>
      <c r="J35" s="115">
        <v>151</v>
      </c>
      <c r="K35" s="116">
        <v>3.7441110835606248</v>
      </c>
    </row>
    <row r="36" spans="1:11" ht="14.1" customHeight="1" x14ac:dyDescent="0.2">
      <c r="A36" s="306">
        <v>41</v>
      </c>
      <c r="B36" s="307" t="s">
        <v>255</v>
      </c>
      <c r="C36" s="308"/>
      <c r="D36" s="113">
        <v>1.1710448975900891</v>
      </c>
      <c r="E36" s="115">
        <v>2072</v>
      </c>
      <c r="F36" s="114">
        <v>2091</v>
      </c>
      <c r="G36" s="114">
        <v>2175</v>
      </c>
      <c r="H36" s="114">
        <v>2167</v>
      </c>
      <c r="I36" s="140">
        <v>2139</v>
      </c>
      <c r="J36" s="115">
        <v>-67</v>
      </c>
      <c r="K36" s="116">
        <v>-3.1323048153342685</v>
      </c>
    </row>
    <row r="37" spans="1:11" ht="14.1" customHeight="1" x14ac:dyDescent="0.2">
      <c r="A37" s="306">
        <v>42</v>
      </c>
      <c r="B37" s="307" t="s">
        <v>256</v>
      </c>
      <c r="C37" s="308"/>
      <c r="D37" s="113">
        <v>0.23511326129221866</v>
      </c>
      <c r="E37" s="115">
        <v>416</v>
      </c>
      <c r="F37" s="114">
        <v>419</v>
      </c>
      <c r="G37" s="114">
        <v>419</v>
      </c>
      <c r="H37" s="114">
        <v>391</v>
      </c>
      <c r="I37" s="140">
        <v>388</v>
      </c>
      <c r="J37" s="115">
        <v>28</v>
      </c>
      <c r="K37" s="116">
        <v>7.2164948453608249</v>
      </c>
    </row>
    <row r="38" spans="1:11" ht="14.1" customHeight="1" x14ac:dyDescent="0.2">
      <c r="A38" s="306">
        <v>43</v>
      </c>
      <c r="B38" s="307" t="s">
        <v>257</v>
      </c>
      <c r="C38" s="308"/>
      <c r="D38" s="113">
        <v>3.4198806348058053</v>
      </c>
      <c r="E38" s="115">
        <v>6051</v>
      </c>
      <c r="F38" s="114">
        <v>6085</v>
      </c>
      <c r="G38" s="114">
        <v>6049</v>
      </c>
      <c r="H38" s="114">
        <v>5984</v>
      </c>
      <c r="I38" s="140">
        <v>6028</v>
      </c>
      <c r="J38" s="115">
        <v>23</v>
      </c>
      <c r="K38" s="116">
        <v>0.38155275381552756</v>
      </c>
    </row>
    <row r="39" spans="1:11" ht="14.1" customHeight="1" x14ac:dyDescent="0.2">
      <c r="A39" s="306">
        <v>51</v>
      </c>
      <c r="B39" s="307" t="s">
        <v>258</v>
      </c>
      <c r="C39" s="308"/>
      <c r="D39" s="113">
        <v>8.1843152326264867</v>
      </c>
      <c r="E39" s="115">
        <v>14481</v>
      </c>
      <c r="F39" s="114">
        <v>14419</v>
      </c>
      <c r="G39" s="114">
        <v>14756</v>
      </c>
      <c r="H39" s="114">
        <v>14617</v>
      </c>
      <c r="I39" s="140">
        <v>14599</v>
      </c>
      <c r="J39" s="115">
        <v>-118</v>
      </c>
      <c r="K39" s="116">
        <v>-0.80827453935201043</v>
      </c>
    </row>
    <row r="40" spans="1:11" ht="14.1" customHeight="1" x14ac:dyDescent="0.2">
      <c r="A40" s="306" t="s">
        <v>259</v>
      </c>
      <c r="B40" s="307" t="s">
        <v>260</v>
      </c>
      <c r="C40" s="308"/>
      <c r="D40" s="113">
        <v>6.3644481620472941</v>
      </c>
      <c r="E40" s="115">
        <v>11261</v>
      </c>
      <c r="F40" s="114">
        <v>11215</v>
      </c>
      <c r="G40" s="114">
        <v>11494</v>
      </c>
      <c r="H40" s="114">
        <v>11414</v>
      </c>
      <c r="I40" s="140">
        <v>11373</v>
      </c>
      <c r="J40" s="115">
        <v>-112</v>
      </c>
      <c r="K40" s="116">
        <v>-0.98478853424777979</v>
      </c>
    </row>
    <row r="41" spans="1:11" ht="14.1" customHeight="1" x14ac:dyDescent="0.2">
      <c r="A41" s="306"/>
      <c r="B41" s="307" t="s">
        <v>261</v>
      </c>
      <c r="C41" s="308"/>
      <c r="D41" s="113">
        <v>5.4782520233304695</v>
      </c>
      <c r="E41" s="115">
        <v>9693</v>
      </c>
      <c r="F41" s="114">
        <v>9614</v>
      </c>
      <c r="G41" s="114">
        <v>9923</v>
      </c>
      <c r="H41" s="114">
        <v>9918</v>
      </c>
      <c r="I41" s="140">
        <v>9871</v>
      </c>
      <c r="J41" s="115">
        <v>-178</v>
      </c>
      <c r="K41" s="116">
        <v>-1.803262080842873</v>
      </c>
    </row>
    <row r="42" spans="1:11" ht="14.1" customHeight="1" x14ac:dyDescent="0.2">
      <c r="A42" s="306">
        <v>52</v>
      </c>
      <c r="B42" s="307" t="s">
        <v>262</v>
      </c>
      <c r="C42" s="308"/>
      <c r="D42" s="113">
        <v>2.7902744495184701</v>
      </c>
      <c r="E42" s="115">
        <v>4937</v>
      </c>
      <c r="F42" s="114">
        <v>4979</v>
      </c>
      <c r="G42" s="114">
        <v>5028</v>
      </c>
      <c r="H42" s="114">
        <v>5071</v>
      </c>
      <c r="I42" s="140">
        <v>4923</v>
      </c>
      <c r="J42" s="115">
        <v>14</v>
      </c>
      <c r="K42" s="116">
        <v>0.28437944342880356</v>
      </c>
    </row>
    <row r="43" spans="1:11" ht="14.1" customHeight="1" x14ac:dyDescent="0.2">
      <c r="A43" s="306" t="s">
        <v>263</v>
      </c>
      <c r="B43" s="307" t="s">
        <v>264</v>
      </c>
      <c r="C43" s="308"/>
      <c r="D43" s="113">
        <v>2.4652981869150428</v>
      </c>
      <c r="E43" s="115">
        <v>4362</v>
      </c>
      <c r="F43" s="114">
        <v>4393</v>
      </c>
      <c r="G43" s="114">
        <v>4436</v>
      </c>
      <c r="H43" s="114">
        <v>4472</v>
      </c>
      <c r="I43" s="140">
        <v>4358</v>
      </c>
      <c r="J43" s="115">
        <v>4</v>
      </c>
      <c r="K43" s="116">
        <v>9.1785222579164757E-2</v>
      </c>
    </row>
    <row r="44" spans="1:11" ht="14.1" customHeight="1" x14ac:dyDescent="0.2">
      <c r="A44" s="306">
        <v>53</v>
      </c>
      <c r="B44" s="307" t="s">
        <v>265</v>
      </c>
      <c r="C44" s="308"/>
      <c r="D44" s="113">
        <v>1.0783560157345029</v>
      </c>
      <c r="E44" s="115">
        <v>1908</v>
      </c>
      <c r="F44" s="114">
        <v>1859</v>
      </c>
      <c r="G44" s="114">
        <v>1897</v>
      </c>
      <c r="H44" s="114">
        <v>2023</v>
      </c>
      <c r="I44" s="140">
        <v>1978</v>
      </c>
      <c r="J44" s="115">
        <v>-70</v>
      </c>
      <c r="K44" s="116">
        <v>-3.5389282103134478</v>
      </c>
    </row>
    <row r="45" spans="1:11" ht="14.1" customHeight="1" x14ac:dyDescent="0.2">
      <c r="A45" s="306" t="s">
        <v>266</v>
      </c>
      <c r="B45" s="307" t="s">
        <v>267</v>
      </c>
      <c r="C45" s="308"/>
      <c r="D45" s="113">
        <v>1.0048831215806846</v>
      </c>
      <c r="E45" s="115">
        <v>1778</v>
      </c>
      <c r="F45" s="114">
        <v>1729</v>
      </c>
      <c r="G45" s="114">
        <v>1766</v>
      </c>
      <c r="H45" s="114">
        <v>1892</v>
      </c>
      <c r="I45" s="140">
        <v>1845</v>
      </c>
      <c r="J45" s="115">
        <v>-67</v>
      </c>
      <c r="K45" s="116">
        <v>-3.6314363143631438</v>
      </c>
    </row>
    <row r="46" spans="1:11" ht="14.1" customHeight="1" x14ac:dyDescent="0.2">
      <c r="A46" s="306">
        <v>54</v>
      </c>
      <c r="B46" s="307" t="s">
        <v>268</v>
      </c>
      <c r="C46" s="308"/>
      <c r="D46" s="113">
        <v>3.5165257494235203</v>
      </c>
      <c r="E46" s="115">
        <v>6222</v>
      </c>
      <c r="F46" s="114">
        <v>6384</v>
      </c>
      <c r="G46" s="114">
        <v>6430</v>
      </c>
      <c r="H46" s="114">
        <v>6320</v>
      </c>
      <c r="I46" s="140">
        <v>6417</v>
      </c>
      <c r="J46" s="115">
        <v>-195</v>
      </c>
      <c r="K46" s="116">
        <v>-3.0388031790556336</v>
      </c>
    </row>
    <row r="47" spans="1:11" ht="14.1" customHeight="1" x14ac:dyDescent="0.2">
      <c r="A47" s="306">
        <v>61</v>
      </c>
      <c r="B47" s="307" t="s">
        <v>269</v>
      </c>
      <c r="C47" s="308"/>
      <c r="D47" s="113">
        <v>5.2996563729258037</v>
      </c>
      <c r="E47" s="115">
        <v>9377</v>
      </c>
      <c r="F47" s="114">
        <v>9433</v>
      </c>
      <c r="G47" s="114">
        <v>9423</v>
      </c>
      <c r="H47" s="114">
        <v>9364</v>
      </c>
      <c r="I47" s="140">
        <v>9407</v>
      </c>
      <c r="J47" s="115">
        <v>-30</v>
      </c>
      <c r="K47" s="116">
        <v>-0.31891144892101625</v>
      </c>
    </row>
    <row r="48" spans="1:11" ht="14.1" customHeight="1" x14ac:dyDescent="0.2">
      <c r="A48" s="306">
        <v>62</v>
      </c>
      <c r="B48" s="307" t="s">
        <v>270</v>
      </c>
      <c r="C48" s="308"/>
      <c r="D48" s="113">
        <v>5.8574851923859477</v>
      </c>
      <c r="E48" s="115">
        <v>10364</v>
      </c>
      <c r="F48" s="114">
        <v>10535</v>
      </c>
      <c r="G48" s="114">
        <v>10423</v>
      </c>
      <c r="H48" s="114">
        <v>10324</v>
      </c>
      <c r="I48" s="140">
        <v>10482</v>
      </c>
      <c r="J48" s="115">
        <v>-118</v>
      </c>
      <c r="K48" s="116">
        <v>-1.1257393627170387</v>
      </c>
    </row>
    <row r="49" spans="1:11" ht="14.1" customHeight="1" x14ac:dyDescent="0.2">
      <c r="A49" s="306">
        <v>63</v>
      </c>
      <c r="B49" s="307" t="s">
        <v>271</v>
      </c>
      <c r="C49" s="308"/>
      <c r="D49" s="113">
        <v>1.9583352172536963</v>
      </c>
      <c r="E49" s="115">
        <v>3465</v>
      </c>
      <c r="F49" s="114">
        <v>3480</v>
      </c>
      <c r="G49" s="114">
        <v>3600</v>
      </c>
      <c r="H49" s="114">
        <v>3482</v>
      </c>
      <c r="I49" s="140">
        <v>3445</v>
      </c>
      <c r="J49" s="115">
        <v>20</v>
      </c>
      <c r="K49" s="116">
        <v>0.58055152394775034</v>
      </c>
    </row>
    <row r="50" spans="1:11" ht="14.1" customHeight="1" x14ac:dyDescent="0.2">
      <c r="A50" s="306" t="s">
        <v>272</v>
      </c>
      <c r="B50" s="307" t="s">
        <v>273</v>
      </c>
      <c r="C50" s="308"/>
      <c r="D50" s="113">
        <v>0.49283356693945835</v>
      </c>
      <c r="E50" s="115">
        <v>872</v>
      </c>
      <c r="F50" s="114">
        <v>876</v>
      </c>
      <c r="G50" s="114">
        <v>872</v>
      </c>
      <c r="H50" s="114">
        <v>807</v>
      </c>
      <c r="I50" s="140">
        <v>821</v>
      </c>
      <c r="J50" s="115">
        <v>51</v>
      </c>
      <c r="K50" s="116">
        <v>6.2119366626065773</v>
      </c>
    </row>
    <row r="51" spans="1:11" ht="14.1" customHeight="1" x14ac:dyDescent="0.2">
      <c r="A51" s="306" t="s">
        <v>274</v>
      </c>
      <c r="B51" s="307" t="s">
        <v>275</v>
      </c>
      <c r="C51" s="308"/>
      <c r="D51" s="113">
        <v>1.1857394764208526</v>
      </c>
      <c r="E51" s="115">
        <v>2098</v>
      </c>
      <c r="F51" s="114">
        <v>2124</v>
      </c>
      <c r="G51" s="114">
        <v>2148</v>
      </c>
      <c r="H51" s="114">
        <v>2190</v>
      </c>
      <c r="I51" s="140">
        <v>2137</v>
      </c>
      <c r="J51" s="115">
        <v>-39</v>
      </c>
      <c r="K51" s="116">
        <v>-1.8249883013570425</v>
      </c>
    </row>
    <row r="52" spans="1:11" ht="14.1" customHeight="1" x14ac:dyDescent="0.2">
      <c r="A52" s="306">
        <v>71</v>
      </c>
      <c r="B52" s="307" t="s">
        <v>276</v>
      </c>
      <c r="C52" s="308"/>
      <c r="D52" s="113">
        <v>15.158023240041597</v>
      </c>
      <c r="E52" s="115">
        <v>26820</v>
      </c>
      <c r="F52" s="114">
        <v>27078</v>
      </c>
      <c r="G52" s="114">
        <v>27202</v>
      </c>
      <c r="H52" s="114">
        <v>27321</v>
      </c>
      <c r="I52" s="140">
        <v>27628</v>
      </c>
      <c r="J52" s="115">
        <v>-808</v>
      </c>
      <c r="K52" s="116">
        <v>-2.9245692775445202</v>
      </c>
    </row>
    <row r="53" spans="1:11" ht="14.1" customHeight="1" x14ac:dyDescent="0.2">
      <c r="A53" s="306" t="s">
        <v>277</v>
      </c>
      <c r="B53" s="307" t="s">
        <v>278</v>
      </c>
      <c r="C53" s="308"/>
      <c r="D53" s="113">
        <v>6.9313197992494464</v>
      </c>
      <c r="E53" s="115">
        <v>12264</v>
      </c>
      <c r="F53" s="114">
        <v>12345</v>
      </c>
      <c r="G53" s="114">
        <v>12443</v>
      </c>
      <c r="H53" s="114">
        <v>12573</v>
      </c>
      <c r="I53" s="140">
        <v>12753</v>
      </c>
      <c r="J53" s="115">
        <v>-489</v>
      </c>
      <c r="K53" s="116">
        <v>-3.834391907786403</v>
      </c>
    </row>
    <row r="54" spans="1:11" ht="14.1" customHeight="1" x14ac:dyDescent="0.2">
      <c r="A54" s="306" t="s">
        <v>279</v>
      </c>
      <c r="B54" s="307" t="s">
        <v>280</v>
      </c>
      <c r="C54" s="308"/>
      <c r="D54" s="113">
        <v>6.5656508568069807</v>
      </c>
      <c r="E54" s="115">
        <v>11617</v>
      </c>
      <c r="F54" s="114">
        <v>11758</v>
      </c>
      <c r="G54" s="114">
        <v>11785</v>
      </c>
      <c r="H54" s="114">
        <v>11817</v>
      </c>
      <c r="I54" s="140">
        <v>11932</v>
      </c>
      <c r="J54" s="115">
        <v>-315</v>
      </c>
      <c r="K54" s="116">
        <v>-2.6399597720415691</v>
      </c>
    </row>
    <row r="55" spans="1:11" ht="14.1" customHeight="1" x14ac:dyDescent="0.2">
      <c r="A55" s="306">
        <v>72</v>
      </c>
      <c r="B55" s="307" t="s">
        <v>281</v>
      </c>
      <c r="C55" s="308"/>
      <c r="D55" s="113">
        <v>4.6581814893520823</v>
      </c>
      <c r="E55" s="115">
        <v>8242</v>
      </c>
      <c r="F55" s="114">
        <v>8361</v>
      </c>
      <c r="G55" s="114">
        <v>8322</v>
      </c>
      <c r="H55" s="114">
        <v>8323</v>
      </c>
      <c r="I55" s="140">
        <v>8357</v>
      </c>
      <c r="J55" s="115">
        <v>-115</v>
      </c>
      <c r="K55" s="116">
        <v>-1.3760918990068207</v>
      </c>
    </row>
    <row r="56" spans="1:11" ht="14.1" customHeight="1" x14ac:dyDescent="0.2">
      <c r="A56" s="306" t="s">
        <v>282</v>
      </c>
      <c r="B56" s="307" t="s">
        <v>283</v>
      </c>
      <c r="C56" s="308"/>
      <c r="D56" s="113">
        <v>2.3358728579825474</v>
      </c>
      <c r="E56" s="115">
        <v>4133</v>
      </c>
      <c r="F56" s="114">
        <v>4239</v>
      </c>
      <c r="G56" s="114">
        <v>4200</v>
      </c>
      <c r="H56" s="114">
        <v>4262</v>
      </c>
      <c r="I56" s="140">
        <v>4283</v>
      </c>
      <c r="J56" s="115">
        <v>-150</v>
      </c>
      <c r="K56" s="116">
        <v>-3.5022180714452484</v>
      </c>
    </row>
    <row r="57" spans="1:11" ht="14.1" customHeight="1" x14ac:dyDescent="0.2">
      <c r="A57" s="306" t="s">
        <v>284</v>
      </c>
      <c r="B57" s="307" t="s">
        <v>285</v>
      </c>
      <c r="C57" s="308"/>
      <c r="D57" s="113">
        <v>1.7520459375141293</v>
      </c>
      <c r="E57" s="115">
        <v>3100</v>
      </c>
      <c r="F57" s="114">
        <v>3122</v>
      </c>
      <c r="G57" s="114">
        <v>3133</v>
      </c>
      <c r="H57" s="114">
        <v>3101</v>
      </c>
      <c r="I57" s="140">
        <v>3101</v>
      </c>
      <c r="J57" s="115">
        <v>-1</v>
      </c>
      <c r="K57" s="116">
        <v>-3.2247662044501774E-2</v>
      </c>
    </row>
    <row r="58" spans="1:11" ht="14.1" customHeight="1" x14ac:dyDescent="0.2">
      <c r="A58" s="306">
        <v>73</v>
      </c>
      <c r="B58" s="307" t="s">
        <v>286</v>
      </c>
      <c r="C58" s="308"/>
      <c r="D58" s="113">
        <v>2.9660442193787584</v>
      </c>
      <c r="E58" s="115">
        <v>5248</v>
      </c>
      <c r="F58" s="114">
        <v>5263</v>
      </c>
      <c r="G58" s="114">
        <v>5226</v>
      </c>
      <c r="H58" s="114">
        <v>5048</v>
      </c>
      <c r="I58" s="140">
        <v>5533</v>
      </c>
      <c r="J58" s="115">
        <v>-285</v>
      </c>
      <c r="K58" s="116">
        <v>-5.1509127055846742</v>
      </c>
    </row>
    <row r="59" spans="1:11" ht="14.1" customHeight="1" x14ac:dyDescent="0.2">
      <c r="A59" s="306" t="s">
        <v>287</v>
      </c>
      <c r="B59" s="307" t="s">
        <v>288</v>
      </c>
      <c r="C59" s="308"/>
      <c r="D59" s="113">
        <v>2.4460821992132749</v>
      </c>
      <c r="E59" s="115">
        <v>4328</v>
      </c>
      <c r="F59" s="114">
        <v>4326</v>
      </c>
      <c r="G59" s="114">
        <v>4297</v>
      </c>
      <c r="H59" s="114">
        <v>4125</v>
      </c>
      <c r="I59" s="140">
        <v>4170</v>
      </c>
      <c r="J59" s="115">
        <v>158</v>
      </c>
      <c r="K59" s="116">
        <v>3.7889688249400479</v>
      </c>
    </row>
    <row r="60" spans="1:11" ht="14.1" customHeight="1" x14ac:dyDescent="0.2">
      <c r="A60" s="306">
        <v>81</v>
      </c>
      <c r="B60" s="307" t="s">
        <v>289</v>
      </c>
      <c r="C60" s="308"/>
      <c r="D60" s="113">
        <v>6.4560066916851291</v>
      </c>
      <c r="E60" s="115">
        <v>11423</v>
      </c>
      <c r="F60" s="114">
        <v>11361</v>
      </c>
      <c r="G60" s="114">
        <v>11126</v>
      </c>
      <c r="H60" s="114">
        <v>10851</v>
      </c>
      <c r="I60" s="140">
        <v>10795</v>
      </c>
      <c r="J60" s="115">
        <v>628</v>
      </c>
      <c r="K60" s="116">
        <v>5.8175081056044462</v>
      </c>
    </row>
    <row r="61" spans="1:11" ht="14.1" customHeight="1" x14ac:dyDescent="0.2">
      <c r="A61" s="306" t="s">
        <v>290</v>
      </c>
      <c r="B61" s="307" t="s">
        <v>291</v>
      </c>
      <c r="C61" s="308"/>
      <c r="D61" s="113">
        <v>1.8876882036442555</v>
      </c>
      <c r="E61" s="115">
        <v>3340</v>
      </c>
      <c r="F61" s="114">
        <v>3345</v>
      </c>
      <c r="G61" s="114">
        <v>3363</v>
      </c>
      <c r="H61" s="114">
        <v>3210</v>
      </c>
      <c r="I61" s="140">
        <v>3228</v>
      </c>
      <c r="J61" s="115">
        <v>112</v>
      </c>
      <c r="K61" s="116">
        <v>3.4696406443618342</v>
      </c>
    </row>
    <row r="62" spans="1:11" ht="14.1" customHeight="1" x14ac:dyDescent="0.2">
      <c r="A62" s="306" t="s">
        <v>292</v>
      </c>
      <c r="B62" s="307" t="s">
        <v>293</v>
      </c>
      <c r="C62" s="308"/>
      <c r="D62" s="113">
        <v>2.3652620156440749</v>
      </c>
      <c r="E62" s="115">
        <v>4185</v>
      </c>
      <c r="F62" s="114">
        <v>4120</v>
      </c>
      <c r="G62" s="114">
        <v>4046</v>
      </c>
      <c r="H62" s="114">
        <v>3959</v>
      </c>
      <c r="I62" s="140">
        <v>3917</v>
      </c>
      <c r="J62" s="115">
        <v>268</v>
      </c>
      <c r="K62" s="116">
        <v>6.8419708960939492</v>
      </c>
    </row>
    <row r="63" spans="1:11" ht="14.1" customHeight="1" x14ac:dyDescent="0.2">
      <c r="A63" s="306"/>
      <c r="B63" s="307" t="s">
        <v>294</v>
      </c>
      <c r="C63" s="308"/>
      <c r="D63" s="113">
        <v>1.9662476827779536</v>
      </c>
      <c r="E63" s="115">
        <v>3479</v>
      </c>
      <c r="F63" s="114">
        <v>3436</v>
      </c>
      <c r="G63" s="114">
        <v>3372</v>
      </c>
      <c r="H63" s="114">
        <v>3309</v>
      </c>
      <c r="I63" s="140">
        <v>3270</v>
      </c>
      <c r="J63" s="115">
        <v>209</v>
      </c>
      <c r="K63" s="116">
        <v>6.3914373088685013</v>
      </c>
    </row>
    <row r="64" spans="1:11" ht="14.1" customHeight="1" x14ac:dyDescent="0.2">
      <c r="A64" s="306" t="s">
        <v>295</v>
      </c>
      <c r="B64" s="307" t="s">
        <v>296</v>
      </c>
      <c r="C64" s="308"/>
      <c r="D64" s="113">
        <v>0.75281457702220012</v>
      </c>
      <c r="E64" s="115">
        <v>1332</v>
      </c>
      <c r="F64" s="114">
        <v>1287</v>
      </c>
      <c r="G64" s="114">
        <v>1277</v>
      </c>
      <c r="H64" s="114">
        <v>1268</v>
      </c>
      <c r="I64" s="140">
        <v>1244</v>
      </c>
      <c r="J64" s="115">
        <v>88</v>
      </c>
      <c r="K64" s="116">
        <v>7.07395498392283</v>
      </c>
    </row>
    <row r="65" spans="1:11" ht="14.1" customHeight="1" x14ac:dyDescent="0.2">
      <c r="A65" s="306" t="s">
        <v>297</v>
      </c>
      <c r="B65" s="307" t="s">
        <v>298</v>
      </c>
      <c r="C65" s="308"/>
      <c r="D65" s="113">
        <v>0.46796581814893523</v>
      </c>
      <c r="E65" s="115">
        <v>828</v>
      </c>
      <c r="F65" s="114">
        <v>825</v>
      </c>
      <c r="G65" s="114">
        <v>826</v>
      </c>
      <c r="H65" s="114">
        <v>805</v>
      </c>
      <c r="I65" s="140">
        <v>761</v>
      </c>
      <c r="J65" s="115">
        <v>67</v>
      </c>
      <c r="K65" s="116">
        <v>8.804204993429698</v>
      </c>
    </row>
    <row r="66" spans="1:11" ht="14.1" customHeight="1" x14ac:dyDescent="0.2">
      <c r="A66" s="306">
        <v>82</v>
      </c>
      <c r="B66" s="307" t="s">
        <v>299</v>
      </c>
      <c r="C66" s="308"/>
      <c r="D66" s="113">
        <v>2.3200479269340328</v>
      </c>
      <c r="E66" s="115">
        <v>4105</v>
      </c>
      <c r="F66" s="114">
        <v>4134</v>
      </c>
      <c r="G66" s="114">
        <v>4091</v>
      </c>
      <c r="H66" s="114">
        <v>3934</v>
      </c>
      <c r="I66" s="140">
        <v>3971</v>
      </c>
      <c r="J66" s="115">
        <v>134</v>
      </c>
      <c r="K66" s="116">
        <v>3.3744648703097457</v>
      </c>
    </row>
    <row r="67" spans="1:11" ht="14.1" customHeight="1" x14ac:dyDescent="0.2">
      <c r="A67" s="306" t="s">
        <v>300</v>
      </c>
      <c r="B67" s="307" t="s">
        <v>301</v>
      </c>
      <c r="C67" s="308"/>
      <c r="D67" s="113">
        <v>1.3694217118053986</v>
      </c>
      <c r="E67" s="115">
        <v>2423</v>
      </c>
      <c r="F67" s="114">
        <v>2449</v>
      </c>
      <c r="G67" s="114">
        <v>2404</v>
      </c>
      <c r="H67" s="114">
        <v>2309</v>
      </c>
      <c r="I67" s="140">
        <v>2325</v>
      </c>
      <c r="J67" s="115">
        <v>98</v>
      </c>
      <c r="K67" s="116">
        <v>4.21505376344086</v>
      </c>
    </row>
    <row r="68" spans="1:11" ht="14.1" customHeight="1" x14ac:dyDescent="0.2">
      <c r="A68" s="306" t="s">
        <v>302</v>
      </c>
      <c r="B68" s="307" t="s">
        <v>303</v>
      </c>
      <c r="C68" s="308"/>
      <c r="D68" s="113">
        <v>0.49678979970158699</v>
      </c>
      <c r="E68" s="115">
        <v>879</v>
      </c>
      <c r="F68" s="114">
        <v>884</v>
      </c>
      <c r="G68" s="114">
        <v>891</v>
      </c>
      <c r="H68" s="114">
        <v>858</v>
      </c>
      <c r="I68" s="140">
        <v>881</v>
      </c>
      <c r="J68" s="115">
        <v>-2</v>
      </c>
      <c r="K68" s="116">
        <v>-0.22701475595913734</v>
      </c>
    </row>
    <row r="69" spans="1:11" ht="14.1" customHeight="1" x14ac:dyDescent="0.2">
      <c r="A69" s="306">
        <v>83</v>
      </c>
      <c r="B69" s="307" t="s">
        <v>304</v>
      </c>
      <c r="C69" s="308"/>
      <c r="D69" s="113">
        <v>4.7638694217118056</v>
      </c>
      <c r="E69" s="115">
        <v>8429</v>
      </c>
      <c r="F69" s="114">
        <v>8434</v>
      </c>
      <c r="G69" s="114">
        <v>8348</v>
      </c>
      <c r="H69" s="114">
        <v>8065</v>
      </c>
      <c r="I69" s="140">
        <v>8039</v>
      </c>
      <c r="J69" s="115">
        <v>390</v>
      </c>
      <c r="K69" s="116">
        <v>4.8513496703570098</v>
      </c>
    </row>
    <row r="70" spans="1:11" ht="14.1" customHeight="1" x14ac:dyDescent="0.2">
      <c r="A70" s="306" t="s">
        <v>305</v>
      </c>
      <c r="B70" s="307" t="s">
        <v>306</v>
      </c>
      <c r="C70" s="308"/>
      <c r="D70" s="113">
        <v>4.2608626848125875</v>
      </c>
      <c r="E70" s="115">
        <v>7539</v>
      </c>
      <c r="F70" s="114">
        <v>7552</v>
      </c>
      <c r="G70" s="114">
        <v>7460</v>
      </c>
      <c r="H70" s="114">
        <v>7195</v>
      </c>
      <c r="I70" s="140">
        <v>7172</v>
      </c>
      <c r="J70" s="115">
        <v>367</v>
      </c>
      <c r="K70" s="116">
        <v>5.1171221416620192</v>
      </c>
    </row>
    <row r="71" spans="1:11" ht="14.1" customHeight="1" x14ac:dyDescent="0.2">
      <c r="A71" s="306"/>
      <c r="B71" s="307" t="s">
        <v>307</v>
      </c>
      <c r="C71" s="308"/>
      <c r="D71" s="113">
        <v>2.8914409730071888</v>
      </c>
      <c r="E71" s="115">
        <v>5116</v>
      </c>
      <c r="F71" s="114">
        <v>5139</v>
      </c>
      <c r="G71" s="114">
        <v>5094</v>
      </c>
      <c r="H71" s="114">
        <v>4937</v>
      </c>
      <c r="I71" s="140">
        <v>4911</v>
      </c>
      <c r="J71" s="115">
        <v>205</v>
      </c>
      <c r="K71" s="116">
        <v>4.1743025860313585</v>
      </c>
    </row>
    <row r="72" spans="1:11" ht="14.1" customHeight="1" x14ac:dyDescent="0.2">
      <c r="A72" s="306">
        <v>84</v>
      </c>
      <c r="B72" s="307" t="s">
        <v>308</v>
      </c>
      <c r="C72" s="308"/>
      <c r="D72" s="113">
        <v>1.433286612108333</v>
      </c>
      <c r="E72" s="115">
        <v>2536</v>
      </c>
      <c r="F72" s="114">
        <v>2513</v>
      </c>
      <c r="G72" s="114">
        <v>2455</v>
      </c>
      <c r="H72" s="114">
        <v>2292</v>
      </c>
      <c r="I72" s="140">
        <v>2388</v>
      </c>
      <c r="J72" s="115">
        <v>148</v>
      </c>
      <c r="K72" s="116">
        <v>6.1976549413735347</v>
      </c>
    </row>
    <row r="73" spans="1:11" ht="14.1" customHeight="1" x14ac:dyDescent="0.2">
      <c r="A73" s="306" t="s">
        <v>309</v>
      </c>
      <c r="B73" s="307" t="s">
        <v>310</v>
      </c>
      <c r="C73" s="308"/>
      <c r="D73" s="113">
        <v>0.62112854365420267</v>
      </c>
      <c r="E73" s="115">
        <v>1099</v>
      </c>
      <c r="F73" s="114">
        <v>1070</v>
      </c>
      <c r="G73" s="114">
        <v>1045</v>
      </c>
      <c r="H73" s="114">
        <v>930</v>
      </c>
      <c r="I73" s="140">
        <v>1035</v>
      </c>
      <c r="J73" s="115">
        <v>64</v>
      </c>
      <c r="K73" s="116">
        <v>6.1835748792270531</v>
      </c>
    </row>
    <row r="74" spans="1:11" ht="14.1" customHeight="1" x14ac:dyDescent="0.2">
      <c r="A74" s="306" t="s">
        <v>311</v>
      </c>
      <c r="B74" s="307" t="s">
        <v>312</v>
      </c>
      <c r="C74" s="308"/>
      <c r="D74" s="113">
        <v>0.29276122439752228</v>
      </c>
      <c r="E74" s="115">
        <v>518</v>
      </c>
      <c r="F74" s="114">
        <v>519</v>
      </c>
      <c r="G74" s="114">
        <v>513</v>
      </c>
      <c r="H74" s="114">
        <v>477</v>
      </c>
      <c r="I74" s="140">
        <v>487</v>
      </c>
      <c r="J74" s="115">
        <v>31</v>
      </c>
      <c r="K74" s="116">
        <v>6.3655030800821359</v>
      </c>
    </row>
    <row r="75" spans="1:11" ht="14.1" customHeight="1" x14ac:dyDescent="0.2">
      <c r="A75" s="306" t="s">
        <v>313</v>
      </c>
      <c r="B75" s="307" t="s">
        <v>314</v>
      </c>
      <c r="C75" s="308"/>
      <c r="D75" s="113">
        <v>0.15994483881177374</v>
      </c>
      <c r="E75" s="115">
        <v>283</v>
      </c>
      <c r="F75" s="114">
        <v>296</v>
      </c>
      <c r="G75" s="114">
        <v>282</v>
      </c>
      <c r="H75" s="114">
        <v>285</v>
      </c>
      <c r="I75" s="140">
        <v>273</v>
      </c>
      <c r="J75" s="115">
        <v>10</v>
      </c>
      <c r="K75" s="116">
        <v>3.6630036630036629</v>
      </c>
    </row>
    <row r="76" spans="1:11" ht="14.1" customHeight="1" x14ac:dyDescent="0.2">
      <c r="A76" s="306">
        <v>91</v>
      </c>
      <c r="B76" s="307" t="s">
        <v>315</v>
      </c>
      <c r="C76" s="308"/>
      <c r="D76" s="113">
        <v>0.15372790161414296</v>
      </c>
      <c r="E76" s="115">
        <v>272</v>
      </c>
      <c r="F76" s="114">
        <v>262</v>
      </c>
      <c r="G76" s="114">
        <v>256</v>
      </c>
      <c r="H76" s="114">
        <v>248</v>
      </c>
      <c r="I76" s="140">
        <v>247</v>
      </c>
      <c r="J76" s="115">
        <v>25</v>
      </c>
      <c r="K76" s="116">
        <v>10.121457489878543</v>
      </c>
    </row>
    <row r="77" spans="1:11" ht="14.1" customHeight="1" x14ac:dyDescent="0.2">
      <c r="A77" s="306">
        <v>92</v>
      </c>
      <c r="B77" s="307" t="s">
        <v>316</v>
      </c>
      <c r="C77" s="308"/>
      <c r="D77" s="113">
        <v>2.2030564723967987</v>
      </c>
      <c r="E77" s="115">
        <v>3898</v>
      </c>
      <c r="F77" s="114">
        <v>3854</v>
      </c>
      <c r="G77" s="114">
        <v>3840</v>
      </c>
      <c r="H77" s="114">
        <v>3831</v>
      </c>
      <c r="I77" s="140">
        <v>3861</v>
      </c>
      <c r="J77" s="115">
        <v>37</v>
      </c>
      <c r="K77" s="116">
        <v>0.95830095830095829</v>
      </c>
    </row>
    <row r="78" spans="1:11" ht="14.1" customHeight="1" x14ac:dyDescent="0.2">
      <c r="A78" s="306">
        <v>93</v>
      </c>
      <c r="B78" s="307" t="s">
        <v>317</v>
      </c>
      <c r="C78" s="308"/>
      <c r="D78" s="113">
        <v>0.20854998417506895</v>
      </c>
      <c r="E78" s="115">
        <v>369</v>
      </c>
      <c r="F78" s="114">
        <v>376</v>
      </c>
      <c r="G78" s="114">
        <v>387</v>
      </c>
      <c r="H78" s="114">
        <v>371</v>
      </c>
      <c r="I78" s="140">
        <v>377</v>
      </c>
      <c r="J78" s="115">
        <v>-8</v>
      </c>
      <c r="K78" s="116">
        <v>-2.1220159151193636</v>
      </c>
    </row>
    <row r="79" spans="1:11" ht="14.1" customHeight="1" x14ac:dyDescent="0.2">
      <c r="A79" s="306">
        <v>94</v>
      </c>
      <c r="B79" s="307" t="s">
        <v>318</v>
      </c>
      <c r="C79" s="308"/>
      <c r="D79" s="113">
        <v>0.13281638558574851</v>
      </c>
      <c r="E79" s="115">
        <v>235</v>
      </c>
      <c r="F79" s="114">
        <v>242</v>
      </c>
      <c r="G79" s="114">
        <v>274</v>
      </c>
      <c r="H79" s="114">
        <v>269</v>
      </c>
      <c r="I79" s="140">
        <v>244</v>
      </c>
      <c r="J79" s="115">
        <v>-9</v>
      </c>
      <c r="K79" s="116">
        <v>-3.6885245901639343</v>
      </c>
    </row>
    <row r="80" spans="1:11" ht="14.1" customHeight="1" x14ac:dyDescent="0.2">
      <c r="A80" s="306" t="s">
        <v>319</v>
      </c>
      <c r="B80" s="307" t="s">
        <v>320</v>
      </c>
      <c r="C80" s="308"/>
      <c r="D80" s="113">
        <v>1.6955283266265769E-3</v>
      </c>
      <c r="E80" s="115">
        <v>3</v>
      </c>
      <c r="F80" s="114">
        <v>4</v>
      </c>
      <c r="G80" s="114">
        <v>4</v>
      </c>
      <c r="H80" s="114">
        <v>6</v>
      </c>
      <c r="I80" s="140">
        <v>13</v>
      </c>
      <c r="J80" s="115">
        <v>-10</v>
      </c>
      <c r="K80" s="116">
        <v>-76.92307692307692</v>
      </c>
    </row>
    <row r="81" spans="1:11" ht="14.1" customHeight="1" x14ac:dyDescent="0.2">
      <c r="A81" s="310" t="s">
        <v>321</v>
      </c>
      <c r="B81" s="311" t="s">
        <v>224</v>
      </c>
      <c r="C81" s="312"/>
      <c r="D81" s="125">
        <v>0.36849482298684272</v>
      </c>
      <c r="E81" s="143">
        <v>652</v>
      </c>
      <c r="F81" s="144">
        <v>658</v>
      </c>
      <c r="G81" s="144">
        <v>662</v>
      </c>
      <c r="H81" s="144">
        <v>640</v>
      </c>
      <c r="I81" s="145">
        <v>657</v>
      </c>
      <c r="J81" s="143">
        <v>-5</v>
      </c>
      <c r="K81" s="146">
        <v>-0.76103500761035003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43246</v>
      </c>
      <c r="E12" s="114">
        <v>44822</v>
      </c>
      <c r="F12" s="114">
        <v>44748</v>
      </c>
      <c r="G12" s="114">
        <v>44618</v>
      </c>
      <c r="H12" s="140">
        <v>44492</v>
      </c>
      <c r="I12" s="115">
        <v>-1246</v>
      </c>
      <c r="J12" s="116">
        <v>-2.800503461296413</v>
      </c>
      <c r="K12"/>
      <c r="L12"/>
      <c r="M12"/>
      <c r="N12"/>
      <c r="O12"/>
      <c r="P12"/>
    </row>
    <row r="13" spans="1:16" s="110" customFormat="1" ht="14.45" customHeight="1" x14ac:dyDescent="0.2">
      <c r="A13" s="120" t="s">
        <v>105</v>
      </c>
      <c r="B13" s="119" t="s">
        <v>106</v>
      </c>
      <c r="C13" s="113">
        <v>43.217869860796377</v>
      </c>
      <c r="D13" s="115">
        <v>18690</v>
      </c>
      <c r="E13" s="114">
        <v>19273</v>
      </c>
      <c r="F13" s="114">
        <v>19211</v>
      </c>
      <c r="G13" s="114">
        <v>18962</v>
      </c>
      <c r="H13" s="140">
        <v>18515</v>
      </c>
      <c r="I13" s="115">
        <v>175</v>
      </c>
      <c r="J13" s="116">
        <v>0.94517958412098302</v>
      </c>
      <c r="K13"/>
      <c r="L13"/>
      <c r="M13"/>
      <c r="N13"/>
      <c r="O13"/>
      <c r="P13"/>
    </row>
    <row r="14" spans="1:16" s="110" customFormat="1" ht="14.45" customHeight="1" x14ac:dyDescent="0.2">
      <c r="A14" s="120"/>
      <c r="B14" s="119" t="s">
        <v>107</v>
      </c>
      <c r="C14" s="113">
        <v>56.782130139203623</v>
      </c>
      <c r="D14" s="115">
        <v>24556</v>
      </c>
      <c r="E14" s="114">
        <v>25549</v>
      </c>
      <c r="F14" s="114">
        <v>25537</v>
      </c>
      <c r="G14" s="114">
        <v>25656</v>
      </c>
      <c r="H14" s="140">
        <v>25977</v>
      </c>
      <c r="I14" s="115">
        <v>-1421</v>
      </c>
      <c r="J14" s="116">
        <v>-5.4702236593909994</v>
      </c>
      <c r="K14"/>
      <c r="L14"/>
      <c r="M14"/>
      <c r="N14"/>
      <c r="O14"/>
      <c r="P14"/>
    </row>
    <row r="15" spans="1:16" s="110" customFormat="1" ht="14.45" customHeight="1" x14ac:dyDescent="0.2">
      <c r="A15" s="118" t="s">
        <v>105</v>
      </c>
      <c r="B15" s="121" t="s">
        <v>108</v>
      </c>
      <c r="C15" s="113">
        <v>17.132220320954538</v>
      </c>
      <c r="D15" s="115">
        <v>7409</v>
      </c>
      <c r="E15" s="114">
        <v>7661</v>
      </c>
      <c r="F15" s="114">
        <v>7569</v>
      </c>
      <c r="G15" s="114">
        <v>7651</v>
      </c>
      <c r="H15" s="140">
        <v>7418</v>
      </c>
      <c r="I15" s="115">
        <v>-9</v>
      </c>
      <c r="J15" s="116">
        <v>-0.1213265031005662</v>
      </c>
      <c r="K15"/>
      <c r="L15"/>
      <c r="M15"/>
      <c r="N15"/>
      <c r="O15"/>
      <c r="P15"/>
    </row>
    <row r="16" spans="1:16" s="110" customFormat="1" ht="14.45" customHeight="1" x14ac:dyDescent="0.2">
      <c r="A16" s="118"/>
      <c r="B16" s="121" t="s">
        <v>109</v>
      </c>
      <c r="C16" s="113">
        <v>51.891504416593442</v>
      </c>
      <c r="D16" s="115">
        <v>22441</v>
      </c>
      <c r="E16" s="114">
        <v>23459</v>
      </c>
      <c r="F16" s="114">
        <v>23559</v>
      </c>
      <c r="G16" s="114">
        <v>23396</v>
      </c>
      <c r="H16" s="140">
        <v>23433</v>
      </c>
      <c r="I16" s="115">
        <v>-992</v>
      </c>
      <c r="J16" s="116">
        <v>-4.2333461357914048</v>
      </c>
      <c r="K16"/>
      <c r="L16"/>
      <c r="M16"/>
      <c r="N16"/>
      <c r="O16"/>
      <c r="P16"/>
    </row>
    <row r="17" spans="1:16" s="110" customFormat="1" ht="14.45" customHeight="1" x14ac:dyDescent="0.2">
      <c r="A17" s="118"/>
      <c r="B17" s="121" t="s">
        <v>110</v>
      </c>
      <c r="C17" s="113">
        <v>17.060537390741342</v>
      </c>
      <c r="D17" s="115">
        <v>7378</v>
      </c>
      <c r="E17" s="114">
        <v>7535</v>
      </c>
      <c r="F17" s="114">
        <v>7506</v>
      </c>
      <c r="G17" s="114">
        <v>7532</v>
      </c>
      <c r="H17" s="140">
        <v>7601</v>
      </c>
      <c r="I17" s="115">
        <v>-223</v>
      </c>
      <c r="J17" s="116">
        <v>-2.9338244967767397</v>
      </c>
      <c r="K17"/>
      <c r="L17"/>
      <c r="M17"/>
      <c r="N17"/>
      <c r="O17"/>
      <c r="P17"/>
    </row>
    <row r="18" spans="1:16" s="110" customFormat="1" ht="14.45" customHeight="1" x14ac:dyDescent="0.2">
      <c r="A18" s="120"/>
      <c r="B18" s="121" t="s">
        <v>111</v>
      </c>
      <c r="C18" s="113">
        <v>13.915737871710679</v>
      </c>
      <c r="D18" s="115">
        <v>6018</v>
      </c>
      <c r="E18" s="114">
        <v>6167</v>
      </c>
      <c r="F18" s="114">
        <v>6114</v>
      </c>
      <c r="G18" s="114">
        <v>6039</v>
      </c>
      <c r="H18" s="140">
        <v>6040</v>
      </c>
      <c r="I18" s="115">
        <v>-22</v>
      </c>
      <c r="J18" s="116">
        <v>-0.36423841059602646</v>
      </c>
      <c r="K18"/>
      <c r="L18"/>
      <c r="M18"/>
      <c r="N18"/>
      <c r="O18"/>
      <c r="P18"/>
    </row>
    <row r="19" spans="1:16" s="110" customFormat="1" ht="14.45" customHeight="1" x14ac:dyDescent="0.2">
      <c r="A19" s="120"/>
      <c r="B19" s="121" t="s">
        <v>112</v>
      </c>
      <c r="C19" s="113">
        <v>1.2070480506867687</v>
      </c>
      <c r="D19" s="115">
        <v>522</v>
      </c>
      <c r="E19" s="114">
        <v>535</v>
      </c>
      <c r="F19" s="114">
        <v>560</v>
      </c>
      <c r="G19" s="114">
        <v>496</v>
      </c>
      <c r="H19" s="140">
        <v>477</v>
      </c>
      <c r="I19" s="115">
        <v>45</v>
      </c>
      <c r="J19" s="116">
        <v>9.433962264150944</v>
      </c>
      <c r="K19"/>
      <c r="L19"/>
      <c r="M19"/>
      <c r="N19"/>
      <c r="O19"/>
      <c r="P19"/>
    </row>
    <row r="20" spans="1:16" s="110" customFormat="1" ht="14.45" customHeight="1" x14ac:dyDescent="0.2">
      <c r="A20" s="120" t="s">
        <v>113</v>
      </c>
      <c r="B20" s="119" t="s">
        <v>116</v>
      </c>
      <c r="C20" s="113">
        <v>73.109651759700313</v>
      </c>
      <c r="D20" s="115">
        <v>31617</v>
      </c>
      <c r="E20" s="114">
        <v>32686</v>
      </c>
      <c r="F20" s="114">
        <v>32701</v>
      </c>
      <c r="G20" s="114">
        <v>32661</v>
      </c>
      <c r="H20" s="140">
        <v>32753</v>
      </c>
      <c r="I20" s="115">
        <v>-1136</v>
      </c>
      <c r="J20" s="116">
        <v>-3.4683845754587366</v>
      </c>
      <c r="K20"/>
      <c r="L20"/>
      <c r="M20"/>
      <c r="N20"/>
      <c r="O20"/>
      <c r="P20"/>
    </row>
    <row r="21" spans="1:16" s="110" customFormat="1" ht="14.45" customHeight="1" x14ac:dyDescent="0.2">
      <c r="A21" s="123"/>
      <c r="B21" s="124" t="s">
        <v>117</v>
      </c>
      <c r="C21" s="125">
        <v>26.561994172871479</v>
      </c>
      <c r="D21" s="143">
        <v>11487</v>
      </c>
      <c r="E21" s="144">
        <v>11987</v>
      </c>
      <c r="F21" s="144">
        <v>11902</v>
      </c>
      <c r="G21" s="144">
        <v>11804</v>
      </c>
      <c r="H21" s="145">
        <v>11595</v>
      </c>
      <c r="I21" s="143">
        <v>-108</v>
      </c>
      <c r="J21" s="146">
        <v>-0.93143596377749027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44306</v>
      </c>
      <c r="E56" s="114">
        <v>46294</v>
      </c>
      <c r="F56" s="114">
        <v>46085</v>
      </c>
      <c r="G56" s="114">
        <v>45846</v>
      </c>
      <c r="H56" s="140">
        <v>45331</v>
      </c>
      <c r="I56" s="115">
        <v>-1025</v>
      </c>
      <c r="J56" s="116">
        <v>-2.2611457942688227</v>
      </c>
      <c r="K56"/>
      <c r="L56"/>
      <c r="M56"/>
      <c r="N56"/>
      <c r="O56"/>
      <c r="P56"/>
    </row>
    <row r="57" spans="1:16" s="110" customFormat="1" ht="14.45" customHeight="1" x14ac:dyDescent="0.2">
      <c r="A57" s="120" t="s">
        <v>105</v>
      </c>
      <c r="B57" s="119" t="s">
        <v>106</v>
      </c>
      <c r="C57" s="113">
        <v>43.007719044824626</v>
      </c>
      <c r="D57" s="115">
        <v>19055</v>
      </c>
      <c r="E57" s="114">
        <v>20032</v>
      </c>
      <c r="F57" s="114">
        <v>19837</v>
      </c>
      <c r="G57" s="114">
        <v>19602</v>
      </c>
      <c r="H57" s="140">
        <v>19327</v>
      </c>
      <c r="I57" s="115">
        <v>-272</v>
      </c>
      <c r="J57" s="116">
        <v>-1.4073575826563873</v>
      </c>
    </row>
    <row r="58" spans="1:16" s="110" customFormat="1" ht="14.45" customHeight="1" x14ac:dyDescent="0.2">
      <c r="A58" s="120"/>
      <c r="B58" s="119" t="s">
        <v>107</v>
      </c>
      <c r="C58" s="113">
        <v>56.992280955175374</v>
      </c>
      <c r="D58" s="115">
        <v>25251</v>
      </c>
      <c r="E58" s="114">
        <v>26262</v>
      </c>
      <c r="F58" s="114">
        <v>26248</v>
      </c>
      <c r="G58" s="114">
        <v>26244</v>
      </c>
      <c r="H58" s="140">
        <v>26004</v>
      </c>
      <c r="I58" s="115">
        <v>-753</v>
      </c>
      <c r="J58" s="116">
        <v>-2.8957083525611442</v>
      </c>
    </row>
    <row r="59" spans="1:16" s="110" customFormat="1" ht="14.45" customHeight="1" x14ac:dyDescent="0.2">
      <c r="A59" s="118" t="s">
        <v>105</v>
      </c>
      <c r="B59" s="121" t="s">
        <v>108</v>
      </c>
      <c r="C59" s="113">
        <v>17.17374621947366</v>
      </c>
      <c r="D59" s="115">
        <v>7609</v>
      </c>
      <c r="E59" s="114">
        <v>8231</v>
      </c>
      <c r="F59" s="114">
        <v>8192</v>
      </c>
      <c r="G59" s="114">
        <v>8305</v>
      </c>
      <c r="H59" s="140">
        <v>7975</v>
      </c>
      <c r="I59" s="115">
        <v>-366</v>
      </c>
      <c r="J59" s="116">
        <v>-4.5893416927899686</v>
      </c>
    </row>
    <row r="60" spans="1:16" s="110" customFormat="1" ht="14.45" customHeight="1" x14ac:dyDescent="0.2">
      <c r="A60" s="118"/>
      <c r="B60" s="121" t="s">
        <v>109</v>
      </c>
      <c r="C60" s="113">
        <v>53.078589807249585</v>
      </c>
      <c r="D60" s="115">
        <v>23517</v>
      </c>
      <c r="E60" s="114">
        <v>24639</v>
      </c>
      <c r="F60" s="114">
        <v>24516</v>
      </c>
      <c r="G60" s="114">
        <v>24287</v>
      </c>
      <c r="H60" s="140">
        <v>24197</v>
      </c>
      <c r="I60" s="115">
        <v>-680</v>
      </c>
      <c r="J60" s="116">
        <v>-2.8102657354217464</v>
      </c>
    </row>
    <row r="61" spans="1:16" s="110" customFormat="1" ht="14.45" customHeight="1" x14ac:dyDescent="0.2">
      <c r="A61" s="118"/>
      <c r="B61" s="121" t="s">
        <v>110</v>
      </c>
      <c r="C61" s="113">
        <v>16.187423825215546</v>
      </c>
      <c r="D61" s="115">
        <v>7172</v>
      </c>
      <c r="E61" s="114">
        <v>7295</v>
      </c>
      <c r="F61" s="114">
        <v>7297</v>
      </c>
      <c r="G61" s="114">
        <v>7272</v>
      </c>
      <c r="H61" s="140">
        <v>7246</v>
      </c>
      <c r="I61" s="115">
        <v>-74</v>
      </c>
      <c r="J61" s="116">
        <v>-1.0212531051614684</v>
      </c>
    </row>
    <row r="62" spans="1:16" s="110" customFormat="1" ht="14.45" customHeight="1" x14ac:dyDescent="0.2">
      <c r="A62" s="120"/>
      <c r="B62" s="121" t="s">
        <v>111</v>
      </c>
      <c r="C62" s="113">
        <v>13.56024014806121</v>
      </c>
      <c r="D62" s="115">
        <v>6008</v>
      </c>
      <c r="E62" s="114">
        <v>6129</v>
      </c>
      <c r="F62" s="114">
        <v>6080</v>
      </c>
      <c r="G62" s="114">
        <v>5982</v>
      </c>
      <c r="H62" s="140">
        <v>5913</v>
      </c>
      <c r="I62" s="115">
        <v>95</v>
      </c>
      <c r="J62" s="116">
        <v>1.606629460510739</v>
      </c>
    </row>
    <row r="63" spans="1:16" s="110" customFormat="1" ht="14.45" customHeight="1" x14ac:dyDescent="0.2">
      <c r="A63" s="120"/>
      <c r="B63" s="121" t="s">
        <v>112</v>
      </c>
      <c r="C63" s="113">
        <v>1.2142824899562137</v>
      </c>
      <c r="D63" s="115">
        <v>538</v>
      </c>
      <c r="E63" s="114">
        <v>527</v>
      </c>
      <c r="F63" s="114">
        <v>548</v>
      </c>
      <c r="G63" s="114">
        <v>492</v>
      </c>
      <c r="H63" s="140">
        <v>475</v>
      </c>
      <c r="I63" s="115">
        <v>63</v>
      </c>
      <c r="J63" s="116">
        <v>13.263157894736842</v>
      </c>
    </row>
    <row r="64" spans="1:16" s="110" customFormat="1" ht="14.45" customHeight="1" x14ac:dyDescent="0.2">
      <c r="A64" s="120" t="s">
        <v>113</v>
      </c>
      <c r="B64" s="119" t="s">
        <v>116</v>
      </c>
      <c r="C64" s="113">
        <v>71.789373899697551</v>
      </c>
      <c r="D64" s="115">
        <v>31807</v>
      </c>
      <c r="E64" s="114">
        <v>33249</v>
      </c>
      <c r="F64" s="114">
        <v>33155</v>
      </c>
      <c r="G64" s="114">
        <v>33082</v>
      </c>
      <c r="H64" s="140">
        <v>32695</v>
      </c>
      <c r="I64" s="115">
        <v>-888</v>
      </c>
      <c r="J64" s="116">
        <v>-2.7160116225722586</v>
      </c>
    </row>
    <row r="65" spans="1:10" s="110" customFormat="1" ht="14.45" customHeight="1" x14ac:dyDescent="0.2">
      <c r="A65" s="123"/>
      <c r="B65" s="124" t="s">
        <v>117</v>
      </c>
      <c r="C65" s="125">
        <v>27.838216042973862</v>
      </c>
      <c r="D65" s="143">
        <v>12334</v>
      </c>
      <c r="E65" s="144">
        <v>12883</v>
      </c>
      <c r="F65" s="144">
        <v>12767</v>
      </c>
      <c r="G65" s="144">
        <v>12586</v>
      </c>
      <c r="H65" s="145">
        <v>12471</v>
      </c>
      <c r="I65" s="143">
        <v>-137</v>
      </c>
      <c r="J65" s="146">
        <v>-1.0985486328281613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43246</v>
      </c>
      <c r="G11" s="114">
        <v>44822</v>
      </c>
      <c r="H11" s="114">
        <v>44748</v>
      </c>
      <c r="I11" s="114">
        <v>44618</v>
      </c>
      <c r="J11" s="140">
        <v>44492</v>
      </c>
      <c r="K11" s="114">
        <v>-1246</v>
      </c>
      <c r="L11" s="116">
        <v>-2.800503461296413</v>
      </c>
    </row>
    <row r="12" spans="1:17" s="110" customFormat="1" ht="24" customHeight="1" x14ac:dyDescent="0.2">
      <c r="A12" s="604" t="s">
        <v>185</v>
      </c>
      <c r="B12" s="605"/>
      <c r="C12" s="605"/>
      <c r="D12" s="606"/>
      <c r="E12" s="113">
        <v>43.217869860796377</v>
      </c>
      <c r="F12" s="115">
        <v>18690</v>
      </c>
      <c r="G12" s="114">
        <v>19273</v>
      </c>
      <c r="H12" s="114">
        <v>19211</v>
      </c>
      <c r="I12" s="114">
        <v>18962</v>
      </c>
      <c r="J12" s="140">
        <v>18515</v>
      </c>
      <c r="K12" s="114">
        <v>175</v>
      </c>
      <c r="L12" s="116">
        <v>0.94517958412098302</v>
      </c>
    </row>
    <row r="13" spans="1:17" s="110" customFormat="1" ht="15" customHeight="1" x14ac:dyDescent="0.2">
      <c r="A13" s="120"/>
      <c r="B13" s="612" t="s">
        <v>107</v>
      </c>
      <c r="C13" s="612"/>
      <c r="E13" s="113">
        <v>56.782130139203623</v>
      </c>
      <c r="F13" s="115">
        <v>24556</v>
      </c>
      <c r="G13" s="114">
        <v>25549</v>
      </c>
      <c r="H13" s="114">
        <v>25537</v>
      </c>
      <c r="I13" s="114">
        <v>25656</v>
      </c>
      <c r="J13" s="140">
        <v>25977</v>
      </c>
      <c r="K13" s="114">
        <v>-1421</v>
      </c>
      <c r="L13" s="116">
        <v>-5.4702236593909994</v>
      </c>
    </row>
    <row r="14" spans="1:17" s="110" customFormat="1" ht="22.5" customHeight="1" x14ac:dyDescent="0.2">
      <c r="A14" s="604" t="s">
        <v>186</v>
      </c>
      <c r="B14" s="605"/>
      <c r="C14" s="605"/>
      <c r="D14" s="606"/>
      <c r="E14" s="113">
        <v>17.132220320954538</v>
      </c>
      <c r="F14" s="115">
        <v>7409</v>
      </c>
      <c r="G14" s="114">
        <v>7661</v>
      </c>
      <c r="H14" s="114">
        <v>7569</v>
      </c>
      <c r="I14" s="114">
        <v>7651</v>
      </c>
      <c r="J14" s="140">
        <v>7418</v>
      </c>
      <c r="K14" s="114">
        <v>-9</v>
      </c>
      <c r="L14" s="116">
        <v>-0.1213265031005662</v>
      </c>
    </row>
    <row r="15" spans="1:17" s="110" customFormat="1" ht="15" customHeight="1" x14ac:dyDescent="0.2">
      <c r="A15" s="120"/>
      <c r="B15" s="119"/>
      <c r="C15" s="258" t="s">
        <v>106</v>
      </c>
      <c r="E15" s="113">
        <v>52.382237818868944</v>
      </c>
      <c r="F15" s="115">
        <v>3881</v>
      </c>
      <c r="G15" s="114">
        <v>3972</v>
      </c>
      <c r="H15" s="114">
        <v>3948</v>
      </c>
      <c r="I15" s="114">
        <v>3945</v>
      </c>
      <c r="J15" s="140">
        <v>3807</v>
      </c>
      <c r="K15" s="114">
        <v>74</v>
      </c>
      <c r="L15" s="116">
        <v>1.9437877593905963</v>
      </c>
    </row>
    <row r="16" spans="1:17" s="110" customFormat="1" ht="15" customHeight="1" x14ac:dyDescent="0.2">
      <c r="A16" s="120"/>
      <c r="B16" s="119"/>
      <c r="C16" s="258" t="s">
        <v>107</v>
      </c>
      <c r="E16" s="113">
        <v>47.617762181131056</v>
      </c>
      <c r="F16" s="115">
        <v>3528</v>
      </c>
      <c r="G16" s="114">
        <v>3689</v>
      </c>
      <c r="H16" s="114">
        <v>3621</v>
      </c>
      <c r="I16" s="114">
        <v>3706</v>
      </c>
      <c r="J16" s="140">
        <v>3611</v>
      </c>
      <c r="K16" s="114">
        <v>-83</v>
      </c>
      <c r="L16" s="116">
        <v>-2.2985322625311548</v>
      </c>
    </row>
    <row r="17" spans="1:12" s="110" customFormat="1" ht="15" customHeight="1" x14ac:dyDescent="0.2">
      <c r="A17" s="120"/>
      <c r="B17" s="121" t="s">
        <v>109</v>
      </c>
      <c r="C17" s="258"/>
      <c r="E17" s="113">
        <v>51.891504416593442</v>
      </c>
      <c r="F17" s="115">
        <v>22441</v>
      </c>
      <c r="G17" s="114">
        <v>23459</v>
      </c>
      <c r="H17" s="114">
        <v>23559</v>
      </c>
      <c r="I17" s="114">
        <v>23396</v>
      </c>
      <c r="J17" s="140">
        <v>23433</v>
      </c>
      <c r="K17" s="114">
        <v>-992</v>
      </c>
      <c r="L17" s="116">
        <v>-4.2333461357914048</v>
      </c>
    </row>
    <row r="18" spans="1:12" s="110" customFormat="1" ht="15" customHeight="1" x14ac:dyDescent="0.2">
      <c r="A18" s="120"/>
      <c r="B18" s="119"/>
      <c r="C18" s="258" t="s">
        <v>106</v>
      </c>
      <c r="E18" s="113">
        <v>40.323514994875453</v>
      </c>
      <c r="F18" s="115">
        <v>9049</v>
      </c>
      <c r="G18" s="114">
        <v>9427</v>
      </c>
      <c r="H18" s="114">
        <v>9417</v>
      </c>
      <c r="I18" s="114">
        <v>9204</v>
      </c>
      <c r="J18" s="140">
        <v>8970</v>
      </c>
      <c r="K18" s="114">
        <v>79</v>
      </c>
      <c r="L18" s="116">
        <v>0.88071348940914163</v>
      </c>
    </row>
    <row r="19" spans="1:12" s="110" customFormat="1" ht="15" customHeight="1" x14ac:dyDescent="0.2">
      <c r="A19" s="120"/>
      <c r="B19" s="119"/>
      <c r="C19" s="258" t="s">
        <v>107</v>
      </c>
      <c r="E19" s="113">
        <v>59.676485005124547</v>
      </c>
      <c r="F19" s="115">
        <v>13392</v>
      </c>
      <c r="G19" s="114">
        <v>14032</v>
      </c>
      <c r="H19" s="114">
        <v>14142</v>
      </c>
      <c r="I19" s="114">
        <v>14192</v>
      </c>
      <c r="J19" s="140">
        <v>14463</v>
      </c>
      <c r="K19" s="114">
        <v>-1071</v>
      </c>
      <c r="L19" s="116">
        <v>-7.4051026757934038</v>
      </c>
    </row>
    <row r="20" spans="1:12" s="110" customFormat="1" ht="15" customHeight="1" x14ac:dyDescent="0.2">
      <c r="A20" s="120"/>
      <c r="B20" s="121" t="s">
        <v>110</v>
      </c>
      <c r="C20" s="258"/>
      <c r="E20" s="113">
        <v>17.060537390741342</v>
      </c>
      <c r="F20" s="115">
        <v>7378</v>
      </c>
      <c r="G20" s="114">
        <v>7535</v>
      </c>
      <c r="H20" s="114">
        <v>7506</v>
      </c>
      <c r="I20" s="114">
        <v>7532</v>
      </c>
      <c r="J20" s="140">
        <v>7601</v>
      </c>
      <c r="K20" s="114">
        <v>-223</v>
      </c>
      <c r="L20" s="116">
        <v>-2.9338244967767397</v>
      </c>
    </row>
    <row r="21" spans="1:12" s="110" customFormat="1" ht="15" customHeight="1" x14ac:dyDescent="0.2">
      <c r="A21" s="120"/>
      <c r="B21" s="119"/>
      <c r="C21" s="258" t="s">
        <v>106</v>
      </c>
      <c r="E21" s="113">
        <v>37.35429655733261</v>
      </c>
      <c r="F21" s="115">
        <v>2756</v>
      </c>
      <c r="G21" s="114">
        <v>2820</v>
      </c>
      <c r="H21" s="114">
        <v>2807</v>
      </c>
      <c r="I21" s="114">
        <v>2800</v>
      </c>
      <c r="J21" s="140">
        <v>2756</v>
      </c>
      <c r="K21" s="114">
        <v>0</v>
      </c>
      <c r="L21" s="116">
        <v>0</v>
      </c>
    </row>
    <row r="22" spans="1:12" s="110" customFormat="1" ht="15" customHeight="1" x14ac:dyDescent="0.2">
      <c r="A22" s="120"/>
      <c r="B22" s="119"/>
      <c r="C22" s="258" t="s">
        <v>107</v>
      </c>
      <c r="E22" s="113">
        <v>62.64570344266739</v>
      </c>
      <c r="F22" s="115">
        <v>4622</v>
      </c>
      <c r="G22" s="114">
        <v>4715</v>
      </c>
      <c r="H22" s="114">
        <v>4699</v>
      </c>
      <c r="I22" s="114">
        <v>4732</v>
      </c>
      <c r="J22" s="140">
        <v>4845</v>
      </c>
      <c r="K22" s="114">
        <v>-223</v>
      </c>
      <c r="L22" s="116">
        <v>-4.6026831785345719</v>
      </c>
    </row>
    <row r="23" spans="1:12" s="110" customFormat="1" ht="15" customHeight="1" x14ac:dyDescent="0.2">
      <c r="A23" s="120"/>
      <c r="B23" s="121" t="s">
        <v>111</v>
      </c>
      <c r="C23" s="258"/>
      <c r="E23" s="113">
        <v>13.915737871710679</v>
      </c>
      <c r="F23" s="115">
        <v>6018</v>
      </c>
      <c r="G23" s="114">
        <v>6167</v>
      </c>
      <c r="H23" s="114">
        <v>6114</v>
      </c>
      <c r="I23" s="114">
        <v>6039</v>
      </c>
      <c r="J23" s="140">
        <v>6040</v>
      </c>
      <c r="K23" s="114">
        <v>-22</v>
      </c>
      <c r="L23" s="116">
        <v>-0.36423841059602646</v>
      </c>
    </row>
    <row r="24" spans="1:12" s="110" customFormat="1" ht="15" customHeight="1" x14ac:dyDescent="0.2">
      <c r="A24" s="120"/>
      <c r="B24" s="119"/>
      <c r="C24" s="258" t="s">
        <v>106</v>
      </c>
      <c r="E24" s="113">
        <v>49.916915918909936</v>
      </c>
      <c r="F24" s="115">
        <v>3004</v>
      </c>
      <c r="G24" s="114">
        <v>3054</v>
      </c>
      <c r="H24" s="114">
        <v>3039</v>
      </c>
      <c r="I24" s="114">
        <v>3013</v>
      </c>
      <c r="J24" s="140">
        <v>2982</v>
      </c>
      <c r="K24" s="114">
        <v>22</v>
      </c>
      <c r="L24" s="116">
        <v>0.73775989268947018</v>
      </c>
    </row>
    <row r="25" spans="1:12" s="110" customFormat="1" ht="15" customHeight="1" x14ac:dyDescent="0.2">
      <c r="A25" s="120"/>
      <c r="B25" s="119"/>
      <c r="C25" s="258" t="s">
        <v>107</v>
      </c>
      <c r="E25" s="113">
        <v>50.083084081090064</v>
      </c>
      <c r="F25" s="115">
        <v>3014</v>
      </c>
      <c r="G25" s="114">
        <v>3113</v>
      </c>
      <c r="H25" s="114">
        <v>3075</v>
      </c>
      <c r="I25" s="114">
        <v>3026</v>
      </c>
      <c r="J25" s="140">
        <v>3058</v>
      </c>
      <c r="K25" s="114">
        <v>-44</v>
      </c>
      <c r="L25" s="116">
        <v>-1.4388489208633093</v>
      </c>
    </row>
    <row r="26" spans="1:12" s="110" customFormat="1" ht="15" customHeight="1" x14ac:dyDescent="0.2">
      <c r="A26" s="120"/>
      <c r="C26" s="121" t="s">
        <v>187</v>
      </c>
      <c r="D26" s="110" t="s">
        <v>188</v>
      </c>
      <c r="E26" s="113">
        <v>1.2070480506867687</v>
      </c>
      <c r="F26" s="115">
        <v>522</v>
      </c>
      <c r="G26" s="114">
        <v>535</v>
      </c>
      <c r="H26" s="114">
        <v>560</v>
      </c>
      <c r="I26" s="114">
        <v>496</v>
      </c>
      <c r="J26" s="140">
        <v>477</v>
      </c>
      <c r="K26" s="114">
        <v>45</v>
      </c>
      <c r="L26" s="116">
        <v>9.433962264150944</v>
      </c>
    </row>
    <row r="27" spans="1:12" s="110" customFormat="1" ht="15" customHeight="1" x14ac:dyDescent="0.2">
      <c r="A27" s="120"/>
      <c r="B27" s="119"/>
      <c r="D27" s="259" t="s">
        <v>106</v>
      </c>
      <c r="E27" s="113">
        <v>43.869731800766282</v>
      </c>
      <c r="F27" s="115">
        <v>229</v>
      </c>
      <c r="G27" s="114">
        <v>218</v>
      </c>
      <c r="H27" s="114">
        <v>247</v>
      </c>
      <c r="I27" s="114">
        <v>230</v>
      </c>
      <c r="J27" s="140">
        <v>222</v>
      </c>
      <c r="K27" s="114">
        <v>7</v>
      </c>
      <c r="L27" s="116">
        <v>3.1531531531531534</v>
      </c>
    </row>
    <row r="28" spans="1:12" s="110" customFormat="1" ht="15" customHeight="1" x14ac:dyDescent="0.2">
      <c r="A28" s="120"/>
      <c r="B28" s="119"/>
      <c r="D28" s="259" t="s">
        <v>107</v>
      </c>
      <c r="E28" s="113">
        <v>56.130268199233718</v>
      </c>
      <c r="F28" s="115">
        <v>293</v>
      </c>
      <c r="G28" s="114">
        <v>317</v>
      </c>
      <c r="H28" s="114">
        <v>313</v>
      </c>
      <c r="I28" s="114">
        <v>266</v>
      </c>
      <c r="J28" s="140">
        <v>255</v>
      </c>
      <c r="K28" s="114">
        <v>38</v>
      </c>
      <c r="L28" s="116">
        <v>14.901960784313726</v>
      </c>
    </row>
    <row r="29" spans="1:12" s="110" customFormat="1" ht="24" customHeight="1" x14ac:dyDescent="0.2">
      <c r="A29" s="604" t="s">
        <v>189</v>
      </c>
      <c r="B29" s="605"/>
      <c r="C29" s="605"/>
      <c r="D29" s="606"/>
      <c r="E29" s="113">
        <v>73.109651759700313</v>
      </c>
      <c r="F29" s="115">
        <v>31617</v>
      </c>
      <c r="G29" s="114">
        <v>32686</v>
      </c>
      <c r="H29" s="114">
        <v>32701</v>
      </c>
      <c r="I29" s="114">
        <v>32661</v>
      </c>
      <c r="J29" s="140">
        <v>32753</v>
      </c>
      <c r="K29" s="114">
        <v>-1136</v>
      </c>
      <c r="L29" s="116">
        <v>-3.4683845754587366</v>
      </c>
    </row>
    <row r="30" spans="1:12" s="110" customFormat="1" ht="15" customHeight="1" x14ac:dyDescent="0.2">
      <c r="A30" s="120"/>
      <c r="B30" s="119"/>
      <c r="C30" s="258" t="s">
        <v>106</v>
      </c>
      <c r="E30" s="113">
        <v>43.419679286459818</v>
      </c>
      <c r="F30" s="115">
        <v>13728</v>
      </c>
      <c r="G30" s="114">
        <v>14125</v>
      </c>
      <c r="H30" s="114">
        <v>14119</v>
      </c>
      <c r="I30" s="114">
        <v>13996</v>
      </c>
      <c r="J30" s="140">
        <v>13758</v>
      </c>
      <c r="K30" s="114">
        <v>-30</v>
      </c>
      <c r="L30" s="116">
        <v>-0.21805494984736154</v>
      </c>
    </row>
    <row r="31" spans="1:12" s="110" customFormat="1" ht="15" customHeight="1" x14ac:dyDescent="0.2">
      <c r="A31" s="120"/>
      <c r="B31" s="119"/>
      <c r="C31" s="258" t="s">
        <v>107</v>
      </c>
      <c r="E31" s="113">
        <v>56.580320713540182</v>
      </c>
      <c r="F31" s="115">
        <v>17889</v>
      </c>
      <c r="G31" s="114">
        <v>18561</v>
      </c>
      <c r="H31" s="114">
        <v>18582</v>
      </c>
      <c r="I31" s="114">
        <v>18665</v>
      </c>
      <c r="J31" s="140">
        <v>18995</v>
      </c>
      <c r="K31" s="114">
        <v>-1106</v>
      </c>
      <c r="L31" s="116">
        <v>-5.8225848907607265</v>
      </c>
    </row>
    <row r="32" spans="1:12" s="110" customFormat="1" ht="15" customHeight="1" x14ac:dyDescent="0.2">
      <c r="A32" s="120"/>
      <c r="B32" s="119" t="s">
        <v>117</v>
      </c>
      <c r="C32" s="258"/>
      <c r="E32" s="113">
        <v>26.561994172871479</v>
      </c>
      <c r="F32" s="114">
        <v>11487</v>
      </c>
      <c r="G32" s="114">
        <v>11987</v>
      </c>
      <c r="H32" s="114">
        <v>11902</v>
      </c>
      <c r="I32" s="114">
        <v>11804</v>
      </c>
      <c r="J32" s="140">
        <v>11595</v>
      </c>
      <c r="K32" s="114">
        <v>-108</v>
      </c>
      <c r="L32" s="116">
        <v>-0.93143596377749027</v>
      </c>
    </row>
    <row r="33" spans="1:12" s="110" customFormat="1" ht="15" customHeight="1" x14ac:dyDescent="0.2">
      <c r="A33" s="120"/>
      <c r="B33" s="119"/>
      <c r="C33" s="258" t="s">
        <v>106</v>
      </c>
      <c r="E33" s="113">
        <v>42.770087925480979</v>
      </c>
      <c r="F33" s="114">
        <v>4913</v>
      </c>
      <c r="G33" s="114">
        <v>5097</v>
      </c>
      <c r="H33" s="114">
        <v>5037</v>
      </c>
      <c r="I33" s="114">
        <v>4912</v>
      </c>
      <c r="J33" s="140">
        <v>4713</v>
      </c>
      <c r="K33" s="114">
        <v>200</v>
      </c>
      <c r="L33" s="116">
        <v>4.2435815828559305</v>
      </c>
    </row>
    <row r="34" spans="1:12" s="110" customFormat="1" ht="15" customHeight="1" x14ac:dyDescent="0.2">
      <c r="A34" s="120"/>
      <c r="B34" s="119"/>
      <c r="C34" s="258" t="s">
        <v>107</v>
      </c>
      <c r="E34" s="113">
        <v>57.229912074519021</v>
      </c>
      <c r="F34" s="114">
        <v>6574</v>
      </c>
      <c r="G34" s="114">
        <v>6890</v>
      </c>
      <c r="H34" s="114">
        <v>6865</v>
      </c>
      <c r="I34" s="114">
        <v>6892</v>
      </c>
      <c r="J34" s="140">
        <v>6882</v>
      </c>
      <c r="K34" s="114">
        <v>-308</v>
      </c>
      <c r="L34" s="116">
        <v>-4.4754431851206045</v>
      </c>
    </row>
    <row r="35" spans="1:12" s="110" customFormat="1" ht="24" customHeight="1" x14ac:dyDescent="0.2">
      <c r="A35" s="604" t="s">
        <v>192</v>
      </c>
      <c r="B35" s="605"/>
      <c r="C35" s="605"/>
      <c r="D35" s="606"/>
      <c r="E35" s="113">
        <v>21.921102529713732</v>
      </c>
      <c r="F35" s="114">
        <v>9480</v>
      </c>
      <c r="G35" s="114">
        <v>9857</v>
      </c>
      <c r="H35" s="114">
        <v>9846</v>
      </c>
      <c r="I35" s="114">
        <v>9993</v>
      </c>
      <c r="J35" s="114">
        <v>9669</v>
      </c>
      <c r="K35" s="318">
        <v>-189</v>
      </c>
      <c r="L35" s="319">
        <v>-1.9547005895128762</v>
      </c>
    </row>
    <row r="36" spans="1:12" s="110" customFormat="1" ht="15" customHeight="1" x14ac:dyDescent="0.2">
      <c r="A36" s="120"/>
      <c r="B36" s="119"/>
      <c r="C36" s="258" t="s">
        <v>106</v>
      </c>
      <c r="E36" s="113">
        <v>46.518987341772153</v>
      </c>
      <c r="F36" s="114">
        <v>4410</v>
      </c>
      <c r="G36" s="114">
        <v>4540</v>
      </c>
      <c r="H36" s="114">
        <v>4549</v>
      </c>
      <c r="I36" s="114">
        <v>4579</v>
      </c>
      <c r="J36" s="114">
        <v>4337</v>
      </c>
      <c r="K36" s="318">
        <v>73</v>
      </c>
      <c r="L36" s="116">
        <v>1.6831911459534241</v>
      </c>
    </row>
    <row r="37" spans="1:12" s="110" customFormat="1" ht="15" customHeight="1" x14ac:dyDescent="0.2">
      <c r="A37" s="120"/>
      <c r="B37" s="119"/>
      <c r="C37" s="258" t="s">
        <v>107</v>
      </c>
      <c r="E37" s="113">
        <v>53.481012658227847</v>
      </c>
      <c r="F37" s="114">
        <v>5070</v>
      </c>
      <c r="G37" s="114">
        <v>5317</v>
      </c>
      <c r="H37" s="114">
        <v>5297</v>
      </c>
      <c r="I37" s="114">
        <v>5414</v>
      </c>
      <c r="J37" s="140">
        <v>5332</v>
      </c>
      <c r="K37" s="114">
        <v>-262</v>
      </c>
      <c r="L37" s="116">
        <v>-4.9137284321080266</v>
      </c>
    </row>
    <row r="38" spans="1:12" s="110" customFormat="1" ht="15" customHeight="1" x14ac:dyDescent="0.2">
      <c r="A38" s="120"/>
      <c r="B38" s="119" t="s">
        <v>329</v>
      </c>
      <c r="C38" s="258"/>
      <c r="E38" s="113">
        <v>44.598344355547333</v>
      </c>
      <c r="F38" s="114">
        <v>19287</v>
      </c>
      <c r="G38" s="114">
        <v>19815</v>
      </c>
      <c r="H38" s="114">
        <v>19820</v>
      </c>
      <c r="I38" s="114">
        <v>19644</v>
      </c>
      <c r="J38" s="140">
        <v>19769</v>
      </c>
      <c r="K38" s="114">
        <v>-482</v>
      </c>
      <c r="L38" s="116">
        <v>-2.4381607567403512</v>
      </c>
    </row>
    <row r="39" spans="1:12" s="110" customFormat="1" ht="15" customHeight="1" x14ac:dyDescent="0.2">
      <c r="A39" s="120"/>
      <c r="B39" s="119"/>
      <c r="C39" s="258" t="s">
        <v>106</v>
      </c>
      <c r="E39" s="113">
        <v>42.344584435111734</v>
      </c>
      <c r="F39" s="115">
        <v>8167</v>
      </c>
      <c r="G39" s="114">
        <v>8403</v>
      </c>
      <c r="H39" s="114">
        <v>8411</v>
      </c>
      <c r="I39" s="114">
        <v>8272</v>
      </c>
      <c r="J39" s="140">
        <v>8162</v>
      </c>
      <c r="K39" s="114">
        <v>5</v>
      </c>
      <c r="L39" s="116">
        <v>6.1259495221759372E-2</v>
      </c>
    </row>
    <row r="40" spans="1:12" s="110" customFormat="1" ht="15" customHeight="1" x14ac:dyDescent="0.2">
      <c r="A40" s="120"/>
      <c r="B40" s="119"/>
      <c r="C40" s="258" t="s">
        <v>107</v>
      </c>
      <c r="E40" s="113">
        <v>57.655415564888266</v>
      </c>
      <c r="F40" s="115">
        <v>11120</v>
      </c>
      <c r="G40" s="114">
        <v>11412</v>
      </c>
      <c r="H40" s="114">
        <v>11409</v>
      </c>
      <c r="I40" s="114">
        <v>11372</v>
      </c>
      <c r="J40" s="140">
        <v>11607</v>
      </c>
      <c r="K40" s="114">
        <v>-487</v>
      </c>
      <c r="L40" s="116">
        <v>-4.1957439476178164</v>
      </c>
    </row>
    <row r="41" spans="1:12" s="110" customFormat="1" ht="15" customHeight="1" x14ac:dyDescent="0.2">
      <c r="A41" s="120"/>
      <c r="B41" s="320" t="s">
        <v>516</v>
      </c>
      <c r="C41" s="258"/>
      <c r="E41" s="113">
        <v>7.4850853258104797</v>
      </c>
      <c r="F41" s="115">
        <v>3237</v>
      </c>
      <c r="G41" s="114">
        <v>3293</v>
      </c>
      <c r="H41" s="114">
        <v>3259</v>
      </c>
      <c r="I41" s="114">
        <v>3212</v>
      </c>
      <c r="J41" s="140">
        <v>3147</v>
      </c>
      <c r="K41" s="114">
        <v>90</v>
      </c>
      <c r="L41" s="116">
        <v>2.8598665395614873</v>
      </c>
    </row>
    <row r="42" spans="1:12" s="110" customFormat="1" ht="15" customHeight="1" x14ac:dyDescent="0.2">
      <c r="A42" s="120"/>
      <c r="B42" s="119"/>
      <c r="C42" s="268" t="s">
        <v>106</v>
      </c>
      <c r="D42" s="182"/>
      <c r="E42" s="113">
        <v>43.867778807537846</v>
      </c>
      <c r="F42" s="115">
        <v>1420</v>
      </c>
      <c r="G42" s="114">
        <v>1471</v>
      </c>
      <c r="H42" s="114">
        <v>1446</v>
      </c>
      <c r="I42" s="114">
        <v>1412</v>
      </c>
      <c r="J42" s="140">
        <v>1384</v>
      </c>
      <c r="K42" s="114">
        <v>36</v>
      </c>
      <c r="L42" s="116">
        <v>2.601156069364162</v>
      </c>
    </row>
    <row r="43" spans="1:12" s="110" customFormat="1" ht="15" customHeight="1" x14ac:dyDescent="0.2">
      <c r="A43" s="120"/>
      <c r="B43" s="119"/>
      <c r="C43" s="268" t="s">
        <v>107</v>
      </c>
      <c r="D43" s="182"/>
      <c r="E43" s="113">
        <v>56.132221192462154</v>
      </c>
      <c r="F43" s="115">
        <v>1817</v>
      </c>
      <c r="G43" s="114">
        <v>1822</v>
      </c>
      <c r="H43" s="114">
        <v>1813</v>
      </c>
      <c r="I43" s="114">
        <v>1800</v>
      </c>
      <c r="J43" s="140">
        <v>1763</v>
      </c>
      <c r="K43" s="114">
        <v>54</v>
      </c>
      <c r="L43" s="116">
        <v>3.062960862166761</v>
      </c>
    </row>
    <row r="44" spans="1:12" s="110" customFormat="1" ht="15" customHeight="1" x14ac:dyDescent="0.2">
      <c r="A44" s="120"/>
      <c r="B44" s="119" t="s">
        <v>205</v>
      </c>
      <c r="C44" s="268"/>
      <c r="D44" s="182"/>
      <c r="E44" s="113">
        <v>25.995467788928455</v>
      </c>
      <c r="F44" s="115">
        <v>11242</v>
      </c>
      <c r="G44" s="114">
        <v>11857</v>
      </c>
      <c r="H44" s="114">
        <v>11823</v>
      </c>
      <c r="I44" s="114">
        <v>11769</v>
      </c>
      <c r="J44" s="140">
        <v>11907</v>
      </c>
      <c r="K44" s="114">
        <v>-665</v>
      </c>
      <c r="L44" s="116">
        <v>-5.5849500293944736</v>
      </c>
    </row>
    <row r="45" spans="1:12" s="110" customFormat="1" ht="15" customHeight="1" x14ac:dyDescent="0.2">
      <c r="A45" s="120"/>
      <c r="B45" s="119"/>
      <c r="C45" s="268" t="s">
        <v>106</v>
      </c>
      <c r="D45" s="182"/>
      <c r="E45" s="113">
        <v>41.745241060309553</v>
      </c>
      <c r="F45" s="115">
        <v>4693</v>
      </c>
      <c r="G45" s="114">
        <v>4859</v>
      </c>
      <c r="H45" s="114">
        <v>4805</v>
      </c>
      <c r="I45" s="114">
        <v>4699</v>
      </c>
      <c r="J45" s="140">
        <v>4632</v>
      </c>
      <c r="K45" s="114">
        <v>61</v>
      </c>
      <c r="L45" s="116">
        <v>1.3169257340241796</v>
      </c>
    </row>
    <row r="46" spans="1:12" s="110" customFormat="1" ht="15" customHeight="1" x14ac:dyDescent="0.2">
      <c r="A46" s="123"/>
      <c r="B46" s="124"/>
      <c r="C46" s="260" t="s">
        <v>107</v>
      </c>
      <c r="D46" s="261"/>
      <c r="E46" s="125">
        <v>58.254758939690447</v>
      </c>
      <c r="F46" s="143">
        <v>6549</v>
      </c>
      <c r="G46" s="144">
        <v>6998</v>
      </c>
      <c r="H46" s="144">
        <v>7018</v>
      </c>
      <c r="I46" s="144">
        <v>7070</v>
      </c>
      <c r="J46" s="145">
        <v>7275</v>
      </c>
      <c r="K46" s="144">
        <v>-726</v>
      </c>
      <c r="L46" s="146">
        <v>-9.9793814432989691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43246</v>
      </c>
      <c r="E11" s="114">
        <v>44822</v>
      </c>
      <c r="F11" s="114">
        <v>44748</v>
      </c>
      <c r="G11" s="114">
        <v>44618</v>
      </c>
      <c r="H11" s="140">
        <v>44492</v>
      </c>
      <c r="I11" s="115">
        <v>-1246</v>
      </c>
      <c r="J11" s="116">
        <v>-2.800503461296413</v>
      </c>
    </row>
    <row r="12" spans="1:15" s="110" customFormat="1" ht="24.95" customHeight="1" x14ac:dyDescent="0.2">
      <c r="A12" s="193" t="s">
        <v>132</v>
      </c>
      <c r="B12" s="194" t="s">
        <v>133</v>
      </c>
      <c r="C12" s="113">
        <v>0.26129584239004766</v>
      </c>
      <c r="D12" s="115">
        <v>113</v>
      </c>
      <c r="E12" s="114">
        <v>123</v>
      </c>
      <c r="F12" s="114">
        <v>138</v>
      </c>
      <c r="G12" s="114">
        <v>126</v>
      </c>
      <c r="H12" s="140">
        <v>124</v>
      </c>
      <c r="I12" s="115">
        <v>-11</v>
      </c>
      <c r="J12" s="116">
        <v>-8.870967741935484</v>
      </c>
    </row>
    <row r="13" spans="1:15" s="110" customFormat="1" ht="24.95" customHeight="1" x14ac:dyDescent="0.2">
      <c r="A13" s="193" t="s">
        <v>134</v>
      </c>
      <c r="B13" s="199" t="s">
        <v>214</v>
      </c>
      <c r="C13" s="113">
        <v>0.43472228645423855</v>
      </c>
      <c r="D13" s="115">
        <v>188</v>
      </c>
      <c r="E13" s="114">
        <v>194</v>
      </c>
      <c r="F13" s="114">
        <v>198</v>
      </c>
      <c r="G13" s="114">
        <v>202</v>
      </c>
      <c r="H13" s="140">
        <v>204</v>
      </c>
      <c r="I13" s="115">
        <v>-16</v>
      </c>
      <c r="J13" s="116">
        <v>-7.8431372549019605</v>
      </c>
    </row>
    <row r="14" spans="1:15" s="287" customFormat="1" ht="24.95" customHeight="1" x14ac:dyDescent="0.2">
      <c r="A14" s="193" t="s">
        <v>215</v>
      </c>
      <c r="B14" s="199" t="s">
        <v>137</v>
      </c>
      <c r="C14" s="113">
        <v>5.2814133099014935</v>
      </c>
      <c r="D14" s="115">
        <v>2284</v>
      </c>
      <c r="E14" s="114">
        <v>2393</v>
      </c>
      <c r="F14" s="114">
        <v>2456</v>
      </c>
      <c r="G14" s="114">
        <v>2493</v>
      </c>
      <c r="H14" s="140">
        <v>2491</v>
      </c>
      <c r="I14" s="115">
        <v>-207</v>
      </c>
      <c r="J14" s="116">
        <v>-8.3099156965074261</v>
      </c>
      <c r="K14" s="110"/>
      <c r="L14" s="110"/>
      <c r="M14" s="110"/>
      <c r="N14" s="110"/>
      <c r="O14" s="110"/>
    </row>
    <row r="15" spans="1:15" s="110" customFormat="1" ht="24.95" customHeight="1" x14ac:dyDescent="0.2">
      <c r="A15" s="193" t="s">
        <v>216</v>
      </c>
      <c r="B15" s="199" t="s">
        <v>217</v>
      </c>
      <c r="C15" s="113">
        <v>1.963187346806641</v>
      </c>
      <c r="D15" s="115">
        <v>849</v>
      </c>
      <c r="E15" s="114">
        <v>885</v>
      </c>
      <c r="F15" s="114">
        <v>895</v>
      </c>
      <c r="G15" s="114">
        <v>897</v>
      </c>
      <c r="H15" s="140">
        <v>874</v>
      </c>
      <c r="I15" s="115">
        <v>-25</v>
      </c>
      <c r="J15" s="116">
        <v>-2.860411899313501</v>
      </c>
    </row>
    <row r="16" spans="1:15" s="287" customFormat="1" ht="24.95" customHeight="1" x14ac:dyDescent="0.2">
      <c r="A16" s="193" t="s">
        <v>218</v>
      </c>
      <c r="B16" s="199" t="s">
        <v>141</v>
      </c>
      <c r="C16" s="113">
        <v>2.7378254636266939</v>
      </c>
      <c r="D16" s="115">
        <v>1184</v>
      </c>
      <c r="E16" s="114">
        <v>1239</v>
      </c>
      <c r="F16" s="114">
        <v>1295</v>
      </c>
      <c r="G16" s="114">
        <v>1323</v>
      </c>
      <c r="H16" s="140">
        <v>1343</v>
      </c>
      <c r="I16" s="115">
        <v>-159</v>
      </c>
      <c r="J16" s="116">
        <v>-11.839166046165301</v>
      </c>
      <c r="K16" s="110"/>
      <c r="L16" s="110"/>
      <c r="M16" s="110"/>
      <c r="N16" s="110"/>
      <c r="O16" s="110"/>
    </row>
    <row r="17" spans="1:15" s="110" customFormat="1" ht="24.95" customHeight="1" x14ac:dyDescent="0.2">
      <c r="A17" s="193" t="s">
        <v>142</v>
      </c>
      <c r="B17" s="199" t="s">
        <v>220</v>
      </c>
      <c r="C17" s="113">
        <v>0.58040049946815886</v>
      </c>
      <c r="D17" s="115">
        <v>251</v>
      </c>
      <c r="E17" s="114">
        <v>269</v>
      </c>
      <c r="F17" s="114">
        <v>266</v>
      </c>
      <c r="G17" s="114">
        <v>273</v>
      </c>
      <c r="H17" s="140">
        <v>274</v>
      </c>
      <c r="I17" s="115">
        <v>-23</v>
      </c>
      <c r="J17" s="116">
        <v>-8.3941605839416056</v>
      </c>
    </row>
    <row r="18" spans="1:15" s="287" customFormat="1" ht="24.95" customHeight="1" x14ac:dyDescent="0.2">
      <c r="A18" s="201" t="s">
        <v>144</v>
      </c>
      <c r="B18" s="202" t="s">
        <v>145</v>
      </c>
      <c r="C18" s="113">
        <v>3.7737594228367941</v>
      </c>
      <c r="D18" s="115">
        <v>1632</v>
      </c>
      <c r="E18" s="114">
        <v>1635</v>
      </c>
      <c r="F18" s="114">
        <v>1624</v>
      </c>
      <c r="G18" s="114">
        <v>1572</v>
      </c>
      <c r="H18" s="140">
        <v>1575</v>
      </c>
      <c r="I18" s="115">
        <v>57</v>
      </c>
      <c r="J18" s="116">
        <v>3.6190476190476191</v>
      </c>
      <c r="K18" s="110"/>
      <c r="L18" s="110"/>
      <c r="M18" s="110"/>
      <c r="N18" s="110"/>
      <c r="O18" s="110"/>
    </row>
    <row r="19" spans="1:15" s="110" customFormat="1" ht="24.95" customHeight="1" x14ac:dyDescent="0.2">
      <c r="A19" s="193" t="s">
        <v>146</v>
      </c>
      <c r="B19" s="199" t="s">
        <v>147</v>
      </c>
      <c r="C19" s="113">
        <v>16.658188040512417</v>
      </c>
      <c r="D19" s="115">
        <v>7204</v>
      </c>
      <c r="E19" s="114">
        <v>7452</v>
      </c>
      <c r="F19" s="114">
        <v>7248</v>
      </c>
      <c r="G19" s="114">
        <v>7354</v>
      </c>
      <c r="H19" s="140">
        <v>7778</v>
      </c>
      <c r="I19" s="115">
        <v>-574</v>
      </c>
      <c r="J19" s="116">
        <v>-7.3797891488814606</v>
      </c>
    </row>
    <row r="20" spans="1:15" s="287" customFormat="1" ht="24.95" customHeight="1" x14ac:dyDescent="0.2">
      <c r="A20" s="193" t="s">
        <v>148</v>
      </c>
      <c r="B20" s="199" t="s">
        <v>149</v>
      </c>
      <c r="C20" s="113">
        <v>4.1298617213152662</v>
      </c>
      <c r="D20" s="115">
        <v>1786</v>
      </c>
      <c r="E20" s="114">
        <v>1887</v>
      </c>
      <c r="F20" s="114">
        <v>1913</v>
      </c>
      <c r="G20" s="114">
        <v>1933</v>
      </c>
      <c r="H20" s="140">
        <v>1881</v>
      </c>
      <c r="I20" s="115">
        <v>-95</v>
      </c>
      <c r="J20" s="116">
        <v>-5.0505050505050502</v>
      </c>
      <c r="K20" s="110"/>
      <c r="L20" s="110"/>
      <c r="M20" s="110"/>
      <c r="N20" s="110"/>
      <c r="O20" s="110"/>
    </row>
    <row r="21" spans="1:15" s="110" customFormat="1" ht="24.95" customHeight="1" x14ac:dyDescent="0.2">
      <c r="A21" s="201" t="s">
        <v>150</v>
      </c>
      <c r="B21" s="202" t="s">
        <v>151</v>
      </c>
      <c r="C21" s="113">
        <v>6.8584377745918701</v>
      </c>
      <c r="D21" s="115">
        <v>2966</v>
      </c>
      <c r="E21" s="114">
        <v>3475</v>
      </c>
      <c r="F21" s="114">
        <v>3576</v>
      </c>
      <c r="G21" s="114">
        <v>3549</v>
      </c>
      <c r="H21" s="140">
        <v>3259</v>
      </c>
      <c r="I21" s="115">
        <v>-293</v>
      </c>
      <c r="J21" s="116">
        <v>-8.9904878797177048</v>
      </c>
    </row>
    <row r="22" spans="1:15" s="110" customFormat="1" ht="24.95" customHeight="1" x14ac:dyDescent="0.2">
      <c r="A22" s="201" t="s">
        <v>152</v>
      </c>
      <c r="B22" s="199" t="s">
        <v>153</v>
      </c>
      <c r="C22" s="113">
        <v>6.9994912824307454</v>
      </c>
      <c r="D22" s="115">
        <v>3027</v>
      </c>
      <c r="E22" s="114">
        <v>2919</v>
      </c>
      <c r="F22" s="114">
        <v>2825</v>
      </c>
      <c r="G22" s="114">
        <v>2830</v>
      </c>
      <c r="H22" s="140">
        <v>2818</v>
      </c>
      <c r="I22" s="115">
        <v>209</v>
      </c>
      <c r="J22" s="116">
        <v>7.4166075230660047</v>
      </c>
    </row>
    <row r="23" spans="1:15" s="110" customFormat="1" ht="24.95" customHeight="1" x14ac:dyDescent="0.2">
      <c r="A23" s="193" t="s">
        <v>154</v>
      </c>
      <c r="B23" s="199" t="s">
        <v>155</v>
      </c>
      <c r="C23" s="113">
        <v>0.78388752717014287</v>
      </c>
      <c r="D23" s="115">
        <v>339</v>
      </c>
      <c r="E23" s="114">
        <v>342</v>
      </c>
      <c r="F23" s="114">
        <v>350</v>
      </c>
      <c r="G23" s="114">
        <v>344</v>
      </c>
      <c r="H23" s="140">
        <v>356</v>
      </c>
      <c r="I23" s="115">
        <v>-17</v>
      </c>
      <c r="J23" s="116">
        <v>-4.7752808988764048</v>
      </c>
    </row>
    <row r="24" spans="1:15" s="110" customFormat="1" ht="24.95" customHeight="1" x14ac:dyDescent="0.2">
      <c r="A24" s="193" t="s">
        <v>156</v>
      </c>
      <c r="B24" s="199" t="s">
        <v>221</v>
      </c>
      <c r="C24" s="113">
        <v>10.132729038523793</v>
      </c>
      <c r="D24" s="115">
        <v>4382</v>
      </c>
      <c r="E24" s="114">
        <v>4477</v>
      </c>
      <c r="F24" s="114">
        <v>4398</v>
      </c>
      <c r="G24" s="114">
        <v>4425</v>
      </c>
      <c r="H24" s="140">
        <v>4403</v>
      </c>
      <c r="I24" s="115">
        <v>-21</v>
      </c>
      <c r="J24" s="116">
        <v>-0.47694753577106519</v>
      </c>
    </row>
    <row r="25" spans="1:15" s="110" customFormat="1" ht="24.95" customHeight="1" x14ac:dyDescent="0.2">
      <c r="A25" s="193" t="s">
        <v>222</v>
      </c>
      <c r="B25" s="204" t="s">
        <v>159</v>
      </c>
      <c r="C25" s="113">
        <v>20.984599731767101</v>
      </c>
      <c r="D25" s="115">
        <v>9075</v>
      </c>
      <c r="E25" s="114">
        <v>9389</v>
      </c>
      <c r="F25" s="114">
        <v>9537</v>
      </c>
      <c r="G25" s="114">
        <v>9425</v>
      </c>
      <c r="H25" s="140">
        <v>9388</v>
      </c>
      <c r="I25" s="115">
        <v>-313</v>
      </c>
      <c r="J25" s="116">
        <v>-3.3340434597358328</v>
      </c>
    </row>
    <row r="26" spans="1:15" s="110" customFormat="1" ht="24.95" customHeight="1" x14ac:dyDescent="0.2">
      <c r="A26" s="201">
        <v>782.78300000000002</v>
      </c>
      <c r="B26" s="203" t="s">
        <v>160</v>
      </c>
      <c r="C26" s="113">
        <v>1.2579198076122646</v>
      </c>
      <c r="D26" s="115">
        <v>544</v>
      </c>
      <c r="E26" s="114">
        <v>630</v>
      </c>
      <c r="F26" s="114">
        <v>659</v>
      </c>
      <c r="G26" s="114">
        <v>622</v>
      </c>
      <c r="H26" s="140">
        <v>615</v>
      </c>
      <c r="I26" s="115">
        <v>-71</v>
      </c>
      <c r="J26" s="116">
        <v>-11.544715447154472</v>
      </c>
    </row>
    <row r="27" spans="1:15" s="110" customFormat="1" ht="24.95" customHeight="1" x14ac:dyDescent="0.2">
      <c r="A27" s="193" t="s">
        <v>161</v>
      </c>
      <c r="B27" s="199" t="s">
        <v>162</v>
      </c>
      <c r="C27" s="113">
        <v>1.4382833094390233</v>
      </c>
      <c r="D27" s="115">
        <v>622</v>
      </c>
      <c r="E27" s="114">
        <v>699</v>
      </c>
      <c r="F27" s="114">
        <v>688</v>
      </c>
      <c r="G27" s="114">
        <v>650</v>
      </c>
      <c r="H27" s="140">
        <v>626</v>
      </c>
      <c r="I27" s="115">
        <v>-4</v>
      </c>
      <c r="J27" s="116">
        <v>-0.63897763578274758</v>
      </c>
    </row>
    <row r="28" spans="1:15" s="110" customFormat="1" ht="24.95" customHeight="1" x14ac:dyDescent="0.2">
      <c r="A28" s="193" t="s">
        <v>163</v>
      </c>
      <c r="B28" s="199" t="s">
        <v>164</v>
      </c>
      <c r="C28" s="113">
        <v>1.8776303010683069</v>
      </c>
      <c r="D28" s="115">
        <v>812</v>
      </c>
      <c r="E28" s="114">
        <v>834</v>
      </c>
      <c r="F28" s="114">
        <v>822</v>
      </c>
      <c r="G28" s="114">
        <v>845</v>
      </c>
      <c r="H28" s="140">
        <v>823</v>
      </c>
      <c r="I28" s="115">
        <v>-11</v>
      </c>
      <c r="J28" s="116">
        <v>-1.336573511543135</v>
      </c>
    </row>
    <row r="29" spans="1:15" s="110" customFormat="1" ht="24.95" customHeight="1" x14ac:dyDescent="0.2">
      <c r="A29" s="193">
        <v>86</v>
      </c>
      <c r="B29" s="199" t="s">
        <v>165</v>
      </c>
      <c r="C29" s="113">
        <v>5.7762567636313182</v>
      </c>
      <c r="D29" s="115">
        <v>2498</v>
      </c>
      <c r="E29" s="114">
        <v>2425</v>
      </c>
      <c r="F29" s="114">
        <v>2423</v>
      </c>
      <c r="G29" s="114">
        <v>2432</v>
      </c>
      <c r="H29" s="140">
        <v>2430</v>
      </c>
      <c r="I29" s="115">
        <v>68</v>
      </c>
      <c r="J29" s="116">
        <v>2.7983539094650207</v>
      </c>
    </row>
    <row r="30" spans="1:15" s="110" customFormat="1" ht="24.95" customHeight="1" x14ac:dyDescent="0.2">
      <c r="A30" s="193">
        <v>87.88</v>
      </c>
      <c r="B30" s="204" t="s">
        <v>166</v>
      </c>
      <c r="C30" s="113">
        <v>3.6789529667483696</v>
      </c>
      <c r="D30" s="115">
        <v>1591</v>
      </c>
      <c r="E30" s="114">
        <v>1608</v>
      </c>
      <c r="F30" s="114">
        <v>1565</v>
      </c>
      <c r="G30" s="114">
        <v>1591</v>
      </c>
      <c r="H30" s="140">
        <v>1461</v>
      </c>
      <c r="I30" s="115">
        <v>130</v>
      </c>
      <c r="J30" s="116">
        <v>8.8980150581793289</v>
      </c>
    </row>
    <row r="31" spans="1:15" s="110" customFormat="1" ht="24.95" customHeight="1" x14ac:dyDescent="0.2">
      <c r="A31" s="193" t="s">
        <v>167</v>
      </c>
      <c r="B31" s="199" t="s">
        <v>168</v>
      </c>
      <c r="C31" s="113">
        <v>9.6586967580816729</v>
      </c>
      <c r="D31" s="115">
        <v>4177</v>
      </c>
      <c r="E31" s="114">
        <v>4335</v>
      </c>
      <c r="F31" s="114">
        <v>4324</v>
      </c>
      <c r="G31" s="114">
        <v>4223</v>
      </c>
      <c r="H31" s="140">
        <v>4257</v>
      </c>
      <c r="I31" s="115">
        <v>-80</v>
      </c>
      <c r="J31" s="116">
        <v>-1.8792576932111815</v>
      </c>
    </row>
    <row r="32" spans="1:15" s="110" customFormat="1" ht="24.95" customHeight="1" x14ac:dyDescent="0.2">
      <c r="A32" s="193"/>
      <c r="B32" s="204" t="s">
        <v>169</v>
      </c>
      <c r="C32" s="113">
        <v>1.3874115525135273E-2</v>
      </c>
      <c r="D32" s="115">
        <v>6</v>
      </c>
      <c r="E32" s="114">
        <v>5</v>
      </c>
      <c r="F32" s="114">
        <v>4</v>
      </c>
      <c r="G32" s="114" t="s">
        <v>514</v>
      </c>
      <c r="H32" s="140">
        <v>3</v>
      </c>
      <c r="I32" s="115">
        <v>3</v>
      </c>
      <c r="J32" s="116">
        <v>100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0.26129584239004766</v>
      </c>
      <c r="D34" s="115">
        <v>113</v>
      </c>
      <c r="E34" s="114">
        <v>123</v>
      </c>
      <c r="F34" s="114">
        <v>138</v>
      </c>
      <c r="G34" s="114">
        <v>126</v>
      </c>
      <c r="H34" s="140">
        <v>124</v>
      </c>
      <c r="I34" s="115">
        <v>-11</v>
      </c>
      <c r="J34" s="116">
        <v>-8.870967741935484</v>
      </c>
    </row>
    <row r="35" spans="1:10" s="110" customFormat="1" ht="24.95" customHeight="1" x14ac:dyDescent="0.2">
      <c r="A35" s="292" t="s">
        <v>171</v>
      </c>
      <c r="B35" s="293" t="s">
        <v>172</v>
      </c>
      <c r="C35" s="113">
        <v>9.4898950191925273</v>
      </c>
      <c r="D35" s="115">
        <v>4104</v>
      </c>
      <c r="E35" s="114">
        <v>4222</v>
      </c>
      <c r="F35" s="114">
        <v>4278</v>
      </c>
      <c r="G35" s="114">
        <v>4267</v>
      </c>
      <c r="H35" s="140">
        <v>4270</v>
      </c>
      <c r="I35" s="115">
        <v>-166</v>
      </c>
      <c r="J35" s="116">
        <v>-3.8875878220140514</v>
      </c>
    </row>
    <row r="36" spans="1:10" s="110" customFormat="1" ht="24.95" customHeight="1" x14ac:dyDescent="0.2">
      <c r="A36" s="294" t="s">
        <v>173</v>
      </c>
      <c r="B36" s="295" t="s">
        <v>174</v>
      </c>
      <c r="C36" s="125">
        <v>90.234935022892287</v>
      </c>
      <c r="D36" s="143">
        <v>39023</v>
      </c>
      <c r="E36" s="144">
        <v>40472</v>
      </c>
      <c r="F36" s="144">
        <v>40328</v>
      </c>
      <c r="G36" s="144">
        <v>40223</v>
      </c>
      <c r="H36" s="145">
        <v>40095</v>
      </c>
      <c r="I36" s="143">
        <v>-1072</v>
      </c>
      <c r="J36" s="146">
        <v>-2.6736500810574886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43246</v>
      </c>
      <c r="F11" s="264">
        <v>44822</v>
      </c>
      <c r="G11" s="264">
        <v>44748</v>
      </c>
      <c r="H11" s="264">
        <v>44618</v>
      </c>
      <c r="I11" s="265">
        <v>44492</v>
      </c>
      <c r="J11" s="263">
        <v>-1246</v>
      </c>
      <c r="K11" s="266">
        <v>-2.800503461296413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47.588216251213986</v>
      </c>
      <c r="E13" s="115">
        <v>20580</v>
      </c>
      <c r="F13" s="114">
        <v>21123</v>
      </c>
      <c r="G13" s="114">
        <v>21103</v>
      </c>
      <c r="H13" s="114">
        <v>20938</v>
      </c>
      <c r="I13" s="140">
        <v>21145</v>
      </c>
      <c r="J13" s="115">
        <v>-565</v>
      </c>
      <c r="K13" s="116">
        <v>-2.6720264838023176</v>
      </c>
    </row>
    <row r="14" spans="1:15" ht="15.95" customHeight="1" x14ac:dyDescent="0.2">
      <c r="A14" s="306" t="s">
        <v>230</v>
      </c>
      <c r="B14" s="307"/>
      <c r="C14" s="308"/>
      <c r="D14" s="113">
        <v>42.186560606761319</v>
      </c>
      <c r="E14" s="115">
        <v>18244</v>
      </c>
      <c r="F14" s="114">
        <v>19047</v>
      </c>
      <c r="G14" s="114">
        <v>19062</v>
      </c>
      <c r="H14" s="114">
        <v>19154</v>
      </c>
      <c r="I14" s="140">
        <v>18909</v>
      </c>
      <c r="J14" s="115">
        <v>-665</v>
      </c>
      <c r="K14" s="116">
        <v>-3.5168438309799566</v>
      </c>
    </row>
    <row r="15" spans="1:15" ht="15.95" customHeight="1" x14ac:dyDescent="0.2">
      <c r="A15" s="306" t="s">
        <v>231</v>
      </c>
      <c r="B15" s="307"/>
      <c r="C15" s="308"/>
      <c r="D15" s="113">
        <v>5.1842945012255468</v>
      </c>
      <c r="E15" s="115">
        <v>2242</v>
      </c>
      <c r="F15" s="114">
        <v>2389</v>
      </c>
      <c r="G15" s="114">
        <v>2360</v>
      </c>
      <c r="H15" s="114">
        <v>2300</v>
      </c>
      <c r="I15" s="140">
        <v>2273</v>
      </c>
      <c r="J15" s="115">
        <v>-31</v>
      </c>
      <c r="K15" s="116">
        <v>-1.3638363396392432</v>
      </c>
    </row>
    <row r="16" spans="1:15" ht="15.95" customHeight="1" x14ac:dyDescent="0.2">
      <c r="A16" s="306" t="s">
        <v>232</v>
      </c>
      <c r="B16" s="307"/>
      <c r="C16" s="308"/>
      <c r="D16" s="113">
        <v>2.3192896452851133</v>
      </c>
      <c r="E16" s="115">
        <v>1003</v>
      </c>
      <c r="F16" s="114">
        <v>1043</v>
      </c>
      <c r="G16" s="114">
        <v>1025</v>
      </c>
      <c r="H16" s="114">
        <v>1027</v>
      </c>
      <c r="I16" s="140">
        <v>991</v>
      </c>
      <c r="J16" s="115">
        <v>12</v>
      </c>
      <c r="K16" s="116">
        <v>1.2108980827447022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0.25898348980252511</v>
      </c>
      <c r="E18" s="115">
        <v>112</v>
      </c>
      <c r="F18" s="114">
        <v>117</v>
      </c>
      <c r="G18" s="114">
        <v>132</v>
      </c>
      <c r="H18" s="114">
        <v>123</v>
      </c>
      <c r="I18" s="140">
        <v>114</v>
      </c>
      <c r="J18" s="115">
        <v>-2</v>
      </c>
      <c r="K18" s="116">
        <v>-1.7543859649122806</v>
      </c>
    </row>
    <row r="19" spans="1:11" ht="14.1" customHeight="1" x14ac:dyDescent="0.2">
      <c r="A19" s="306" t="s">
        <v>235</v>
      </c>
      <c r="B19" s="307" t="s">
        <v>236</v>
      </c>
      <c r="C19" s="308"/>
      <c r="D19" s="113">
        <v>7.1682930213198909E-2</v>
      </c>
      <c r="E19" s="115">
        <v>31</v>
      </c>
      <c r="F19" s="114">
        <v>33</v>
      </c>
      <c r="G19" s="114">
        <v>40</v>
      </c>
      <c r="H19" s="114">
        <v>38</v>
      </c>
      <c r="I19" s="140">
        <v>39</v>
      </c>
      <c r="J19" s="115">
        <v>-8</v>
      </c>
      <c r="K19" s="116">
        <v>-20.512820512820515</v>
      </c>
    </row>
    <row r="20" spans="1:11" ht="14.1" customHeight="1" x14ac:dyDescent="0.2">
      <c r="A20" s="306">
        <v>12</v>
      </c>
      <c r="B20" s="307" t="s">
        <v>237</v>
      </c>
      <c r="C20" s="308"/>
      <c r="D20" s="113">
        <v>0.75613929611987241</v>
      </c>
      <c r="E20" s="115">
        <v>327</v>
      </c>
      <c r="F20" s="114">
        <v>312</v>
      </c>
      <c r="G20" s="114">
        <v>330</v>
      </c>
      <c r="H20" s="114">
        <v>317</v>
      </c>
      <c r="I20" s="140">
        <v>293</v>
      </c>
      <c r="J20" s="115">
        <v>34</v>
      </c>
      <c r="K20" s="116">
        <v>11.604095563139932</v>
      </c>
    </row>
    <row r="21" spans="1:11" ht="14.1" customHeight="1" x14ac:dyDescent="0.2">
      <c r="A21" s="306">
        <v>21</v>
      </c>
      <c r="B21" s="307" t="s">
        <v>238</v>
      </c>
      <c r="C21" s="308"/>
      <c r="D21" s="113">
        <v>6.4745872450631278E-2</v>
      </c>
      <c r="E21" s="115">
        <v>28</v>
      </c>
      <c r="F21" s="114">
        <v>30</v>
      </c>
      <c r="G21" s="114">
        <v>27</v>
      </c>
      <c r="H21" s="114">
        <v>22</v>
      </c>
      <c r="I21" s="140">
        <v>21</v>
      </c>
      <c r="J21" s="115">
        <v>7</v>
      </c>
      <c r="K21" s="116">
        <v>33.333333333333336</v>
      </c>
    </row>
    <row r="22" spans="1:11" ht="14.1" customHeight="1" x14ac:dyDescent="0.2">
      <c r="A22" s="306">
        <v>22</v>
      </c>
      <c r="B22" s="307" t="s">
        <v>239</v>
      </c>
      <c r="C22" s="308"/>
      <c r="D22" s="113">
        <v>0.26129584239004766</v>
      </c>
      <c r="E22" s="115">
        <v>113</v>
      </c>
      <c r="F22" s="114">
        <v>125</v>
      </c>
      <c r="G22" s="114">
        <v>122</v>
      </c>
      <c r="H22" s="114">
        <v>120</v>
      </c>
      <c r="I22" s="140">
        <v>119</v>
      </c>
      <c r="J22" s="115">
        <v>-6</v>
      </c>
      <c r="K22" s="116">
        <v>-5.0420168067226889</v>
      </c>
    </row>
    <row r="23" spans="1:11" ht="14.1" customHeight="1" x14ac:dyDescent="0.2">
      <c r="A23" s="306">
        <v>23</v>
      </c>
      <c r="B23" s="307" t="s">
        <v>240</v>
      </c>
      <c r="C23" s="308"/>
      <c r="D23" s="113">
        <v>0.63358460898117741</v>
      </c>
      <c r="E23" s="115">
        <v>274</v>
      </c>
      <c r="F23" s="114">
        <v>285</v>
      </c>
      <c r="G23" s="114">
        <v>295</v>
      </c>
      <c r="H23" s="114">
        <v>285</v>
      </c>
      <c r="I23" s="140">
        <v>270</v>
      </c>
      <c r="J23" s="115">
        <v>4</v>
      </c>
      <c r="K23" s="116">
        <v>1.4814814814814814</v>
      </c>
    </row>
    <row r="24" spans="1:11" ht="14.1" customHeight="1" x14ac:dyDescent="0.2">
      <c r="A24" s="306">
        <v>24</v>
      </c>
      <c r="B24" s="307" t="s">
        <v>241</v>
      </c>
      <c r="C24" s="308"/>
      <c r="D24" s="113">
        <v>0.62895990380613231</v>
      </c>
      <c r="E24" s="115">
        <v>272</v>
      </c>
      <c r="F24" s="114">
        <v>281</v>
      </c>
      <c r="G24" s="114">
        <v>289</v>
      </c>
      <c r="H24" s="114">
        <v>295</v>
      </c>
      <c r="I24" s="140">
        <v>304</v>
      </c>
      <c r="J24" s="115">
        <v>-32</v>
      </c>
      <c r="K24" s="116">
        <v>-10.526315789473685</v>
      </c>
    </row>
    <row r="25" spans="1:11" ht="14.1" customHeight="1" x14ac:dyDescent="0.2">
      <c r="A25" s="306">
        <v>25</v>
      </c>
      <c r="B25" s="307" t="s">
        <v>242</v>
      </c>
      <c r="C25" s="308"/>
      <c r="D25" s="113">
        <v>0.99662396522221708</v>
      </c>
      <c r="E25" s="115">
        <v>431</v>
      </c>
      <c r="F25" s="114">
        <v>455</v>
      </c>
      <c r="G25" s="114">
        <v>458</v>
      </c>
      <c r="H25" s="114">
        <v>451</v>
      </c>
      <c r="I25" s="140">
        <v>427</v>
      </c>
      <c r="J25" s="115">
        <v>4</v>
      </c>
      <c r="K25" s="116">
        <v>0.93676814988290402</v>
      </c>
    </row>
    <row r="26" spans="1:11" ht="14.1" customHeight="1" x14ac:dyDescent="0.2">
      <c r="A26" s="306">
        <v>26</v>
      </c>
      <c r="B26" s="307" t="s">
        <v>243</v>
      </c>
      <c r="C26" s="308"/>
      <c r="D26" s="113">
        <v>0.90875456689636036</v>
      </c>
      <c r="E26" s="115">
        <v>393</v>
      </c>
      <c r="F26" s="114">
        <v>408</v>
      </c>
      <c r="G26" s="114">
        <v>402</v>
      </c>
      <c r="H26" s="114">
        <v>411</v>
      </c>
      <c r="I26" s="140">
        <v>413</v>
      </c>
      <c r="J26" s="115">
        <v>-20</v>
      </c>
      <c r="K26" s="116">
        <v>-4.8426150121065374</v>
      </c>
    </row>
    <row r="27" spans="1:11" ht="14.1" customHeight="1" x14ac:dyDescent="0.2">
      <c r="A27" s="306">
        <v>27</v>
      </c>
      <c r="B27" s="307" t="s">
        <v>244</v>
      </c>
      <c r="C27" s="308"/>
      <c r="D27" s="113">
        <v>0.3214170096656338</v>
      </c>
      <c r="E27" s="115">
        <v>139</v>
      </c>
      <c r="F27" s="114">
        <v>149</v>
      </c>
      <c r="G27" s="114">
        <v>150</v>
      </c>
      <c r="H27" s="114">
        <v>149</v>
      </c>
      <c r="I27" s="140">
        <v>143</v>
      </c>
      <c r="J27" s="115">
        <v>-4</v>
      </c>
      <c r="K27" s="116">
        <v>-2.7972027972027971</v>
      </c>
    </row>
    <row r="28" spans="1:11" ht="14.1" customHeight="1" x14ac:dyDescent="0.2">
      <c r="A28" s="306">
        <v>28</v>
      </c>
      <c r="B28" s="307" t="s">
        <v>245</v>
      </c>
      <c r="C28" s="308"/>
      <c r="D28" s="113">
        <v>0.2705452527401378</v>
      </c>
      <c r="E28" s="115">
        <v>117</v>
      </c>
      <c r="F28" s="114">
        <v>130</v>
      </c>
      <c r="G28" s="114">
        <v>139</v>
      </c>
      <c r="H28" s="114">
        <v>142</v>
      </c>
      <c r="I28" s="140">
        <v>131</v>
      </c>
      <c r="J28" s="115">
        <v>-14</v>
      </c>
      <c r="K28" s="116">
        <v>-10.687022900763358</v>
      </c>
    </row>
    <row r="29" spans="1:11" ht="14.1" customHeight="1" x14ac:dyDescent="0.2">
      <c r="A29" s="306">
        <v>29</v>
      </c>
      <c r="B29" s="307" t="s">
        <v>246</v>
      </c>
      <c r="C29" s="308"/>
      <c r="D29" s="113">
        <v>2.2707302409471395</v>
      </c>
      <c r="E29" s="115">
        <v>982</v>
      </c>
      <c r="F29" s="114">
        <v>1107</v>
      </c>
      <c r="G29" s="114">
        <v>1111</v>
      </c>
      <c r="H29" s="114">
        <v>1089</v>
      </c>
      <c r="I29" s="140">
        <v>1036</v>
      </c>
      <c r="J29" s="115">
        <v>-54</v>
      </c>
      <c r="K29" s="116">
        <v>-5.2123552123552122</v>
      </c>
    </row>
    <row r="30" spans="1:11" ht="14.1" customHeight="1" x14ac:dyDescent="0.2">
      <c r="A30" s="306" t="s">
        <v>247</v>
      </c>
      <c r="B30" s="307" t="s">
        <v>248</v>
      </c>
      <c r="C30" s="308"/>
      <c r="D30" s="113">
        <v>0.34916524071590438</v>
      </c>
      <c r="E30" s="115">
        <v>151</v>
      </c>
      <c r="F30" s="114">
        <v>138</v>
      </c>
      <c r="G30" s="114">
        <v>138</v>
      </c>
      <c r="H30" s="114">
        <v>125</v>
      </c>
      <c r="I30" s="140">
        <v>125</v>
      </c>
      <c r="J30" s="115">
        <v>26</v>
      </c>
      <c r="K30" s="116">
        <v>20.8</v>
      </c>
    </row>
    <row r="31" spans="1:11" ht="14.1" customHeight="1" x14ac:dyDescent="0.2">
      <c r="A31" s="306" t="s">
        <v>249</v>
      </c>
      <c r="B31" s="307" t="s">
        <v>250</v>
      </c>
      <c r="C31" s="308"/>
      <c r="D31" s="113">
        <v>1.9076908847061</v>
      </c>
      <c r="E31" s="115">
        <v>825</v>
      </c>
      <c r="F31" s="114">
        <v>962</v>
      </c>
      <c r="G31" s="114">
        <v>964</v>
      </c>
      <c r="H31" s="114">
        <v>955</v>
      </c>
      <c r="I31" s="140">
        <v>903</v>
      </c>
      <c r="J31" s="115">
        <v>-78</v>
      </c>
      <c r="K31" s="116">
        <v>-8.6378737541528245</v>
      </c>
    </row>
    <row r="32" spans="1:11" ht="14.1" customHeight="1" x14ac:dyDescent="0.2">
      <c r="A32" s="306">
        <v>31</v>
      </c>
      <c r="B32" s="307" t="s">
        <v>251</v>
      </c>
      <c r="C32" s="308"/>
      <c r="D32" s="113">
        <v>0.13180409748878508</v>
      </c>
      <c r="E32" s="115">
        <v>57</v>
      </c>
      <c r="F32" s="114">
        <v>57</v>
      </c>
      <c r="G32" s="114">
        <v>62</v>
      </c>
      <c r="H32" s="114">
        <v>64</v>
      </c>
      <c r="I32" s="140">
        <v>59</v>
      </c>
      <c r="J32" s="115">
        <v>-2</v>
      </c>
      <c r="K32" s="116">
        <v>-3.3898305084745761</v>
      </c>
    </row>
    <row r="33" spans="1:11" ht="14.1" customHeight="1" x14ac:dyDescent="0.2">
      <c r="A33" s="306">
        <v>32</v>
      </c>
      <c r="B33" s="307" t="s">
        <v>252</v>
      </c>
      <c r="C33" s="308"/>
      <c r="D33" s="113">
        <v>0.6428340193312676</v>
      </c>
      <c r="E33" s="115">
        <v>278</v>
      </c>
      <c r="F33" s="114">
        <v>261</v>
      </c>
      <c r="G33" s="114">
        <v>260</v>
      </c>
      <c r="H33" s="114">
        <v>250</v>
      </c>
      <c r="I33" s="140">
        <v>262</v>
      </c>
      <c r="J33" s="115">
        <v>16</v>
      </c>
      <c r="K33" s="116">
        <v>6.106870229007634</v>
      </c>
    </row>
    <row r="34" spans="1:11" ht="14.1" customHeight="1" x14ac:dyDescent="0.2">
      <c r="A34" s="306">
        <v>33</v>
      </c>
      <c r="B34" s="307" t="s">
        <v>253</v>
      </c>
      <c r="C34" s="308"/>
      <c r="D34" s="113">
        <v>0.46709522267955417</v>
      </c>
      <c r="E34" s="115">
        <v>202</v>
      </c>
      <c r="F34" s="114">
        <v>211</v>
      </c>
      <c r="G34" s="114">
        <v>206</v>
      </c>
      <c r="H34" s="114">
        <v>203</v>
      </c>
      <c r="I34" s="140">
        <v>195</v>
      </c>
      <c r="J34" s="115">
        <v>7</v>
      </c>
      <c r="K34" s="116">
        <v>3.5897435897435899</v>
      </c>
    </row>
    <row r="35" spans="1:11" ht="14.1" customHeight="1" x14ac:dyDescent="0.2">
      <c r="A35" s="306">
        <v>34</v>
      </c>
      <c r="B35" s="307" t="s">
        <v>254</v>
      </c>
      <c r="C35" s="308"/>
      <c r="D35" s="113">
        <v>4.4813393146186931</v>
      </c>
      <c r="E35" s="115">
        <v>1938</v>
      </c>
      <c r="F35" s="114">
        <v>1950</v>
      </c>
      <c r="G35" s="114">
        <v>1947</v>
      </c>
      <c r="H35" s="114">
        <v>1921</v>
      </c>
      <c r="I35" s="140">
        <v>1896</v>
      </c>
      <c r="J35" s="115">
        <v>42</v>
      </c>
      <c r="K35" s="116">
        <v>2.2151898734177213</v>
      </c>
    </row>
    <row r="36" spans="1:11" ht="14.1" customHeight="1" x14ac:dyDescent="0.2">
      <c r="A36" s="306">
        <v>41</v>
      </c>
      <c r="B36" s="307" t="s">
        <v>255</v>
      </c>
      <c r="C36" s="308"/>
      <c r="D36" s="113">
        <v>9.4806456088424362E-2</v>
      </c>
      <c r="E36" s="115">
        <v>41</v>
      </c>
      <c r="F36" s="114">
        <v>43</v>
      </c>
      <c r="G36" s="114">
        <v>46</v>
      </c>
      <c r="H36" s="114">
        <v>47</v>
      </c>
      <c r="I36" s="140">
        <v>54</v>
      </c>
      <c r="J36" s="115">
        <v>-13</v>
      </c>
      <c r="K36" s="116">
        <v>-24.074074074074073</v>
      </c>
    </row>
    <row r="37" spans="1:11" ht="14.1" customHeight="1" x14ac:dyDescent="0.2">
      <c r="A37" s="306">
        <v>42</v>
      </c>
      <c r="B37" s="307" t="s">
        <v>256</v>
      </c>
      <c r="C37" s="308"/>
      <c r="D37" s="113">
        <v>2.3123525875225454E-2</v>
      </c>
      <c r="E37" s="115">
        <v>10</v>
      </c>
      <c r="F37" s="114">
        <v>13</v>
      </c>
      <c r="G37" s="114">
        <v>13</v>
      </c>
      <c r="H37" s="114">
        <v>13</v>
      </c>
      <c r="I37" s="140">
        <v>10</v>
      </c>
      <c r="J37" s="115">
        <v>0</v>
      </c>
      <c r="K37" s="116">
        <v>0</v>
      </c>
    </row>
    <row r="38" spans="1:11" ht="14.1" customHeight="1" x14ac:dyDescent="0.2">
      <c r="A38" s="306">
        <v>43</v>
      </c>
      <c r="B38" s="307" t="s">
        <v>257</v>
      </c>
      <c r="C38" s="308"/>
      <c r="D38" s="113">
        <v>0.49021874855477965</v>
      </c>
      <c r="E38" s="115">
        <v>212</v>
      </c>
      <c r="F38" s="114">
        <v>209</v>
      </c>
      <c r="G38" s="114">
        <v>214</v>
      </c>
      <c r="H38" s="114">
        <v>216</v>
      </c>
      <c r="I38" s="140">
        <v>213</v>
      </c>
      <c r="J38" s="115">
        <v>-1</v>
      </c>
      <c r="K38" s="116">
        <v>-0.46948356807511737</v>
      </c>
    </row>
    <row r="39" spans="1:11" ht="14.1" customHeight="1" x14ac:dyDescent="0.2">
      <c r="A39" s="306">
        <v>51</v>
      </c>
      <c r="B39" s="307" t="s">
        <v>258</v>
      </c>
      <c r="C39" s="308"/>
      <c r="D39" s="113">
        <v>10.111917865236091</v>
      </c>
      <c r="E39" s="115">
        <v>4373</v>
      </c>
      <c r="F39" s="114">
        <v>4322</v>
      </c>
      <c r="G39" s="114">
        <v>4189</v>
      </c>
      <c r="H39" s="114">
        <v>4138</v>
      </c>
      <c r="I39" s="140">
        <v>4615</v>
      </c>
      <c r="J39" s="115">
        <v>-242</v>
      </c>
      <c r="K39" s="116">
        <v>-5.2437703141928491</v>
      </c>
    </row>
    <row r="40" spans="1:11" ht="14.1" customHeight="1" x14ac:dyDescent="0.2">
      <c r="A40" s="306" t="s">
        <v>259</v>
      </c>
      <c r="B40" s="307" t="s">
        <v>260</v>
      </c>
      <c r="C40" s="308"/>
      <c r="D40" s="113">
        <v>9.8182490866207281</v>
      </c>
      <c r="E40" s="115">
        <v>4246</v>
      </c>
      <c r="F40" s="114">
        <v>4190</v>
      </c>
      <c r="G40" s="114">
        <v>4060</v>
      </c>
      <c r="H40" s="114">
        <v>4025</v>
      </c>
      <c r="I40" s="140">
        <v>4503</v>
      </c>
      <c r="J40" s="115">
        <v>-257</v>
      </c>
      <c r="K40" s="116">
        <v>-5.7073062402842547</v>
      </c>
    </row>
    <row r="41" spans="1:11" ht="14.1" customHeight="1" x14ac:dyDescent="0.2">
      <c r="A41" s="306"/>
      <c r="B41" s="307" t="s">
        <v>261</v>
      </c>
      <c r="C41" s="308"/>
      <c r="D41" s="113">
        <v>3.8893770522129216</v>
      </c>
      <c r="E41" s="115">
        <v>1682</v>
      </c>
      <c r="F41" s="114">
        <v>1768</v>
      </c>
      <c r="G41" s="114">
        <v>1741</v>
      </c>
      <c r="H41" s="114">
        <v>1714</v>
      </c>
      <c r="I41" s="140">
        <v>2217</v>
      </c>
      <c r="J41" s="115">
        <v>-535</v>
      </c>
      <c r="K41" s="116">
        <v>-24.13170951736581</v>
      </c>
    </row>
    <row r="42" spans="1:11" ht="14.1" customHeight="1" x14ac:dyDescent="0.2">
      <c r="A42" s="306">
        <v>52</v>
      </c>
      <c r="B42" s="307" t="s">
        <v>262</v>
      </c>
      <c r="C42" s="308"/>
      <c r="D42" s="113">
        <v>4.0628034962771125</v>
      </c>
      <c r="E42" s="115">
        <v>1757</v>
      </c>
      <c r="F42" s="114">
        <v>1801</v>
      </c>
      <c r="G42" s="114">
        <v>1836</v>
      </c>
      <c r="H42" s="114">
        <v>1853</v>
      </c>
      <c r="I42" s="140">
        <v>1812</v>
      </c>
      <c r="J42" s="115">
        <v>-55</v>
      </c>
      <c r="K42" s="116">
        <v>-3.0353200883002209</v>
      </c>
    </row>
    <row r="43" spans="1:11" ht="14.1" customHeight="1" x14ac:dyDescent="0.2">
      <c r="A43" s="306" t="s">
        <v>263</v>
      </c>
      <c r="B43" s="307" t="s">
        <v>264</v>
      </c>
      <c r="C43" s="308"/>
      <c r="D43" s="113">
        <v>4.0026823290015265</v>
      </c>
      <c r="E43" s="115">
        <v>1731</v>
      </c>
      <c r="F43" s="114">
        <v>1777</v>
      </c>
      <c r="G43" s="114">
        <v>1806</v>
      </c>
      <c r="H43" s="114">
        <v>1825</v>
      </c>
      <c r="I43" s="140">
        <v>1782</v>
      </c>
      <c r="J43" s="115">
        <v>-51</v>
      </c>
      <c r="K43" s="116">
        <v>-2.861952861952862</v>
      </c>
    </row>
    <row r="44" spans="1:11" ht="14.1" customHeight="1" x14ac:dyDescent="0.2">
      <c r="A44" s="306">
        <v>53</v>
      </c>
      <c r="B44" s="307" t="s">
        <v>265</v>
      </c>
      <c r="C44" s="308"/>
      <c r="D44" s="113">
        <v>2.0811173287702909</v>
      </c>
      <c r="E44" s="115">
        <v>900</v>
      </c>
      <c r="F44" s="114">
        <v>909</v>
      </c>
      <c r="G44" s="114">
        <v>918</v>
      </c>
      <c r="H44" s="114">
        <v>923</v>
      </c>
      <c r="I44" s="140">
        <v>858</v>
      </c>
      <c r="J44" s="115">
        <v>42</v>
      </c>
      <c r="K44" s="116">
        <v>4.895104895104895</v>
      </c>
    </row>
    <row r="45" spans="1:11" ht="14.1" customHeight="1" x14ac:dyDescent="0.2">
      <c r="A45" s="306" t="s">
        <v>266</v>
      </c>
      <c r="B45" s="307" t="s">
        <v>267</v>
      </c>
      <c r="C45" s="308"/>
      <c r="D45" s="113">
        <v>2.0718679184202009</v>
      </c>
      <c r="E45" s="115">
        <v>896</v>
      </c>
      <c r="F45" s="114">
        <v>906</v>
      </c>
      <c r="G45" s="114">
        <v>915</v>
      </c>
      <c r="H45" s="114">
        <v>920</v>
      </c>
      <c r="I45" s="140">
        <v>854</v>
      </c>
      <c r="J45" s="115">
        <v>42</v>
      </c>
      <c r="K45" s="116">
        <v>4.918032786885246</v>
      </c>
    </row>
    <row r="46" spans="1:11" ht="14.1" customHeight="1" x14ac:dyDescent="0.2">
      <c r="A46" s="306">
        <v>54</v>
      </c>
      <c r="B46" s="307" t="s">
        <v>268</v>
      </c>
      <c r="C46" s="308"/>
      <c r="D46" s="113">
        <v>21.225084400869445</v>
      </c>
      <c r="E46" s="115">
        <v>9179</v>
      </c>
      <c r="F46" s="114">
        <v>9533</v>
      </c>
      <c r="G46" s="114">
        <v>9770</v>
      </c>
      <c r="H46" s="114">
        <v>9717</v>
      </c>
      <c r="I46" s="140">
        <v>9785</v>
      </c>
      <c r="J46" s="115">
        <v>-606</v>
      </c>
      <c r="K46" s="116">
        <v>-6.1931527848748082</v>
      </c>
    </row>
    <row r="47" spans="1:11" ht="14.1" customHeight="1" x14ac:dyDescent="0.2">
      <c r="A47" s="306">
        <v>61</v>
      </c>
      <c r="B47" s="307" t="s">
        <v>269</v>
      </c>
      <c r="C47" s="308"/>
      <c r="D47" s="113">
        <v>0.93419044535910833</v>
      </c>
      <c r="E47" s="115">
        <v>404</v>
      </c>
      <c r="F47" s="114">
        <v>421</v>
      </c>
      <c r="G47" s="114">
        <v>404</v>
      </c>
      <c r="H47" s="114">
        <v>391</v>
      </c>
      <c r="I47" s="140">
        <v>375</v>
      </c>
      <c r="J47" s="115">
        <v>29</v>
      </c>
      <c r="K47" s="116">
        <v>7.7333333333333334</v>
      </c>
    </row>
    <row r="48" spans="1:11" ht="14.1" customHeight="1" x14ac:dyDescent="0.2">
      <c r="A48" s="306">
        <v>62</v>
      </c>
      <c r="B48" s="307" t="s">
        <v>270</v>
      </c>
      <c r="C48" s="308"/>
      <c r="D48" s="113">
        <v>10.458770753364472</v>
      </c>
      <c r="E48" s="115">
        <v>4523</v>
      </c>
      <c r="F48" s="114">
        <v>4694</v>
      </c>
      <c r="G48" s="114">
        <v>4501</v>
      </c>
      <c r="H48" s="114">
        <v>4623</v>
      </c>
      <c r="I48" s="140">
        <v>4605</v>
      </c>
      <c r="J48" s="115">
        <v>-82</v>
      </c>
      <c r="K48" s="116">
        <v>-1.780673181324647</v>
      </c>
    </row>
    <row r="49" spans="1:11" ht="14.1" customHeight="1" x14ac:dyDescent="0.2">
      <c r="A49" s="306">
        <v>63</v>
      </c>
      <c r="B49" s="307" t="s">
        <v>271</v>
      </c>
      <c r="C49" s="308"/>
      <c r="D49" s="113">
        <v>6.5878925218517317</v>
      </c>
      <c r="E49" s="115">
        <v>2849</v>
      </c>
      <c r="F49" s="114">
        <v>3288</v>
      </c>
      <c r="G49" s="114">
        <v>3329</v>
      </c>
      <c r="H49" s="114">
        <v>3281</v>
      </c>
      <c r="I49" s="140">
        <v>3014</v>
      </c>
      <c r="J49" s="115">
        <v>-165</v>
      </c>
      <c r="K49" s="116">
        <v>-5.4744525547445253</v>
      </c>
    </row>
    <row r="50" spans="1:11" ht="14.1" customHeight="1" x14ac:dyDescent="0.2">
      <c r="A50" s="306" t="s">
        <v>272</v>
      </c>
      <c r="B50" s="307" t="s">
        <v>273</v>
      </c>
      <c r="C50" s="308"/>
      <c r="D50" s="113">
        <v>0.6543957822688804</v>
      </c>
      <c r="E50" s="115">
        <v>283</v>
      </c>
      <c r="F50" s="114">
        <v>314</v>
      </c>
      <c r="G50" s="114">
        <v>308</v>
      </c>
      <c r="H50" s="114">
        <v>295</v>
      </c>
      <c r="I50" s="140">
        <v>294</v>
      </c>
      <c r="J50" s="115">
        <v>-11</v>
      </c>
      <c r="K50" s="116">
        <v>-3.7414965986394559</v>
      </c>
    </row>
    <row r="51" spans="1:11" ht="14.1" customHeight="1" x14ac:dyDescent="0.2">
      <c r="A51" s="306" t="s">
        <v>274</v>
      </c>
      <c r="B51" s="307" t="s">
        <v>275</v>
      </c>
      <c r="C51" s="308"/>
      <c r="D51" s="113">
        <v>5.2860380150765387</v>
      </c>
      <c r="E51" s="115">
        <v>2286</v>
      </c>
      <c r="F51" s="114">
        <v>2672</v>
      </c>
      <c r="G51" s="114">
        <v>2713</v>
      </c>
      <c r="H51" s="114">
        <v>2658</v>
      </c>
      <c r="I51" s="140">
        <v>2397</v>
      </c>
      <c r="J51" s="115">
        <v>-111</v>
      </c>
      <c r="K51" s="116">
        <v>-4.6307884856070087</v>
      </c>
    </row>
    <row r="52" spans="1:11" ht="14.1" customHeight="1" x14ac:dyDescent="0.2">
      <c r="A52" s="306">
        <v>71</v>
      </c>
      <c r="B52" s="307" t="s">
        <v>276</v>
      </c>
      <c r="C52" s="308"/>
      <c r="D52" s="113">
        <v>14.459140729778477</v>
      </c>
      <c r="E52" s="115">
        <v>6253</v>
      </c>
      <c r="F52" s="114">
        <v>6328</v>
      </c>
      <c r="G52" s="114">
        <v>6337</v>
      </c>
      <c r="H52" s="114">
        <v>6361</v>
      </c>
      <c r="I52" s="140">
        <v>6353</v>
      </c>
      <c r="J52" s="115">
        <v>-100</v>
      </c>
      <c r="K52" s="116">
        <v>-1.5740594994490791</v>
      </c>
    </row>
    <row r="53" spans="1:11" ht="14.1" customHeight="1" x14ac:dyDescent="0.2">
      <c r="A53" s="306" t="s">
        <v>277</v>
      </c>
      <c r="B53" s="307" t="s">
        <v>278</v>
      </c>
      <c r="C53" s="308"/>
      <c r="D53" s="113">
        <v>1.2417333394996068</v>
      </c>
      <c r="E53" s="115">
        <v>537</v>
      </c>
      <c r="F53" s="114">
        <v>565</v>
      </c>
      <c r="G53" s="114">
        <v>572</v>
      </c>
      <c r="H53" s="114">
        <v>578</v>
      </c>
      <c r="I53" s="140">
        <v>582</v>
      </c>
      <c r="J53" s="115">
        <v>-45</v>
      </c>
      <c r="K53" s="116">
        <v>-7.731958762886598</v>
      </c>
    </row>
    <row r="54" spans="1:11" ht="14.1" customHeight="1" x14ac:dyDescent="0.2">
      <c r="A54" s="306" t="s">
        <v>279</v>
      </c>
      <c r="B54" s="307" t="s">
        <v>280</v>
      </c>
      <c r="C54" s="308"/>
      <c r="D54" s="113">
        <v>12.847430976275263</v>
      </c>
      <c r="E54" s="115">
        <v>5556</v>
      </c>
      <c r="F54" s="114">
        <v>5596</v>
      </c>
      <c r="G54" s="114">
        <v>5592</v>
      </c>
      <c r="H54" s="114">
        <v>5609</v>
      </c>
      <c r="I54" s="140">
        <v>5602</v>
      </c>
      <c r="J54" s="115">
        <v>-46</v>
      </c>
      <c r="K54" s="116">
        <v>-0.82113530881827923</v>
      </c>
    </row>
    <row r="55" spans="1:11" ht="14.1" customHeight="1" x14ac:dyDescent="0.2">
      <c r="A55" s="306">
        <v>72</v>
      </c>
      <c r="B55" s="307" t="s">
        <v>281</v>
      </c>
      <c r="C55" s="308"/>
      <c r="D55" s="113">
        <v>1.3064792119502382</v>
      </c>
      <c r="E55" s="115">
        <v>565</v>
      </c>
      <c r="F55" s="114">
        <v>571</v>
      </c>
      <c r="G55" s="114">
        <v>583</v>
      </c>
      <c r="H55" s="114">
        <v>592</v>
      </c>
      <c r="I55" s="140">
        <v>593</v>
      </c>
      <c r="J55" s="115">
        <v>-28</v>
      </c>
      <c r="K55" s="116">
        <v>-4.7217537942664416</v>
      </c>
    </row>
    <row r="56" spans="1:11" ht="14.1" customHeight="1" x14ac:dyDescent="0.2">
      <c r="A56" s="306" t="s">
        <v>282</v>
      </c>
      <c r="B56" s="307" t="s">
        <v>283</v>
      </c>
      <c r="C56" s="308"/>
      <c r="D56" s="113">
        <v>0.14567821301392037</v>
      </c>
      <c r="E56" s="115">
        <v>63</v>
      </c>
      <c r="F56" s="114">
        <v>61</v>
      </c>
      <c r="G56" s="114">
        <v>64</v>
      </c>
      <c r="H56" s="114">
        <v>61</v>
      </c>
      <c r="I56" s="140">
        <v>68</v>
      </c>
      <c r="J56" s="115">
        <v>-5</v>
      </c>
      <c r="K56" s="116">
        <v>-7.3529411764705879</v>
      </c>
    </row>
    <row r="57" spans="1:11" ht="14.1" customHeight="1" x14ac:dyDescent="0.2">
      <c r="A57" s="306" t="s">
        <v>284</v>
      </c>
      <c r="B57" s="307" t="s">
        <v>285</v>
      </c>
      <c r="C57" s="308"/>
      <c r="D57" s="113">
        <v>0.83475928409563893</v>
      </c>
      <c r="E57" s="115">
        <v>361</v>
      </c>
      <c r="F57" s="114">
        <v>363</v>
      </c>
      <c r="G57" s="114">
        <v>365</v>
      </c>
      <c r="H57" s="114">
        <v>366</v>
      </c>
      <c r="I57" s="140">
        <v>368</v>
      </c>
      <c r="J57" s="115">
        <v>-7</v>
      </c>
      <c r="K57" s="116">
        <v>-1.9021739130434783</v>
      </c>
    </row>
    <row r="58" spans="1:11" ht="14.1" customHeight="1" x14ac:dyDescent="0.2">
      <c r="A58" s="306">
        <v>73</v>
      </c>
      <c r="B58" s="307" t="s">
        <v>286</v>
      </c>
      <c r="C58" s="308"/>
      <c r="D58" s="113">
        <v>0.92031632983397305</v>
      </c>
      <c r="E58" s="115">
        <v>398</v>
      </c>
      <c r="F58" s="114">
        <v>398</v>
      </c>
      <c r="G58" s="114">
        <v>396</v>
      </c>
      <c r="H58" s="114">
        <v>366</v>
      </c>
      <c r="I58" s="140">
        <v>353</v>
      </c>
      <c r="J58" s="115">
        <v>45</v>
      </c>
      <c r="K58" s="116">
        <v>12.747875354107649</v>
      </c>
    </row>
    <row r="59" spans="1:11" ht="14.1" customHeight="1" x14ac:dyDescent="0.2">
      <c r="A59" s="306" t="s">
        <v>287</v>
      </c>
      <c r="B59" s="307" t="s">
        <v>288</v>
      </c>
      <c r="C59" s="308"/>
      <c r="D59" s="113">
        <v>0.70989224436942144</v>
      </c>
      <c r="E59" s="115">
        <v>307</v>
      </c>
      <c r="F59" s="114">
        <v>301</v>
      </c>
      <c r="G59" s="114">
        <v>295</v>
      </c>
      <c r="H59" s="114">
        <v>266</v>
      </c>
      <c r="I59" s="140">
        <v>248</v>
      </c>
      <c r="J59" s="115">
        <v>59</v>
      </c>
      <c r="K59" s="116">
        <v>23.79032258064516</v>
      </c>
    </row>
    <row r="60" spans="1:11" ht="14.1" customHeight="1" x14ac:dyDescent="0.2">
      <c r="A60" s="306">
        <v>81</v>
      </c>
      <c r="B60" s="307" t="s">
        <v>289</v>
      </c>
      <c r="C60" s="308"/>
      <c r="D60" s="113">
        <v>4.3402858067798178</v>
      </c>
      <c r="E60" s="115">
        <v>1877</v>
      </c>
      <c r="F60" s="114">
        <v>1917</v>
      </c>
      <c r="G60" s="114">
        <v>1885</v>
      </c>
      <c r="H60" s="114">
        <v>1880</v>
      </c>
      <c r="I60" s="140">
        <v>1841</v>
      </c>
      <c r="J60" s="115">
        <v>36</v>
      </c>
      <c r="K60" s="116">
        <v>1.955458989679522</v>
      </c>
    </row>
    <row r="61" spans="1:11" ht="14.1" customHeight="1" x14ac:dyDescent="0.2">
      <c r="A61" s="306" t="s">
        <v>290</v>
      </c>
      <c r="B61" s="307" t="s">
        <v>291</v>
      </c>
      <c r="C61" s="308"/>
      <c r="D61" s="113">
        <v>1.2856680386625352</v>
      </c>
      <c r="E61" s="115">
        <v>556</v>
      </c>
      <c r="F61" s="114">
        <v>580</v>
      </c>
      <c r="G61" s="114">
        <v>576</v>
      </c>
      <c r="H61" s="114">
        <v>587</v>
      </c>
      <c r="I61" s="140">
        <v>581</v>
      </c>
      <c r="J61" s="115">
        <v>-25</v>
      </c>
      <c r="K61" s="116">
        <v>-4.3029259896729775</v>
      </c>
    </row>
    <row r="62" spans="1:11" ht="14.1" customHeight="1" x14ac:dyDescent="0.2">
      <c r="A62" s="306" t="s">
        <v>292</v>
      </c>
      <c r="B62" s="307" t="s">
        <v>293</v>
      </c>
      <c r="C62" s="308"/>
      <c r="D62" s="113">
        <v>1.9654996993941636</v>
      </c>
      <c r="E62" s="115">
        <v>850</v>
      </c>
      <c r="F62" s="114">
        <v>835</v>
      </c>
      <c r="G62" s="114">
        <v>805</v>
      </c>
      <c r="H62" s="114">
        <v>798</v>
      </c>
      <c r="I62" s="140">
        <v>777</v>
      </c>
      <c r="J62" s="115">
        <v>73</v>
      </c>
      <c r="K62" s="116">
        <v>9.3951093951093956</v>
      </c>
    </row>
    <row r="63" spans="1:11" ht="14.1" customHeight="1" x14ac:dyDescent="0.2">
      <c r="A63" s="306"/>
      <c r="B63" s="307" t="s">
        <v>294</v>
      </c>
      <c r="C63" s="308"/>
      <c r="D63" s="113">
        <v>1.4267215465014105</v>
      </c>
      <c r="E63" s="115">
        <v>617</v>
      </c>
      <c r="F63" s="114">
        <v>610</v>
      </c>
      <c r="G63" s="114">
        <v>594</v>
      </c>
      <c r="H63" s="114">
        <v>599</v>
      </c>
      <c r="I63" s="140">
        <v>583</v>
      </c>
      <c r="J63" s="115">
        <v>34</v>
      </c>
      <c r="K63" s="116">
        <v>5.8319039451114927</v>
      </c>
    </row>
    <row r="64" spans="1:11" ht="14.1" customHeight="1" x14ac:dyDescent="0.2">
      <c r="A64" s="306" t="s">
        <v>295</v>
      </c>
      <c r="B64" s="307" t="s">
        <v>296</v>
      </c>
      <c r="C64" s="308"/>
      <c r="D64" s="113">
        <v>8.5557045738334184E-2</v>
      </c>
      <c r="E64" s="115">
        <v>37</v>
      </c>
      <c r="F64" s="114">
        <v>34</v>
      </c>
      <c r="G64" s="114">
        <v>32</v>
      </c>
      <c r="H64" s="114">
        <v>33</v>
      </c>
      <c r="I64" s="140">
        <v>34</v>
      </c>
      <c r="J64" s="115">
        <v>3</v>
      </c>
      <c r="K64" s="116">
        <v>8.8235294117647065</v>
      </c>
    </row>
    <row r="65" spans="1:11" ht="14.1" customHeight="1" x14ac:dyDescent="0.2">
      <c r="A65" s="306" t="s">
        <v>297</v>
      </c>
      <c r="B65" s="307" t="s">
        <v>298</v>
      </c>
      <c r="C65" s="308"/>
      <c r="D65" s="113">
        <v>0.61046108310595204</v>
      </c>
      <c r="E65" s="115">
        <v>264</v>
      </c>
      <c r="F65" s="114">
        <v>295</v>
      </c>
      <c r="G65" s="114">
        <v>310</v>
      </c>
      <c r="H65" s="114">
        <v>297</v>
      </c>
      <c r="I65" s="140">
        <v>291</v>
      </c>
      <c r="J65" s="115">
        <v>-27</v>
      </c>
      <c r="K65" s="116">
        <v>-9.2783505154639183</v>
      </c>
    </row>
    <row r="66" spans="1:11" ht="14.1" customHeight="1" x14ac:dyDescent="0.2">
      <c r="A66" s="306">
        <v>82</v>
      </c>
      <c r="B66" s="307" t="s">
        <v>299</v>
      </c>
      <c r="C66" s="308"/>
      <c r="D66" s="113">
        <v>2.1736114322711928</v>
      </c>
      <c r="E66" s="115">
        <v>940</v>
      </c>
      <c r="F66" s="114">
        <v>995</v>
      </c>
      <c r="G66" s="114">
        <v>966</v>
      </c>
      <c r="H66" s="114">
        <v>991</v>
      </c>
      <c r="I66" s="140">
        <v>987</v>
      </c>
      <c r="J66" s="115">
        <v>-47</v>
      </c>
      <c r="K66" s="116">
        <v>-4.7619047619047619</v>
      </c>
    </row>
    <row r="67" spans="1:11" ht="14.1" customHeight="1" x14ac:dyDescent="0.2">
      <c r="A67" s="306" t="s">
        <v>300</v>
      </c>
      <c r="B67" s="307" t="s">
        <v>301</v>
      </c>
      <c r="C67" s="308"/>
      <c r="D67" s="113">
        <v>1.1885492299865883</v>
      </c>
      <c r="E67" s="115">
        <v>514</v>
      </c>
      <c r="F67" s="114">
        <v>537</v>
      </c>
      <c r="G67" s="114">
        <v>528</v>
      </c>
      <c r="H67" s="114">
        <v>531</v>
      </c>
      <c r="I67" s="140">
        <v>524</v>
      </c>
      <c r="J67" s="115">
        <v>-10</v>
      </c>
      <c r="K67" s="116">
        <v>-1.9083969465648856</v>
      </c>
    </row>
    <row r="68" spans="1:11" ht="14.1" customHeight="1" x14ac:dyDescent="0.2">
      <c r="A68" s="306" t="s">
        <v>302</v>
      </c>
      <c r="B68" s="307" t="s">
        <v>303</v>
      </c>
      <c r="C68" s="308"/>
      <c r="D68" s="113">
        <v>0.66826989779401558</v>
      </c>
      <c r="E68" s="115">
        <v>289</v>
      </c>
      <c r="F68" s="114">
        <v>321</v>
      </c>
      <c r="G68" s="114">
        <v>303</v>
      </c>
      <c r="H68" s="114">
        <v>313</v>
      </c>
      <c r="I68" s="140">
        <v>316</v>
      </c>
      <c r="J68" s="115">
        <v>-27</v>
      </c>
      <c r="K68" s="116">
        <v>-8.5443037974683538</v>
      </c>
    </row>
    <row r="69" spans="1:11" ht="14.1" customHeight="1" x14ac:dyDescent="0.2">
      <c r="A69" s="306">
        <v>83</v>
      </c>
      <c r="B69" s="307" t="s">
        <v>304</v>
      </c>
      <c r="C69" s="308"/>
      <c r="D69" s="113">
        <v>2.41640845396106</v>
      </c>
      <c r="E69" s="115">
        <v>1045</v>
      </c>
      <c r="F69" s="114">
        <v>1085</v>
      </c>
      <c r="G69" s="114">
        <v>1040</v>
      </c>
      <c r="H69" s="114">
        <v>1049</v>
      </c>
      <c r="I69" s="140">
        <v>1033</v>
      </c>
      <c r="J69" s="115">
        <v>12</v>
      </c>
      <c r="K69" s="116">
        <v>1.1616650532429815</v>
      </c>
    </row>
    <row r="70" spans="1:11" ht="14.1" customHeight="1" x14ac:dyDescent="0.2">
      <c r="A70" s="306" t="s">
        <v>305</v>
      </c>
      <c r="B70" s="307" t="s">
        <v>306</v>
      </c>
      <c r="C70" s="308"/>
      <c r="D70" s="113">
        <v>1.8360079544929011</v>
      </c>
      <c r="E70" s="115">
        <v>794</v>
      </c>
      <c r="F70" s="114">
        <v>823</v>
      </c>
      <c r="G70" s="114">
        <v>780</v>
      </c>
      <c r="H70" s="114">
        <v>792</v>
      </c>
      <c r="I70" s="140">
        <v>788</v>
      </c>
      <c r="J70" s="115">
        <v>6</v>
      </c>
      <c r="K70" s="116">
        <v>0.76142131979695427</v>
      </c>
    </row>
    <row r="71" spans="1:11" ht="14.1" customHeight="1" x14ac:dyDescent="0.2">
      <c r="A71" s="306"/>
      <c r="B71" s="307" t="s">
        <v>307</v>
      </c>
      <c r="C71" s="308"/>
      <c r="D71" s="113">
        <v>1.2324839291495167</v>
      </c>
      <c r="E71" s="115">
        <v>533</v>
      </c>
      <c r="F71" s="114">
        <v>549</v>
      </c>
      <c r="G71" s="114">
        <v>521</v>
      </c>
      <c r="H71" s="114">
        <v>532</v>
      </c>
      <c r="I71" s="140">
        <v>528</v>
      </c>
      <c r="J71" s="115">
        <v>5</v>
      </c>
      <c r="K71" s="116">
        <v>0.94696969696969702</v>
      </c>
    </row>
    <row r="72" spans="1:11" ht="14.1" customHeight="1" x14ac:dyDescent="0.2">
      <c r="A72" s="306">
        <v>84</v>
      </c>
      <c r="B72" s="307" t="s">
        <v>308</v>
      </c>
      <c r="C72" s="308"/>
      <c r="D72" s="113">
        <v>1.3573509688757341</v>
      </c>
      <c r="E72" s="115">
        <v>587</v>
      </c>
      <c r="F72" s="114">
        <v>663</v>
      </c>
      <c r="G72" s="114">
        <v>637</v>
      </c>
      <c r="H72" s="114">
        <v>617</v>
      </c>
      <c r="I72" s="140">
        <v>582</v>
      </c>
      <c r="J72" s="115">
        <v>5</v>
      </c>
      <c r="K72" s="116">
        <v>0.85910652920962194</v>
      </c>
    </row>
    <row r="73" spans="1:11" ht="14.1" customHeight="1" x14ac:dyDescent="0.2">
      <c r="A73" s="306" t="s">
        <v>309</v>
      </c>
      <c r="B73" s="307" t="s">
        <v>310</v>
      </c>
      <c r="C73" s="308"/>
      <c r="D73" s="113">
        <v>0.44165934421680619</v>
      </c>
      <c r="E73" s="115">
        <v>191</v>
      </c>
      <c r="F73" s="114">
        <v>248</v>
      </c>
      <c r="G73" s="114">
        <v>224</v>
      </c>
      <c r="H73" s="114">
        <v>214</v>
      </c>
      <c r="I73" s="140">
        <v>194</v>
      </c>
      <c r="J73" s="115">
        <v>-3</v>
      </c>
      <c r="K73" s="116">
        <v>-1.5463917525773196</v>
      </c>
    </row>
    <row r="74" spans="1:11" ht="14.1" customHeight="1" x14ac:dyDescent="0.2">
      <c r="A74" s="306" t="s">
        <v>311</v>
      </c>
      <c r="B74" s="307" t="s">
        <v>312</v>
      </c>
      <c r="C74" s="308"/>
      <c r="D74" s="113">
        <v>3.2372936225315639E-2</v>
      </c>
      <c r="E74" s="115">
        <v>14</v>
      </c>
      <c r="F74" s="114">
        <v>12</v>
      </c>
      <c r="G74" s="114">
        <v>10</v>
      </c>
      <c r="H74" s="114">
        <v>11</v>
      </c>
      <c r="I74" s="140">
        <v>13</v>
      </c>
      <c r="J74" s="115">
        <v>1</v>
      </c>
      <c r="K74" s="116">
        <v>7.6923076923076925</v>
      </c>
    </row>
    <row r="75" spans="1:11" ht="14.1" customHeight="1" x14ac:dyDescent="0.2">
      <c r="A75" s="306" t="s">
        <v>313</v>
      </c>
      <c r="B75" s="307" t="s">
        <v>314</v>
      </c>
      <c r="C75" s="308"/>
      <c r="D75" s="113">
        <v>6.0121167275586182E-2</v>
      </c>
      <c r="E75" s="115">
        <v>26</v>
      </c>
      <c r="F75" s="114">
        <v>30</v>
      </c>
      <c r="G75" s="114">
        <v>21</v>
      </c>
      <c r="H75" s="114">
        <v>30</v>
      </c>
      <c r="I75" s="140">
        <v>21</v>
      </c>
      <c r="J75" s="115">
        <v>5</v>
      </c>
      <c r="K75" s="116">
        <v>23.80952380952381</v>
      </c>
    </row>
    <row r="76" spans="1:11" ht="14.1" customHeight="1" x14ac:dyDescent="0.2">
      <c r="A76" s="306">
        <v>91</v>
      </c>
      <c r="B76" s="307" t="s">
        <v>315</v>
      </c>
      <c r="C76" s="308"/>
      <c r="D76" s="113">
        <v>3.468528881283818E-2</v>
      </c>
      <c r="E76" s="115">
        <v>15</v>
      </c>
      <c r="F76" s="114">
        <v>15</v>
      </c>
      <c r="G76" s="114">
        <v>17</v>
      </c>
      <c r="H76" s="114">
        <v>22</v>
      </c>
      <c r="I76" s="140">
        <v>21</v>
      </c>
      <c r="J76" s="115">
        <v>-6</v>
      </c>
      <c r="K76" s="116">
        <v>-28.571428571428573</v>
      </c>
    </row>
    <row r="77" spans="1:11" ht="14.1" customHeight="1" x14ac:dyDescent="0.2">
      <c r="A77" s="306">
        <v>92</v>
      </c>
      <c r="B77" s="307" t="s">
        <v>316</v>
      </c>
      <c r="C77" s="308"/>
      <c r="D77" s="113">
        <v>0.40466170281644548</v>
      </c>
      <c r="E77" s="115">
        <v>175</v>
      </c>
      <c r="F77" s="114">
        <v>186</v>
      </c>
      <c r="G77" s="114">
        <v>184</v>
      </c>
      <c r="H77" s="114">
        <v>189</v>
      </c>
      <c r="I77" s="140">
        <v>212</v>
      </c>
      <c r="J77" s="115">
        <v>-37</v>
      </c>
      <c r="K77" s="116">
        <v>-17.452830188679247</v>
      </c>
    </row>
    <row r="78" spans="1:11" ht="14.1" customHeight="1" x14ac:dyDescent="0.2">
      <c r="A78" s="306">
        <v>93</v>
      </c>
      <c r="B78" s="307" t="s">
        <v>317</v>
      </c>
      <c r="C78" s="308"/>
      <c r="D78" s="113">
        <v>0.12486703972621746</v>
      </c>
      <c r="E78" s="115">
        <v>54</v>
      </c>
      <c r="F78" s="114">
        <v>61</v>
      </c>
      <c r="G78" s="114">
        <v>59</v>
      </c>
      <c r="H78" s="114">
        <v>60</v>
      </c>
      <c r="I78" s="140">
        <v>59</v>
      </c>
      <c r="J78" s="115">
        <v>-5</v>
      </c>
      <c r="K78" s="116">
        <v>-8.4745762711864412</v>
      </c>
    </row>
    <row r="79" spans="1:11" ht="14.1" customHeight="1" x14ac:dyDescent="0.2">
      <c r="A79" s="306">
        <v>94</v>
      </c>
      <c r="B79" s="307" t="s">
        <v>318</v>
      </c>
      <c r="C79" s="308"/>
      <c r="D79" s="113">
        <v>0.56652638394302368</v>
      </c>
      <c r="E79" s="115">
        <v>245</v>
      </c>
      <c r="F79" s="114">
        <v>268</v>
      </c>
      <c r="G79" s="114">
        <v>293</v>
      </c>
      <c r="H79" s="114">
        <v>245</v>
      </c>
      <c r="I79" s="140">
        <v>257</v>
      </c>
      <c r="J79" s="115">
        <v>-12</v>
      </c>
      <c r="K79" s="116">
        <v>-4.6692607003891053</v>
      </c>
    </row>
    <row r="80" spans="1:11" ht="14.1" customHeight="1" x14ac:dyDescent="0.2">
      <c r="A80" s="306" t="s">
        <v>319</v>
      </c>
      <c r="B80" s="307" t="s">
        <v>320</v>
      </c>
      <c r="C80" s="308"/>
      <c r="D80" s="113">
        <v>9.2494103500901821E-3</v>
      </c>
      <c r="E80" s="115">
        <v>4</v>
      </c>
      <c r="F80" s="114">
        <v>4</v>
      </c>
      <c r="G80" s="114">
        <v>3</v>
      </c>
      <c r="H80" s="114">
        <v>3</v>
      </c>
      <c r="I80" s="140">
        <v>3</v>
      </c>
      <c r="J80" s="115">
        <v>1</v>
      </c>
      <c r="K80" s="116">
        <v>33.333333333333336</v>
      </c>
    </row>
    <row r="81" spans="1:11" ht="14.1" customHeight="1" x14ac:dyDescent="0.2">
      <c r="A81" s="310" t="s">
        <v>321</v>
      </c>
      <c r="B81" s="311" t="s">
        <v>334</v>
      </c>
      <c r="C81" s="312"/>
      <c r="D81" s="125">
        <v>2.7216389955140361</v>
      </c>
      <c r="E81" s="143">
        <v>1177</v>
      </c>
      <c r="F81" s="144">
        <v>1220</v>
      </c>
      <c r="G81" s="144">
        <v>1198</v>
      </c>
      <c r="H81" s="144">
        <v>1199</v>
      </c>
      <c r="I81" s="145">
        <v>1174</v>
      </c>
      <c r="J81" s="143">
        <v>3</v>
      </c>
      <c r="K81" s="146">
        <v>0.25553662691652468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16046</v>
      </c>
      <c r="G12" s="536">
        <v>12847</v>
      </c>
      <c r="H12" s="536">
        <v>19538</v>
      </c>
      <c r="I12" s="536">
        <v>14985</v>
      </c>
      <c r="J12" s="537">
        <v>15983</v>
      </c>
      <c r="K12" s="538">
        <v>63</v>
      </c>
      <c r="L12" s="349">
        <v>0.39416880435462681</v>
      </c>
    </row>
    <row r="13" spans="1:17" s="110" customFormat="1" ht="15" customHeight="1" x14ac:dyDescent="0.2">
      <c r="A13" s="350" t="s">
        <v>345</v>
      </c>
      <c r="B13" s="351" t="s">
        <v>346</v>
      </c>
      <c r="C13" s="347"/>
      <c r="D13" s="347"/>
      <c r="E13" s="348"/>
      <c r="F13" s="536">
        <v>9864</v>
      </c>
      <c r="G13" s="536">
        <v>7628</v>
      </c>
      <c r="H13" s="536">
        <v>11978</v>
      </c>
      <c r="I13" s="536">
        <v>9368</v>
      </c>
      <c r="J13" s="537">
        <v>9898</v>
      </c>
      <c r="K13" s="538">
        <v>-34</v>
      </c>
      <c r="L13" s="349">
        <v>-0.34350373812891494</v>
      </c>
    </row>
    <row r="14" spans="1:17" s="110" customFormat="1" ht="22.5" customHeight="1" x14ac:dyDescent="0.2">
      <c r="A14" s="350"/>
      <c r="B14" s="351" t="s">
        <v>347</v>
      </c>
      <c r="C14" s="347"/>
      <c r="D14" s="347"/>
      <c r="E14" s="348"/>
      <c r="F14" s="536">
        <v>6182</v>
      </c>
      <c r="G14" s="536">
        <v>5219</v>
      </c>
      <c r="H14" s="536">
        <v>7560</v>
      </c>
      <c r="I14" s="536">
        <v>5617</v>
      </c>
      <c r="J14" s="537">
        <v>6085</v>
      </c>
      <c r="K14" s="538">
        <v>97</v>
      </c>
      <c r="L14" s="349">
        <v>1.5940838126540673</v>
      </c>
    </row>
    <row r="15" spans="1:17" s="110" customFormat="1" ht="15" customHeight="1" x14ac:dyDescent="0.2">
      <c r="A15" s="350" t="s">
        <v>348</v>
      </c>
      <c r="B15" s="351" t="s">
        <v>108</v>
      </c>
      <c r="C15" s="347"/>
      <c r="D15" s="347"/>
      <c r="E15" s="348"/>
      <c r="F15" s="536">
        <v>3119</v>
      </c>
      <c r="G15" s="536">
        <v>2708</v>
      </c>
      <c r="H15" s="536">
        <v>6069</v>
      </c>
      <c r="I15" s="536">
        <v>2967</v>
      </c>
      <c r="J15" s="537">
        <v>3167</v>
      </c>
      <c r="K15" s="538">
        <v>-48</v>
      </c>
      <c r="L15" s="349">
        <v>-1.5156299336911905</v>
      </c>
    </row>
    <row r="16" spans="1:17" s="110" customFormat="1" ht="15" customHeight="1" x14ac:dyDescent="0.2">
      <c r="A16" s="350"/>
      <c r="B16" s="351" t="s">
        <v>109</v>
      </c>
      <c r="C16" s="347"/>
      <c r="D16" s="347"/>
      <c r="E16" s="348"/>
      <c r="F16" s="536">
        <v>11361</v>
      </c>
      <c r="G16" s="536">
        <v>9077</v>
      </c>
      <c r="H16" s="536">
        <v>11934</v>
      </c>
      <c r="I16" s="536">
        <v>10694</v>
      </c>
      <c r="J16" s="537">
        <v>11411</v>
      </c>
      <c r="K16" s="538">
        <v>-50</v>
      </c>
      <c r="L16" s="349">
        <v>-0.43817369205152923</v>
      </c>
    </row>
    <row r="17" spans="1:12" s="110" customFormat="1" ht="15" customHeight="1" x14ac:dyDescent="0.2">
      <c r="A17" s="350"/>
      <c r="B17" s="351" t="s">
        <v>110</v>
      </c>
      <c r="C17" s="347"/>
      <c r="D17" s="347"/>
      <c r="E17" s="348"/>
      <c r="F17" s="536">
        <v>1390</v>
      </c>
      <c r="G17" s="536">
        <v>951</v>
      </c>
      <c r="H17" s="536">
        <v>1350</v>
      </c>
      <c r="I17" s="536">
        <v>1183</v>
      </c>
      <c r="J17" s="537">
        <v>1253</v>
      </c>
      <c r="K17" s="538">
        <v>137</v>
      </c>
      <c r="L17" s="349">
        <v>10.933758978451715</v>
      </c>
    </row>
    <row r="18" spans="1:12" s="110" customFormat="1" ht="15" customHeight="1" x14ac:dyDescent="0.2">
      <c r="A18" s="350"/>
      <c r="B18" s="351" t="s">
        <v>111</v>
      </c>
      <c r="C18" s="347"/>
      <c r="D18" s="347"/>
      <c r="E18" s="348"/>
      <c r="F18" s="536">
        <v>176</v>
      </c>
      <c r="G18" s="536">
        <v>111</v>
      </c>
      <c r="H18" s="536">
        <v>185</v>
      </c>
      <c r="I18" s="536">
        <v>141</v>
      </c>
      <c r="J18" s="537">
        <v>152</v>
      </c>
      <c r="K18" s="538">
        <v>24</v>
      </c>
      <c r="L18" s="349">
        <v>15.789473684210526</v>
      </c>
    </row>
    <row r="19" spans="1:12" s="110" customFormat="1" ht="15" customHeight="1" x14ac:dyDescent="0.2">
      <c r="A19" s="118" t="s">
        <v>113</v>
      </c>
      <c r="B19" s="119" t="s">
        <v>181</v>
      </c>
      <c r="C19" s="347"/>
      <c r="D19" s="347"/>
      <c r="E19" s="348"/>
      <c r="F19" s="536">
        <v>10418</v>
      </c>
      <c r="G19" s="536">
        <v>7836</v>
      </c>
      <c r="H19" s="536">
        <v>13176</v>
      </c>
      <c r="I19" s="536">
        <v>9297</v>
      </c>
      <c r="J19" s="537">
        <v>9936</v>
      </c>
      <c r="K19" s="538">
        <v>482</v>
      </c>
      <c r="L19" s="349">
        <v>4.8510466988727856</v>
      </c>
    </row>
    <row r="20" spans="1:12" s="110" customFormat="1" ht="15" customHeight="1" x14ac:dyDescent="0.2">
      <c r="A20" s="118"/>
      <c r="B20" s="119" t="s">
        <v>182</v>
      </c>
      <c r="C20" s="347"/>
      <c r="D20" s="347"/>
      <c r="E20" s="348"/>
      <c r="F20" s="536">
        <v>5628</v>
      </c>
      <c r="G20" s="536">
        <v>5011</v>
      </c>
      <c r="H20" s="536">
        <v>6362</v>
      </c>
      <c r="I20" s="536">
        <v>5688</v>
      </c>
      <c r="J20" s="537">
        <v>6047</v>
      </c>
      <c r="K20" s="538">
        <v>-419</v>
      </c>
      <c r="L20" s="349">
        <v>-6.929055730114106</v>
      </c>
    </row>
    <row r="21" spans="1:12" s="110" customFormat="1" ht="15" customHeight="1" x14ac:dyDescent="0.2">
      <c r="A21" s="118" t="s">
        <v>113</v>
      </c>
      <c r="B21" s="119" t="s">
        <v>116</v>
      </c>
      <c r="C21" s="347"/>
      <c r="D21" s="347"/>
      <c r="E21" s="348"/>
      <c r="F21" s="536">
        <v>8806</v>
      </c>
      <c r="G21" s="536">
        <v>7266</v>
      </c>
      <c r="H21" s="536">
        <v>11767</v>
      </c>
      <c r="I21" s="536">
        <v>8160</v>
      </c>
      <c r="J21" s="537">
        <v>8967</v>
      </c>
      <c r="K21" s="538">
        <v>-161</v>
      </c>
      <c r="L21" s="349">
        <v>-1.795472287275566</v>
      </c>
    </row>
    <row r="22" spans="1:12" s="110" customFormat="1" ht="15" customHeight="1" x14ac:dyDescent="0.2">
      <c r="A22" s="118"/>
      <c r="B22" s="119" t="s">
        <v>117</v>
      </c>
      <c r="C22" s="347"/>
      <c r="D22" s="347"/>
      <c r="E22" s="348"/>
      <c r="F22" s="536">
        <v>7200</v>
      </c>
      <c r="G22" s="536">
        <v>5528</v>
      </c>
      <c r="H22" s="536">
        <v>7742</v>
      </c>
      <c r="I22" s="536">
        <v>6800</v>
      </c>
      <c r="J22" s="537">
        <v>6980</v>
      </c>
      <c r="K22" s="538">
        <v>220</v>
      </c>
      <c r="L22" s="349">
        <v>3.151862464183381</v>
      </c>
    </row>
    <row r="23" spans="1:12" s="110" customFormat="1" ht="15" customHeight="1" x14ac:dyDescent="0.2">
      <c r="A23" s="352" t="s">
        <v>348</v>
      </c>
      <c r="B23" s="353" t="s">
        <v>193</v>
      </c>
      <c r="C23" s="354"/>
      <c r="D23" s="354"/>
      <c r="E23" s="355"/>
      <c r="F23" s="539">
        <v>344</v>
      </c>
      <c r="G23" s="539">
        <v>509</v>
      </c>
      <c r="H23" s="539">
        <v>2667</v>
      </c>
      <c r="I23" s="539">
        <v>197</v>
      </c>
      <c r="J23" s="540">
        <v>345</v>
      </c>
      <c r="K23" s="541">
        <v>-1</v>
      </c>
      <c r="L23" s="356">
        <v>-0.28985507246376813</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31.7</v>
      </c>
      <c r="G25" s="542">
        <v>34.200000000000003</v>
      </c>
      <c r="H25" s="542">
        <v>37</v>
      </c>
      <c r="I25" s="542">
        <v>37.200000000000003</v>
      </c>
      <c r="J25" s="542">
        <v>33.200000000000003</v>
      </c>
      <c r="K25" s="543" t="s">
        <v>350</v>
      </c>
      <c r="L25" s="364">
        <v>-1.5000000000000036</v>
      </c>
    </row>
    <row r="26" spans="1:12" s="110" customFormat="1" ht="15" customHeight="1" x14ac:dyDescent="0.2">
      <c r="A26" s="365" t="s">
        <v>105</v>
      </c>
      <c r="B26" s="366" t="s">
        <v>346</v>
      </c>
      <c r="C26" s="362"/>
      <c r="D26" s="362"/>
      <c r="E26" s="363"/>
      <c r="F26" s="542">
        <v>29.1</v>
      </c>
      <c r="G26" s="542">
        <v>30.5</v>
      </c>
      <c r="H26" s="542">
        <v>33.200000000000003</v>
      </c>
      <c r="I26" s="542">
        <v>33.799999999999997</v>
      </c>
      <c r="J26" s="544">
        <v>29.4</v>
      </c>
      <c r="K26" s="543" t="s">
        <v>350</v>
      </c>
      <c r="L26" s="364">
        <v>-0.29999999999999716</v>
      </c>
    </row>
    <row r="27" spans="1:12" s="110" customFormat="1" ht="15" customHeight="1" x14ac:dyDescent="0.2">
      <c r="A27" s="365"/>
      <c r="B27" s="366" t="s">
        <v>347</v>
      </c>
      <c r="C27" s="362"/>
      <c r="D27" s="362"/>
      <c r="E27" s="363"/>
      <c r="F27" s="542">
        <v>35.9</v>
      </c>
      <c r="G27" s="542">
        <v>39.9</v>
      </c>
      <c r="H27" s="542">
        <v>43.2</v>
      </c>
      <c r="I27" s="542">
        <v>42.8</v>
      </c>
      <c r="J27" s="542">
        <v>39.4</v>
      </c>
      <c r="K27" s="543" t="s">
        <v>350</v>
      </c>
      <c r="L27" s="364">
        <v>-3.5</v>
      </c>
    </row>
    <row r="28" spans="1:12" s="110" customFormat="1" ht="15" customHeight="1" x14ac:dyDescent="0.2">
      <c r="A28" s="365" t="s">
        <v>113</v>
      </c>
      <c r="B28" s="366" t="s">
        <v>108</v>
      </c>
      <c r="C28" s="362"/>
      <c r="D28" s="362"/>
      <c r="E28" s="363"/>
      <c r="F28" s="542">
        <v>42.3</v>
      </c>
      <c r="G28" s="542">
        <v>44.6</v>
      </c>
      <c r="H28" s="542">
        <v>50.5</v>
      </c>
      <c r="I28" s="542">
        <v>48.3</v>
      </c>
      <c r="J28" s="542">
        <v>48.3</v>
      </c>
      <c r="K28" s="543" t="s">
        <v>350</v>
      </c>
      <c r="L28" s="364">
        <v>-6</v>
      </c>
    </row>
    <row r="29" spans="1:12" s="110" customFormat="1" ht="11.25" x14ac:dyDescent="0.2">
      <c r="A29" s="365"/>
      <c r="B29" s="366" t="s">
        <v>109</v>
      </c>
      <c r="C29" s="362"/>
      <c r="D29" s="362"/>
      <c r="E29" s="363"/>
      <c r="F29" s="542">
        <v>29.9</v>
      </c>
      <c r="G29" s="542">
        <v>32.4</v>
      </c>
      <c r="H29" s="542">
        <v>33.700000000000003</v>
      </c>
      <c r="I29" s="542">
        <v>34.700000000000003</v>
      </c>
      <c r="J29" s="544">
        <v>30</v>
      </c>
      <c r="K29" s="543" t="s">
        <v>350</v>
      </c>
      <c r="L29" s="364">
        <v>-0.10000000000000142</v>
      </c>
    </row>
    <row r="30" spans="1:12" s="110" customFormat="1" ht="15" customHeight="1" x14ac:dyDescent="0.2">
      <c r="A30" s="365"/>
      <c r="B30" s="366" t="s">
        <v>110</v>
      </c>
      <c r="C30" s="362"/>
      <c r="D30" s="362"/>
      <c r="E30" s="363"/>
      <c r="F30" s="542">
        <v>24.3</v>
      </c>
      <c r="G30" s="542">
        <v>26.4</v>
      </c>
      <c r="H30" s="542">
        <v>29.7</v>
      </c>
      <c r="I30" s="542">
        <v>32.6</v>
      </c>
      <c r="J30" s="542">
        <v>26.6</v>
      </c>
      <c r="K30" s="543" t="s">
        <v>350</v>
      </c>
      <c r="L30" s="364">
        <v>-2.3000000000000007</v>
      </c>
    </row>
    <row r="31" spans="1:12" s="110" customFormat="1" ht="15" customHeight="1" x14ac:dyDescent="0.2">
      <c r="A31" s="365"/>
      <c r="B31" s="366" t="s">
        <v>111</v>
      </c>
      <c r="C31" s="362"/>
      <c r="D31" s="362"/>
      <c r="E31" s="363"/>
      <c r="F31" s="542">
        <v>38.6</v>
      </c>
      <c r="G31" s="542">
        <v>41.4</v>
      </c>
      <c r="H31" s="542">
        <v>54.6</v>
      </c>
      <c r="I31" s="542">
        <v>46.1</v>
      </c>
      <c r="J31" s="542">
        <v>42.8</v>
      </c>
      <c r="K31" s="543" t="s">
        <v>350</v>
      </c>
      <c r="L31" s="364">
        <v>-4.1999999999999957</v>
      </c>
    </row>
    <row r="32" spans="1:12" s="110" customFormat="1" ht="15" customHeight="1" x14ac:dyDescent="0.2">
      <c r="A32" s="367" t="s">
        <v>113</v>
      </c>
      <c r="B32" s="368" t="s">
        <v>181</v>
      </c>
      <c r="C32" s="362"/>
      <c r="D32" s="362"/>
      <c r="E32" s="363"/>
      <c r="F32" s="542">
        <v>29.3</v>
      </c>
      <c r="G32" s="542">
        <v>29.6</v>
      </c>
      <c r="H32" s="542">
        <v>31.2</v>
      </c>
      <c r="I32" s="542">
        <v>32.700000000000003</v>
      </c>
      <c r="J32" s="544">
        <v>29.8</v>
      </c>
      <c r="K32" s="543" t="s">
        <v>350</v>
      </c>
      <c r="L32" s="364">
        <v>-0.5</v>
      </c>
    </row>
    <row r="33" spans="1:12" s="110" customFormat="1" ht="15" customHeight="1" x14ac:dyDescent="0.2">
      <c r="A33" s="367"/>
      <c r="B33" s="368" t="s">
        <v>182</v>
      </c>
      <c r="C33" s="362"/>
      <c r="D33" s="362"/>
      <c r="E33" s="363"/>
      <c r="F33" s="542">
        <v>36.1</v>
      </c>
      <c r="G33" s="542">
        <v>41.1</v>
      </c>
      <c r="H33" s="542">
        <v>46.3</v>
      </c>
      <c r="I33" s="542">
        <v>44.3</v>
      </c>
      <c r="J33" s="542">
        <v>38.5</v>
      </c>
      <c r="K33" s="543" t="s">
        <v>350</v>
      </c>
      <c r="L33" s="364">
        <v>-2.3999999999999986</v>
      </c>
    </row>
    <row r="34" spans="1:12" s="369" customFormat="1" ht="15" customHeight="1" x14ac:dyDescent="0.2">
      <c r="A34" s="367" t="s">
        <v>113</v>
      </c>
      <c r="B34" s="368" t="s">
        <v>116</v>
      </c>
      <c r="C34" s="362"/>
      <c r="D34" s="362"/>
      <c r="E34" s="363"/>
      <c r="F34" s="542">
        <v>29.1</v>
      </c>
      <c r="G34" s="542">
        <v>33.700000000000003</v>
      </c>
      <c r="H34" s="542">
        <v>37.4</v>
      </c>
      <c r="I34" s="542">
        <v>36.700000000000003</v>
      </c>
      <c r="J34" s="542">
        <v>32.299999999999997</v>
      </c>
      <c r="K34" s="543" t="s">
        <v>350</v>
      </c>
      <c r="L34" s="364">
        <v>-3.1999999999999957</v>
      </c>
    </row>
    <row r="35" spans="1:12" s="369" customFormat="1" ht="11.25" x14ac:dyDescent="0.2">
      <c r="A35" s="370"/>
      <c r="B35" s="371" t="s">
        <v>117</v>
      </c>
      <c r="C35" s="372"/>
      <c r="D35" s="372"/>
      <c r="E35" s="373"/>
      <c r="F35" s="545">
        <v>34.700000000000003</v>
      </c>
      <c r="G35" s="545">
        <v>34.4</v>
      </c>
      <c r="H35" s="545">
        <v>36.4</v>
      </c>
      <c r="I35" s="545">
        <v>37.799999999999997</v>
      </c>
      <c r="J35" s="546">
        <v>34.4</v>
      </c>
      <c r="K35" s="547" t="s">
        <v>350</v>
      </c>
      <c r="L35" s="374">
        <v>0.30000000000000426</v>
      </c>
    </row>
    <row r="36" spans="1:12" s="369" customFormat="1" ht="15.95" customHeight="1" x14ac:dyDescent="0.2">
      <c r="A36" s="375" t="s">
        <v>351</v>
      </c>
      <c r="B36" s="376"/>
      <c r="C36" s="377"/>
      <c r="D36" s="376"/>
      <c r="E36" s="378"/>
      <c r="F36" s="548">
        <v>15610</v>
      </c>
      <c r="G36" s="548">
        <v>12215</v>
      </c>
      <c r="H36" s="548">
        <v>16327</v>
      </c>
      <c r="I36" s="548">
        <v>14713</v>
      </c>
      <c r="J36" s="548">
        <v>15560</v>
      </c>
      <c r="K36" s="549">
        <v>50</v>
      </c>
      <c r="L36" s="380">
        <v>0.32133676092544988</v>
      </c>
    </row>
    <row r="37" spans="1:12" s="369" customFormat="1" ht="15.95" customHeight="1" x14ac:dyDescent="0.2">
      <c r="A37" s="381"/>
      <c r="B37" s="382" t="s">
        <v>113</v>
      </c>
      <c r="C37" s="382" t="s">
        <v>352</v>
      </c>
      <c r="D37" s="382"/>
      <c r="E37" s="383"/>
      <c r="F37" s="548">
        <v>4952</v>
      </c>
      <c r="G37" s="548">
        <v>4180</v>
      </c>
      <c r="H37" s="548">
        <v>6037</v>
      </c>
      <c r="I37" s="548">
        <v>5467</v>
      </c>
      <c r="J37" s="548">
        <v>5161</v>
      </c>
      <c r="K37" s="549">
        <v>-209</v>
      </c>
      <c r="L37" s="380">
        <v>-4.0496027901569462</v>
      </c>
    </row>
    <row r="38" spans="1:12" s="369" customFormat="1" ht="15.95" customHeight="1" x14ac:dyDescent="0.2">
      <c r="A38" s="381"/>
      <c r="B38" s="384" t="s">
        <v>105</v>
      </c>
      <c r="C38" s="384" t="s">
        <v>106</v>
      </c>
      <c r="D38" s="385"/>
      <c r="E38" s="383"/>
      <c r="F38" s="548">
        <v>9625</v>
      </c>
      <c r="G38" s="548">
        <v>7360</v>
      </c>
      <c r="H38" s="548">
        <v>10156</v>
      </c>
      <c r="I38" s="548">
        <v>9231</v>
      </c>
      <c r="J38" s="550">
        <v>9681</v>
      </c>
      <c r="K38" s="549">
        <v>-56</v>
      </c>
      <c r="L38" s="380">
        <v>-0.57845263919016632</v>
      </c>
    </row>
    <row r="39" spans="1:12" s="369" customFormat="1" ht="15.95" customHeight="1" x14ac:dyDescent="0.2">
      <c r="A39" s="381"/>
      <c r="B39" s="385"/>
      <c r="C39" s="382" t="s">
        <v>353</v>
      </c>
      <c r="D39" s="385"/>
      <c r="E39" s="383"/>
      <c r="F39" s="548">
        <v>2805</v>
      </c>
      <c r="G39" s="548">
        <v>2242</v>
      </c>
      <c r="H39" s="548">
        <v>3372</v>
      </c>
      <c r="I39" s="548">
        <v>3118</v>
      </c>
      <c r="J39" s="548">
        <v>2843</v>
      </c>
      <c r="K39" s="549">
        <v>-38</v>
      </c>
      <c r="L39" s="380">
        <v>-1.3366162504396764</v>
      </c>
    </row>
    <row r="40" spans="1:12" s="369" customFormat="1" ht="15.95" customHeight="1" x14ac:dyDescent="0.2">
      <c r="A40" s="381"/>
      <c r="B40" s="384"/>
      <c r="C40" s="384" t="s">
        <v>107</v>
      </c>
      <c r="D40" s="385"/>
      <c r="E40" s="383"/>
      <c r="F40" s="548">
        <v>5985</v>
      </c>
      <c r="G40" s="548">
        <v>4855</v>
      </c>
      <c r="H40" s="548">
        <v>6171</v>
      </c>
      <c r="I40" s="548">
        <v>5482</v>
      </c>
      <c r="J40" s="548">
        <v>5879</v>
      </c>
      <c r="K40" s="549">
        <v>106</v>
      </c>
      <c r="L40" s="380">
        <v>1.8030277258037082</v>
      </c>
    </row>
    <row r="41" spans="1:12" s="369" customFormat="1" ht="24" customHeight="1" x14ac:dyDescent="0.2">
      <c r="A41" s="381"/>
      <c r="B41" s="385"/>
      <c r="C41" s="382" t="s">
        <v>353</v>
      </c>
      <c r="D41" s="385"/>
      <c r="E41" s="383"/>
      <c r="F41" s="548">
        <v>2147</v>
      </c>
      <c r="G41" s="548">
        <v>1938</v>
      </c>
      <c r="H41" s="548">
        <v>2665</v>
      </c>
      <c r="I41" s="548">
        <v>2349</v>
      </c>
      <c r="J41" s="550">
        <v>2318</v>
      </c>
      <c r="K41" s="549">
        <v>-171</v>
      </c>
      <c r="L41" s="380">
        <v>-7.3770491803278686</v>
      </c>
    </row>
    <row r="42" spans="1:12" s="110" customFormat="1" ht="15" customHeight="1" x14ac:dyDescent="0.2">
      <c r="A42" s="381"/>
      <c r="B42" s="384" t="s">
        <v>113</v>
      </c>
      <c r="C42" s="384" t="s">
        <v>354</v>
      </c>
      <c r="D42" s="385"/>
      <c r="E42" s="383"/>
      <c r="F42" s="548">
        <v>2773</v>
      </c>
      <c r="G42" s="548">
        <v>2222</v>
      </c>
      <c r="H42" s="548">
        <v>3251</v>
      </c>
      <c r="I42" s="548">
        <v>2765</v>
      </c>
      <c r="J42" s="548">
        <v>2827</v>
      </c>
      <c r="K42" s="549">
        <v>-54</v>
      </c>
      <c r="L42" s="380">
        <v>-1.9101521047046339</v>
      </c>
    </row>
    <row r="43" spans="1:12" s="110" customFormat="1" ht="15" customHeight="1" x14ac:dyDescent="0.2">
      <c r="A43" s="381"/>
      <c r="B43" s="385"/>
      <c r="C43" s="382" t="s">
        <v>353</v>
      </c>
      <c r="D43" s="385"/>
      <c r="E43" s="383"/>
      <c r="F43" s="548">
        <v>1174</v>
      </c>
      <c r="G43" s="548">
        <v>991</v>
      </c>
      <c r="H43" s="548">
        <v>1643</v>
      </c>
      <c r="I43" s="548">
        <v>1335</v>
      </c>
      <c r="J43" s="548">
        <v>1366</v>
      </c>
      <c r="K43" s="549">
        <v>-192</v>
      </c>
      <c r="L43" s="380">
        <v>-14.055636896046853</v>
      </c>
    </row>
    <row r="44" spans="1:12" s="110" customFormat="1" ht="15" customHeight="1" x14ac:dyDescent="0.2">
      <c r="A44" s="381"/>
      <c r="B44" s="384"/>
      <c r="C44" s="366" t="s">
        <v>109</v>
      </c>
      <c r="D44" s="385"/>
      <c r="E44" s="383"/>
      <c r="F44" s="548">
        <v>11276</v>
      </c>
      <c r="G44" s="548">
        <v>8933</v>
      </c>
      <c r="H44" s="548">
        <v>11545</v>
      </c>
      <c r="I44" s="548">
        <v>10626</v>
      </c>
      <c r="J44" s="550">
        <v>11328</v>
      </c>
      <c r="K44" s="549">
        <v>-52</v>
      </c>
      <c r="L44" s="380">
        <v>-0.45903954802259889</v>
      </c>
    </row>
    <row r="45" spans="1:12" s="110" customFormat="1" ht="15" customHeight="1" x14ac:dyDescent="0.2">
      <c r="A45" s="381"/>
      <c r="B45" s="385"/>
      <c r="C45" s="382" t="s">
        <v>353</v>
      </c>
      <c r="D45" s="385"/>
      <c r="E45" s="383"/>
      <c r="F45" s="548">
        <v>3373</v>
      </c>
      <c r="G45" s="548">
        <v>2892</v>
      </c>
      <c r="H45" s="548">
        <v>3893</v>
      </c>
      <c r="I45" s="548">
        <v>3682</v>
      </c>
      <c r="J45" s="548">
        <v>3397</v>
      </c>
      <c r="K45" s="549">
        <v>-24</v>
      </c>
      <c r="L45" s="380">
        <v>-0.70650574035914038</v>
      </c>
    </row>
    <row r="46" spans="1:12" s="110" customFormat="1" ht="15" customHeight="1" x14ac:dyDescent="0.2">
      <c r="A46" s="381"/>
      <c r="B46" s="384"/>
      <c r="C46" s="366" t="s">
        <v>110</v>
      </c>
      <c r="D46" s="385"/>
      <c r="E46" s="383"/>
      <c r="F46" s="548">
        <v>1385</v>
      </c>
      <c r="G46" s="548">
        <v>949</v>
      </c>
      <c r="H46" s="548">
        <v>1346</v>
      </c>
      <c r="I46" s="548">
        <v>1181</v>
      </c>
      <c r="J46" s="548">
        <v>1253</v>
      </c>
      <c r="K46" s="549">
        <v>132</v>
      </c>
      <c r="L46" s="380">
        <v>10.534716679968076</v>
      </c>
    </row>
    <row r="47" spans="1:12" s="110" customFormat="1" ht="15" customHeight="1" x14ac:dyDescent="0.2">
      <c r="A47" s="381"/>
      <c r="B47" s="385"/>
      <c r="C47" s="382" t="s">
        <v>353</v>
      </c>
      <c r="D47" s="385"/>
      <c r="E47" s="383"/>
      <c r="F47" s="548">
        <v>337</v>
      </c>
      <c r="G47" s="548">
        <v>251</v>
      </c>
      <c r="H47" s="548">
        <v>400</v>
      </c>
      <c r="I47" s="548">
        <v>385</v>
      </c>
      <c r="J47" s="550">
        <v>333</v>
      </c>
      <c r="K47" s="549">
        <v>4</v>
      </c>
      <c r="L47" s="380">
        <v>1.2012012012012012</v>
      </c>
    </row>
    <row r="48" spans="1:12" s="110" customFormat="1" ht="15" customHeight="1" x14ac:dyDescent="0.2">
      <c r="A48" s="381"/>
      <c r="B48" s="385"/>
      <c r="C48" s="366" t="s">
        <v>111</v>
      </c>
      <c r="D48" s="386"/>
      <c r="E48" s="387"/>
      <c r="F48" s="548">
        <v>176</v>
      </c>
      <c r="G48" s="548">
        <v>111</v>
      </c>
      <c r="H48" s="548">
        <v>185</v>
      </c>
      <c r="I48" s="548">
        <v>141</v>
      </c>
      <c r="J48" s="548">
        <v>152</v>
      </c>
      <c r="K48" s="549">
        <v>24</v>
      </c>
      <c r="L48" s="380">
        <v>15.789473684210526</v>
      </c>
    </row>
    <row r="49" spans="1:12" s="110" customFormat="1" ht="15" customHeight="1" x14ac:dyDescent="0.2">
      <c r="A49" s="381"/>
      <c r="B49" s="385"/>
      <c r="C49" s="382" t="s">
        <v>353</v>
      </c>
      <c r="D49" s="385"/>
      <c r="E49" s="383"/>
      <c r="F49" s="548">
        <v>68</v>
      </c>
      <c r="G49" s="548">
        <v>46</v>
      </c>
      <c r="H49" s="548">
        <v>101</v>
      </c>
      <c r="I49" s="548">
        <v>65</v>
      </c>
      <c r="J49" s="548">
        <v>65</v>
      </c>
      <c r="K49" s="549">
        <v>3</v>
      </c>
      <c r="L49" s="380">
        <v>4.615384615384615</v>
      </c>
    </row>
    <row r="50" spans="1:12" s="110" customFormat="1" ht="15" customHeight="1" x14ac:dyDescent="0.2">
      <c r="A50" s="381"/>
      <c r="B50" s="384" t="s">
        <v>113</v>
      </c>
      <c r="C50" s="382" t="s">
        <v>181</v>
      </c>
      <c r="D50" s="385"/>
      <c r="E50" s="383"/>
      <c r="F50" s="548">
        <v>10016</v>
      </c>
      <c r="G50" s="548">
        <v>7272</v>
      </c>
      <c r="H50" s="548">
        <v>10089</v>
      </c>
      <c r="I50" s="548">
        <v>9048</v>
      </c>
      <c r="J50" s="550">
        <v>9539</v>
      </c>
      <c r="K50" s="549">
        <v>477</v>
      </c>
      <c r="L50" s="380">
        <v>5.0005241639584863</v>
      </c>
    </row>
    <row r="51" spans="1:12" s="110" customFormat="1" ht="15" customHeight="1" x14ac:dyDescent="0.2">
      <c r="A51" s="381"/>
      <c r="B51" s="385"/>
      <c r="C51" s="382" t="s">
        <v>353</v>
      </c>
      <c r="D51" s="385"/>
      <c r="E51" s="383"/>
      <c r="F51" s="548">
        <v>2933</v>
      </c>
      <c r="G51" s="548">
        <v>2149</v>
      </c>
      <c r="H51" s="548">
        <v>3146</v>
      </c>
      <c r="I51" s="548">
        <v>2956</v>
      </c>
      <c r="J51" s="548">
        <v>2842</v>
      </c>
      <c r="K51" s="549">
        <v>91</v>
      </c>
      <c r="L51" s="380">
        <v>3.2019704433497536</v>
      </c>
    </row>
    <row r="52" spans="1:12" s="110" customFormat="1" ht="15" customHeight="1" x14ac:dyDescent="0.2">
      <c r="A52" s="381"/>
      <c r="B52" s="384"/>
      <c r="C52" s="382" t="s">
        <v>182</v>
      </c>
      <c r="D52" s="385"/>
      <c r="E52" s="383"/>
      <c r="F52" s="548">
        <v>5594</v>
      </c>
      <c r="G52" s="548">
        <v>4943</v>
      </c>
      <c r="H52" s="548">
        <v>6238</v>
      </c>
      <c r="I52" s="548">
        <v>5665</v>
      </c>
      <c r="J52" s="548">
        <v>6021</v>
      </c>
      <c r="K52" s="549">
        <v>-427</v>
      </c>
      <c r="L52" s="380">
        <v>-7.0918452084371371</v>
      </c>
    </row>
    <row r="53" spans="1:12" s="269" customFormat="1" ht="11.25" customHeight="1" x14ac:dyDescent="0.2">
      <c r="A53" s="381"/>
      <c r="B53" s="385"/>
      <c r="C53" s="382" t="s">
        <v>353</v>
      </c>
      <c r="D53" s="385"/>
      <c r="E53" s="383"/>
      <c r="F53" s="548">
        <v>2019</v>
      </c>
      <c r="G53" s="548">
        <v>2031</v>
      </c>
      <c r="H53" s="548">
        <v>2891</v>
      </c>
      <c r="I53" s="548">
        <v>2511</v>
      </c>
      <c r="J53" s="550">
        <v>2319</v>
      </c>
      <c r="K53" s="549">
        <v>-300</v>
      </c>
      <c r="L53" s="380">
        <v>-12.936610608020699</v>
      </c>
    </row>
    <row r="54" spans="1:12" s="151" customFormat="1" ht="12.75" customHeight="1" x14ac:dyDescent="0.2">
      <c r="A54" s="381"/>
      <c r="B54" s="384" t="s">
        <v>113</v>
      </c>
      <c r="C54" s="384" t="s">
        <v>116</v>
      </c>
      <c r="D54" s="385"/>
      <c r="E54" s="383"/>
      <c r="F54" s="548">
        <v>8443</v>
      </c>
      <c r="G54" s="548">
        <v>6764</v>
      </c>
      <c r="H54" s="548">
        <v>9146</v>
      </c>
      <c r="I54" s="548">
        <v>7945</v>
      </c>
      <c r="J54" s="548">
        <v>8640</v>
      </c>
      <c r="K54" s="549">
        <v>-197</v>
      </c>
      <c r="L54" s="380">
        <v>-2.2800925925925926</v>
      </c>
    </row>
    <row r="55" spans="1:12" ht="11.25" x14ac:dyDescent="0.2">
      <c r="A55" s="381"/>
      <c r="B55" s="385"/>
      <c r="C55" s="382" t="s">
        <v>353</v>
      </c>
      <c r="D55" s="385"/>
      <c r="E55" s="383"/>
      <c r="F55" s="548">
        <v>2458</v>
      </c>
      <c r="G55" s="548">
        <v>2282</v>
      </c>
      <c r="H55" s="548">
        <v>3420</v>
      </c>
      <c r="I55" s="548">
        <v>2912</v>
      </c>
      <c r="J55" s="548">
        <v>2787</v>
      </c>
      <c r="K55" s="549">
        <v>-329</v>
      </c>
      <c r="L55" s="380">
        <v>-11.804808037316111</v>
      </c>
    </row>
    <row r="56" spans="1:12" ht="14.25" customHeight="1" x14ac:dyDescent="0.2">
      <c r="A56" s="381"/>
      <c r="B56" s="385"/>
      <c r="C56" s="384" t="s">
        <v>117</v>
      </c>
      <c r="D56" s="385"/>
      <c r="E56" s="383"/>
      <c r="F56" s="548">
        <v>7128</v>
      </c>
      <c r="G56" s="548">
        <v>5398</v>
      </c>
      <c r="H56" s="548">
        <v>7153</v>
      </c>
      <c r="I56" s="548">
        <v>6743</v>
      </c>
      <c r="J56" s="548">
        <v>6885</v>
      </c>
      <c r="K56" s="549">
        <v>243</v>
      </c>
      <c r="L56" s="380">
        <v>3.5294117647058822</v>
      </c>
    </row>
    <row r="57" spans="1:12" ht="18.75" customHeight="1" x14ac:dyDescent="0.2">
      <c r="A57" s="388"/>
      <c r="B57" s="389"/>
      <c r="C57" s="390" t="s">
        <v>353</v>
      </c>
      <c r="D57" s="389"/>
      <c r="E57" s="391"/>
      <c r="F57" s="551">
        <v>2475</v>
      </c>
      <c r="G57" s="552">
        <v>1859</v>
      </c>
      <c r="H57" s="552">
        <v>2606</v>
      </c>
      <c r="I57" s="552">
        <v>2547</v>
      </c>
      <c r="J57" s="552">
        <v>2366</v>
      </c>
      <c r="K57" s="553">
        <f t="shared" ref="K57" si="0">IF(OR(F57=".",J57=".")=TRUE,".",IF(OR(F57="*",J57="*")=TRUE,"*",IF(AND(F57="-",J57="-")=TRUE,"-",IF(AND(ISNUMBER(J57),ISNUMBER(F57))=TRUE,IF(F57-J57=0,0,F57-J57),IF(ISNUMBER(F57)=TRUE,F57,-J57)))))</f>
        <v>109</v>
      </c>
      <c r="L57" s="392">
        <f t="shared" ref="L57" si="1">IF(K57 =".",".",IF(K57 ="*","*",IF(K57="-","-",IF(K57=0,0,IF(OR(J57="-",J57=".",F57="-",F57=".")=TRUE,"X",IF(J57=0,"0,0",IF(ABS(K57*100/J57)&gt;250,".X",(K57*100/J57))))))))</f>
        <v>4.6069315300084535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16046</v>
      </c>
      <c r="E11" s="114">
        <v>12847</v>
      </c>
      <c r="F11" s="114">
        <v>19538</v>
      </c>
      <c r="G11" s="114">
        <v>14985</v>
      </c>
      <c r="H11" s="140">
        <v>15983</v>
      </c>
      <c r="I11" s="115">
        <v>63</v>
      </c>
      <c r="J11" s="116">
        <v>0.39416880435462681</v>
      </c>
    </row>
    <row r="12" spans="1:15" s="110" customFormat="1" ht="24.95" customHeight="1" x14ac:dyDescent="0.2">
      <c r="A12" s="193" t="s">
        <v>132</v>
      </c>
      <c r="B12" s="194" t="s">
        <v>133</v>
      </c>
      <c r="C12" s="113">
        <v>0.28044372429265862</v>
      </c>
      <c r="D12" s="115">
        <v>45</v>
      </c>
      <c r="E12" s="114">
        <v>33</v>
      </c>
      <c r="F12" s="114">
        <v>54</v>
      </c>
      <c r="G12" s="114">
        <v>38</v>
      </c>
      <c r="H12" s="140">
        <v>40</v>
      </c>
      <c r="I12" s="115">
        <v>5</v>
      </c>
      <c r="J12" s="116">
        <v>12.5</v>
      </c>
    </row>
    <row r="13" spans="1:15" s="110" customFormat="1" ht="24.95" customHeight="1" x14ac:dyDescent="0.2">
      <c r="A13" s="193" t="s">
        <v>134</v>
      </c>
      <c r="B13" s="199" t="s">
        <v>214</v>
      </c>
      <c r="C13" s="113">
        <v>1.3274336283185841</v>
      </c>
      <c r="D13" s="115">
        <v>213</v>
      </c>
      <c r="E13" s="114">
        <v>92</v>
      </c>
      <c r="F13" s="114">
        <v>141</v>
      </c>
      <c r="G13" s="114">
        <v>123</v>
      </c>
      <c r="H13" s="140">
        <v>186</v>
      </c>
      <c r="I13" s="115">
        <v>27</v>
      </c>
      <c r="J13" s="116">
        <v>14.516129032258064</v>
      </c>
    </row>
    <row r="14" spans="1:15" s="287" customFormat="1" ht="24.95" customHeight="1" x14ac:dyDescent="0.2">
      <c r="A14" s="193" t="s">
        <v>215</v>
      </c>
      <c r="B14" s="199" t="s">
        <v>137</v>
      </c>
      <c r="C14" s="113">
        <v>7.0796460176991154</v>
      </c>
      <c r="D14" s="115">
        <v>1136</v>
      </c>
      <c r="E14" s="114">
        <v>909</v>
      </c>
      <c r="F14" s="114">
        <v>1497</v>
      </c>
      <c r="G14" s="114">
        <v>1004</v>
      </c>
      <c r="H14" s="140">
        <v>1095</v>
      </c>
      <c r="I14" s="115">
        <v>41</v>
      </c>
      <c r="J14" s="116">
        <v>3.7442922374429224</v>
      </c>
      <c r="K14" s="110"/>
      <c r="L14" s="110"/>
      <c r="M14" s="110"/>
      <c r="N14" s="110"/>
      <c r="O14" s="110"/>
    </row>
    <row r="15" spans="1:15" s="110" customFormat="1" ht="24.95" customHeight="1" x14ac:dyDescent="0.2">
      <c r="A15" s="193" t="s">
        <v>216</v>
      </c>
      <c r="B15" s="199" t="s">
        <v>217</v>
      </c>
      <c r="C15" s="113">
        <v>1.5704848560388882</v>
      </c>
      <c r="D15" s="115">
        <v>252</v>
      </c>
      <c r="E15" s="114">
        <v>237</v>
      </c>
      <c r="F15" s="114">
        <v>355</v>
      </c>
      <c r="G15" s="114">
        <v>194</v>
      </c>
      <c r="H15" s="140">
        <v>275</v>
      </c>
      <c r="I15" s="115">
        <v>-23</v>
      </c>
      <c r="J15" s="116">
        <v>-8.3636363636363633</v>
      </c>
    </row>
    <row r="16" spans="1:15" s="287" customFormat="1" ht="24.95" customHeight="1" x14ac:dyDescent="0.2">
      <c r="A16" s="193" t="s">
        <v>218</v>
      </c>
      <c r="B16" s="199" t="s">
        <v>141</v>
      </c>
      <c r="C16" s="113">
        <v>4.1941916988657608</v>
      </c>
      <c r="D16" s="115">
        <v>673</v>
      </c>
      <c r="E16" s="114">
        <v>566</v>
      </c>
      <c r="F16" s="114">
        <v>928</v>
      </c>
      <c r="G16" s="114">
        <v>638</v>
      </c>
      <c r="H16" s="140">
        <v>685</v>
      </c>
      <c r="I16" s="115">
        <v>-12</v>
      </c>
      <c r="J16" s="116">
        <v>-1.7518248175182483</v>
      </c>
      <c r="K16" s="110"/>
      <c r="L16" s="110"/>
      <c r="M16" s="110"/>
      <c r="N16" s="110"/>
      <c r="O16" s="110"/>
    </row>
    <row r="17" spans="1:15" s="110" customFormat="1" ht="24.95" customHeight="1" x14ac:dyDescent="0.2">
      <c r="A17" s="193" t="s">
        <v>142</v>
      </c>
      <c r="B17" s="199" t="s">
        <v>220</v>
      </c>
      <c r="C17" s="113">
        <v>1.3149694627944659</v>
      </c>
      <c r="D17" s="115">
        <v>211</v>
      </c>
      <c r="E17" s="114">
        <v>106</v>
      </c>
      <c r="F17" s="114">
        <v>214</v>
      </c>
      <c r="G17" s="114">
        <v>172</v>
      </c>
      <c r="H17" s="140">
        <v>135</v>
      </c>
      <c r="I17" s="115">
        <v>76</v>
      </c>
      <c r="J17" s="116">
        <v>56.296296296296298</v>
      </c>
    </row>
    <row r="18" spans="1:15" s="287" customFormat="1" ht="24.95" customHeight="1" x14ac:dyDescent="0.2">
      <c r="A18" s="201" t="s">
        <v>144</v>
      </c>
      <c r="B18" s="202" t="s">
        <v>145</v>
      </c>
      <c r="C18" s="113">
        <v>12.26473887573227</v>
      </c>
      <c r="D18" s="115">
        <v>1968</v>
      </c>
      <c r="E18" s="114">
        <v>1291</v>
      </c>
      <c r="F18" s="114">
        <v>2174</v>
      </c>
      <c r="G18" s="114">
        <v>1816</v>
      </c>
      <c r="H18" s="140">
        <v>2276</v>
      </c>
      <c r="I18" s="115">
        <v>-308</v>
      </c>
      <c r="J18" s="116">
        <v>-13.532513181019333</v>
      </c>
      <c r="K18" s="110"/>
      <c r="L18" s="110"/>
      <c r="M18" s="110"/>
      <c r="N18" s="110"/>
      <c r="O18" s="110"/>
    </row>
    <row r="19" spans="1:15" s="110" customFormat="1" ht="24.95" customHeight="1" x14ac:dyDescent="0.2">
      <c r="A19" s="193" t="s">
        <v>146</v>
      </c>
      <c r="B19" s="199" t="s">
        <v>147</v>
      </c>
      <c r="C19" s="113">
        <v>13.486227097095849</v>
      </c>
      <c r="D19" s="115">
        <v>2164</v>
      </c>
      <c r="E19" s="114">
        <v>1986</v>
      </c>
      <c r="F19" s="114">
        <v>2594</v>
      </c>
      <c r="G19" s="114">
        <v>2077</v>
      </c>
      <c r="H19" s="140">
        <v>2165</v>
      </c>
      <c r="I19" s="115">
        <v>-1</v>
      </c>
      <c r="J19" s="116">
        <v>-4.6189376443418015E-2</v>
      </c>
    </row>
    <row r="20" spans="1:15" s="287" customFormat="1" ht="24.95" customHeight="1" x14ac:dyDescent="0.2">
      <c r="A20" s="193" t="s">
        <v>148</v>
      </c>
      <c r="B20" s="199" t="s">
        <v>149</v>
      </c>
      <c r="C20" s="113">
        <v>7.1045743487473514</v>
      </c>
      <c r="D20" s="115">
        <v>1140</v>
      </c>
      <c r="E20" s="114">
        <v>1006</v>
      </c>
      <c r="F20" s="114">
        <v>1662</v>
      </c>
      <c r="G20" s="114">
        <v>1169</v>
      </c>
      <c r="H20" s="140">
        <v>1355</v>
      </c>
      <c r="I20" s="115">
        <v>-215</v>
      </c>
      <c r="J20" s="116">
        <v>-15.867158671586715</v>
      </c>
      <c r="K20" s="110"/>
      <c r="L20" s="110"/>
      <c r="M20" s="110"/>
      <c r="N20" s="110"/>
      <c r="O20" s="110"/>
    </row>
    <row r="21" spans="1:15" s="110" customFormat="1" ht="24.95" customHeight="1" x14ac:dyDescent="0.2">
      <c r="A21" s="201" t="s">
        <v>150</v>
      </c>
      <c r="B21" s="202" t="s">
        <v>151</v>
      </c>
      <c r="C21" s="113">
        <v>5.1103078648884459</v>
      </c>
      <c r="D21" s="115">
        <v>820</v>
      </c>
      <c r="E21" s="114">
        <v>655</v>
      </c>
      <c r="F21" s="114">
        <v>842</v>
      </c>
      <c r="G21" s="114">
        <v>837</v>
      </c>
      <c r="H21" s="140">
        <v>862</v>
      </c>
      <c r="I21" s="115">
        <v>-42</v>
      </c>
      <c r="J21" s="116">
        <v>-4.872389791183295</v>
      </c>
    </row>
    <row r="22" spans="1:15" s="110" customFormat="1" ht="24.95" customHeight="1" x14ac:dyDescent="0.2">
      <c r="A22" s="201" t="s">
        <v>152</v>
      </c>
      <c r="B22" s="199" t="s">
        <v>153</v>
      </c>
      <c r="C22" s="113">
        <v>3.951140471145457</v>
      </c>
      <c r="D22" s="115">
        <v>634</v>
      </c>
      <c r="E22" s="114">
        <v>648</v>
      </c>
      <c r="F22" s="114">
        <v>960</v>
      </c>
      <c r="G22" s="114">
        <v>866</v>
      </c>
      <c r="H22" s="140">
        <v>736</v>
      </c>
      <c r="I22" s="115">
        <v>-102</v>
      </c>
      <c r="J22" s="116">
        <v>-13.858695652173912</v>
      </c>
    </row>
    <row r="23" spans="1:15" s="110" customFormat="1" ht="24.95" customHeight="1" x14ac:dyDescent="0.2">
      <c r="A23" s="193" t="s">
        <v>154</v>
      </c>
      <c r="B23" s="199" t="s">
        <v>155</v>
      </c>
      <c r="C23" s="113">
        <v>1.7449831733765424</v>
      </c>
      <c r="D23" s="115">
        <v>280</v>
      </c>
      <c r="E23" s="114">
        <v>271</v>
      </c>
      <c r="F23" s="114">
        <v>744</v>
      </c>
      <c r="G23" s="114">
        <v>189</v>
      </c>
      <c r="H23" s="140">
        <v>212</v>
      </c>
      <c r="I23" s="115">
        <v>68</v>
      </c>
      <c r="J23" s="116">
        <v>32.075471698113205</v>
      </c>
    </row>
    <row r="24" spans="1:15" s="110" customFormat="1" ht="24.95" customHeight="1" x14ac:dyDescent="0.2">
      <c r="A24" s="193" t="s">
        <v>156</v>
      </c>
      <c r="B24" s="199" t="s">
        <v>221</v>
      </c>
      <c r="C24" s="113">
        <v>6.8926835348373423</v>
      </c>
      <c r="D24" s="115">
        <v>1106</v>
      </c>
      <c r="E24" s="114">
        <v>875</v>
      </c>
      <c r="F24" s="114">
        <v>1341</v>
      </c>
      <c r="G24" s="114">
        <v>1048</v>
      </c>
      <c r="H24" s="140">
        <v>1338</v>
      </c>
      <c r="I24" s="115">
        <v>-232</v>
      </c>
      <c r="J24" s="116">
        <v>-17.33931240657698</v>
      </c>
    </row>
    <row r="25" spans="1:15" s="110" customFormat="1" ht="24.95" customHeight="1" x14ac:dyDescent="0.2">
      <c r="A25" s="193" t="s">
        <v>222</v>
      </c>
      <c r="B25" s="204" t="s">
        <v>159</v>
      </c>
      <c r="C25" s="113">
        <v>13.324192945282313</v>
      </c>
      <c r="D25" s="115">
        <v>2138</v>
      </c>
      <c r="E25" s="114">
        <v>1611</v>
      </c>
      <c r="F25" s="114">
        <v>2170</v>
      </c>
      <c r="G25" s="114">
        <v>1971</v>
      </c>
      <c r="H25" s="140">
        <v>1914</v>
      </c>
      <c r="I25" s="115">
        <v>224</v>
      </c>
      <c r="J25" s="116">
        <v>11.703239289446186</v>
      </c>
    </row>
    <row r="26" spans="1:15" s="110" customFormat="1" ht="24.95" customHeight="1" x14ac:dyDescent="0.2">
      <c r="A26" s="201">
        <v>782.78300000000002</v>
      </c>
      <c r="B26" s="203" t="s">
        <v>160</v>
      </c>
      <c r="C26" s="113">
        <v>10.806431509410444</v>
      </c>
      <c r="D26" s="115">
        <v>1734</v>
      </c>
      <c r="E26" s="114">
        <v>1276</v>
      </c>
      <c r="F26" s="114">
        <v>1716</v>
      </c>
      <c r="G26" s="114">
        <v>1817</v>
      </c>
      <c r="H26" s="140">
        <v>1415</v>
      </c>
      <c r="I26" s="115">
        <v>319</v>
      </c>
      <c r="J26" s="116">
        <v>22.544169611307421</v>
      </c>
    </row>
    <row r="27" spans="1:15" s="110" customFormat="1" ht="24.95" customHeight="1" x14ac:dyDescent="0.2">
      <c r="A27" s="193" t="s">
        <v>161</v>
      </c>
      <c r="B27" s="199" t="s">
        <v>162</v>
      </c>
      <c r="C27" s="113">
        <v>1.950641904524492</v>
      </c>
      <c r="D27" s="115">
        <v>313</v>
      </c>
      <c r="E27" s="114">
        <v>263</v>
      </c>
      <c r="F27" s="114">
        <v>565</v>
      </c>
      <c r="G27" s="114">
        <v>322</v>
      </c>
      <c r="H27" s="140">
        <v>311</v>
      </c>
      <c r="I27" s="115">
        <v>2</v>
      </c>
      <c r="J27" s="116">
        <v>0.64308681672025725</v>
      </c>
    </row>
    <row r="28" spans="1:15" s="110" customFormat="1" ht="24.95" customHeight="1" x14ac:dyDescent="0.2">
      <c r="A28" s="193" t="s">
        <v>163</v>
      </c>
      <c r="B28" s="199" t="s">
        <v>164</v>
      </c>
      <c r="C28" s="113">
        <v>1.9942664838589057</v>
      </c>
      <c r="D28" s="115">
        <v>320</v>
      </c>
      <c r="E28" s="114">
        <v>280</v>
      </c>
      <c r="F28" s="114">
        <v>751</v>
      </c>
      <c r="G28" s="114">
        <v>228</v>
      </c>
      <c r="H28" s="140">
        <v>395</v>
      </c>
      <c r="I28" s="115">
        <v>-75</v>
      </c>
      <c r="J28" s="116">
        <v>-18.9873417721519</v>
      </c>
    </row>
    <row r="29" spans="1:15" s="110" customFormat="1" ht="24.95" customHeight="1" x14ac:dyDescent="0.2">
      <c r="A29" s="193">
        <v>86</v>
      </c>
      <c r="B29" s="199" t="s">
        <v>165</v>
      </c>
      <c r="C29" s="113">
        <v>5.6649632307117042</v>
      </c>
      <c r="D29" s="115">
        <v>909</v>
      </c>
      <c r="E29" s="114">
        <v>672</v>
      </c>
      <c r="F29" s="114">
        <v>857</v>
      </c>
      <c r="G29" s="114">
        <v>683</v>
      </c>
      <c r="H29" s="140">
        <v>795</v>
      </c>
      <c r="I29" s="115">
        <v>114</v>
      </c>
      <c r="J29" s="116">
        <v>14.339622641509434</v>
      </c>
    </row>
    <row r="30" spans="1:15" s="110" customFormat="1" ht="24.95" customHeight="1" x14ac:dyDescent="0.2">
      <c r="A30" s="193">
        <v>87.88</v>
      </c>
      <c r="B30" s="204" t="s">
        <v>166</v>
      </c>
      <c r="C30" s="113">
        <v>4.1443350367692879</v>
      </c>
      <c r="D30" s="115">
        <v>665</v>
      </c>
      <c r="E30" s="114">
        <v>614</v>
      </c>
      <c r="F30" s="114">
        <v>926</v>
      </c>
      <c r="G30" s="114">
        <v>461</v>
      </c>
      <c r="H30" s="140">
        <v>549</v>
      </c>
      <c r="I30" s="115">
        <v>116</v>
      </c>
      <c r="J30" s="116">
        <v>21.129326047358834</v>
      </c>
    </row>
    <row r="31" spans="1:15" s="110" customFormat="1" ht="24.95" customHeight="1" x14ac:dyDescent="0.2">
      <c r="A31" s="193" t="s">
        <v>167</v>
      </c>
      <c r="B31" s="199" t="s">
        <v>168</v>
      </c>
      <c r="C31" s="113">
        <v>2.8729901533092361</v>
      </c>
      <c r="D31" s="115">
        <v>461</v>
      </c>
      <c r="E31" s="114">
        <v>365</v>
      </c>
      <c r="F31" s="114">
        <v>544</v>
      </c>
      <c r="G31" s="114">
        <v>336</v>
      </c>
      <c r="H31" s="140">
        <v>338</v>
      </c>
      <c r="I31" s="115">
        <v>123</v>
      </c>
      <c r="J31" s="116">
        <v>36.390532544378701</v>
      </c>
    </row>
    <row r="32" spans="1:15" s="110" customFormat="1" ht="24.95" customHeight="1" x14ac:dyDescent="0.2">
      <c r="A32" s="193"/>
      <c r="B32" s="204" t="s">
        <v>169</v>
      </c>
      <c r="C32" s="113">
        <v>0</v>
      </c>
      <c r="D32" s="115">
        <v>0</v>
      </c>
      <c r="E32" s="114">
        <v>0</v>
      </c>
      <c r="F32" s="114">
        <v>0</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0.28044372429265862</v>
      </c>
      <c r="D34" s="115">
        <v>45</v>
      </c>
      <c r="E34" s="114">
        <v>33</v>
      </c>
      <c r="F34" s="114">
        <v>54</v>
      </c>
      <c r="G34" s="114">
        <v>38</v>
      </c>
      <c r="H34" s="140">
        <v>40</v>
      </c>
      <c r="I34" s="115">
        <v>5</v>
      </c>
      <c r="J34" s="116">
        <v>12.5</v>
      </c>
    </row>
    <row r="35" spans="1:10" s="110" customFormat="1" ht="24.95" customHeight="1" x14ac:dyDescent="0.2">
      <c r="A35" s="292" t="s">
        <v>171</v>
      </c>
      <c r="B35" s="293" t="s">
        <v>172</v>
      </c>
      <c r="C35" s="113">
        <v>20.671818521749969</v>
      </c>
      <c r="D35" s="115">
        <v>3317</v>
      </c>
      <c r="E35" s="114">
        <v>2292</v>
      </c>
      <c r="F35" s="114">
        <v>3812</v>
      </c>
      <c r="G35" s="114">
        <v>2943</v>
      </c>
      <c r="H35" s="140">
        <v>3557</v>
      </c>
      <c r="I35" s="115">
        <v>-240</v>
      </c>
      <c r="J35" s="116">
        <v>-6.7472589260612876</v>
      </c>
    </row>
    <row r="36" spans="1:10" s="110" customFormat="1" ht="24.95" customHeight="1" x14ac:dyDescent="0.2">
      <c r="A36" s="294" t="s">
        <v>173</v>
      </c>
      <c r="B36" s="295" t="s">
        <v>174</v>
      </c>
      <c r="C36" s="125">
        <v>79.047737753957378</v>
      </c>
      <c r="D36" s="143">
        <v>12684</v>
      </c>
      <c r="E36" s="144">
        <v>10522</v>
      </c>
      <c r="F36" s="144">
        <v>15672</v>
      </c>
      <c r="G36" s="144">
        <v>12004</v>
      </c>
      <c r="H36" s="145">
        <v>12385</v>
      </c>
      <c r="I36" s="143">
        <v>299</v>
      </c>
      <c r="J36" s="146">
        <v>2.4142107387969318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16046</v>
      </c>
      <c r="F11" s="264">
        <v>12847</v>
      </c>
      <c r="G11" s="264">
        <v>19538</v>
      </c>
      <c r="H11" s="264">
        <v>14985</v>
      </c>
      <c r="I11" s="265">
        <v>15983</v>
      </c>
      <c r="J11" s="263">
        <v>63</v>
      </c>
      <c r="K11" s="266">
        <v>0.39416880435462681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31.602891686401595</v>
      </c>
      <c r="E13" s="115">
        <v>5071</v>
      </c>
      <c r="F13" s="114">
        <v>4128</v>
      </c>
      <c r="G13" s="114">
        <v>5980</v>
      </c>
      <c r="H13" s="114">
        <v>4957</v>
      </c>
      <c r="I13" s="140">
        <v>5053</v>
      </c>
      <c r="J13" s="115">
        <v>18</v>
      </c>
      <c r="K13" s="116">
        <v>0.35622402533148623</v>
      </c>
    </row>
    <row r="14" spans="1:15" ht="15.95" customHeight="1" x14ac:dyDescent="0.2">
      <c r="A14" s="306" t="s">
        <v>230</v>
      </c>
      <c r="B14" s="307"/>
      <c r="C14" s="308"/>
      <c r="D14" s="113">
        <v>47.706593543562256</v>
      </c>
      <c r="E14" s="115">
        <v>7655</v>
      </c>
      <c r="F14" s="114">
        <v>5890</v>
      </c>
      <c r="G14" s="114">
        <v>9472</v>
      </c>
      <c r="H14" s="114">
        <v>6933</v>
      </c>
      <c r="I14" s="140">
        <v>7511</v>
      </c>
      <c r="J14" s="115">
        <v>144</v>
      </c>
      <c r="K14" s="116">
        <v>1.9171881240846758</v>
      </c>
    </row>
    <row r="15" spans="1:15" ht="15.95" customHeight="1" x14ac:dyDescent="0.2">
      <c r="A15" s="306" t="s">
        <v>231</v>
      </c>
      <c r="B15" s="307"/>
      <c r="C15" s="308"/>
      <c r="D15" s="113">
        <v>9.990028667580706</v>
      </c>
      <c r="E15" s="115">
        <v>1603</v>
      </c>
      <c r="F15" s="114">
        <v>1346</v>
      </c>
      <c r="G15" s="114">
        <v>1982</v>
      </c>
      <c r="H15" s="114">
        <v>1410</v>
      </c>
      <c r="I15" s="140">
        <v>1650</v>
      </c>
      <c r="J15" s="115">
        <v>-47</v>
      </c>
      <c r="K15" s="116">
        <v>-2.8484848484848486</v>
      </c>
    </row>
    <row r="16" spans="1:15" ht="15.95" customHeight="1" x14ac:dyDescent="0.2">
      <c r="A16" s="306" t="s">
        <v>232</v>
      </c>
      <c r="B16" s="307"/>
      <c r="C16" s="308"/>
      <c r="D16" s="113">
        <v>10.625701109310732</v>
      </c>
      <c r="E16" s="115">
        <v>1705</v>
      </c>
      <c r="F16" s="114">
        <v>1464</v>
      </c>
      <c r="G16" s="114">
        <v>2059</v>
      </c>
      <c r="H16" s="114">
        <v>1668</v>
      </c>
      <c r="I16" s="140">
        <v>1749</v>
      </c>
      <c r="J16" s="115">
        <v>-44</v>
      </c>
      <c r="K16" s="116">
        <v>-2.5157232704402515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0.29913997257883584</v>
      </c>
      <c r="E18" s="115">
        <v>48</v>
      </c>
      <c r="F18" s="114">
        <v>39</v>
      </c>
      <c r="G18" s="114">
        <v>49</v>
      </c>
      <c r="H18" s="114">
        <v>47</v>
      </c>
      <c r="I18" s="140">
        <v>35</v>
      </c>
      <c r="J18" s="115">
        <v>13</v>
      </c>
      <c r="K18" s="116">
        <v>37.142857142857146</v>
      </c>
    </row>
    <row r="19" spans="1:11" ht="14.1" customHeight="1" x14ac:dyDescent="0.2">
      <c r="A19" s="306" t="s">
        <v>235</v>
      </c>
      <c r="B19" s="307" t="s">
        <v>236</v>
      </c>
      <c r="C19" s="308"/>
      <c r="D19" s="113">
        <v>0.16203415181353609</v>
      </c>
      <c r="E19" s="115">
        <v>26</v>
      </c>
      <c r="F19" s="114">
        <v>15</v>
      </c>
      <c r="G19" s="114">
        <v>21</v>
      </c>
      <c r="H19" s="114">
        <v>17</v>
      </c>
      <c r="I19" s="140">
        <v>17</v>
      </c>
      <c r="J19" s="115">
        <v>9</v>
      </c>
      <c r="K19" s="116">
        <v>52.941176470588232</v>
      </c>
    </row>
    <row r="20" spans="1:11" ht="14.1" customHeight="1" x14ac:dyDescent="0.2">
      <c r="A20" s="306">
        <v>12</v>
      </c>
      <c r="B20" s="307" t="s">
        <v>237</v>
      </c>
      <c r="C20" s="308"/>
      <c r="D20" s="113">
        <v>0.83509909011591676</v>
      </c>
      <c r="E20" s="115">
        <v>134</v>
      </c>
      <c r="F20" s="114">
        <v>100</v>
      </c>
      <c r="G20" s="114">
        <v>160</v>
      </c>
      <c r="H20" s="114">
        <v>129</v>
      </c>
      <c r="I20" s="140">
        <v>162</v>
      </c>
      <c r="J20" s="115">
        <v>-28</v>
      </c>
      <c r="K20" s="116">
        <v>-17.283950617283949</v>
      </c>
    </row>
    <row r="21" spans="1:11" ht="14.1" customHeight="1" x14ac:dyDescent="0.2">
      <c r="A21" s="306">
        <v>21</v>
      </c>
      <c r="B21" s="307" t="s">
        <v>238</v>
      </c>
      <c r="C21" s="308"/>
      <c r="D21" s="113">
        <v>0.3489966346753085</v>
      </c>
      <c r="E21" s="115">
        <v>56</v>
      </c>
      <c r="F21" s="114" t="s">
        <v>514</v>
      </c>
      <c r="G21" s="114">
        <v>42</v>
      </c>
      <c r="H21" s="114">
        <v>32</v>
      </c>
      <c r="I21" s="140">
        <v>38</v>
      </c>
      <c r="J21" s="115">
        <v>18</v>
      </c>
      <c r="K21" s="116">
        <v>47.368421052631582</v>
      </c>
    </row>
    <row r="22" spans="1:11" ht="14.1" customHeight="1" x14ac:dyDescent="0.2">
      <c r="A22" s="306">
        <v>22</v>
      </c>
      <c r="B22" s="307" t="s">
        <v>239</v>
      </c>
      <c r="C22" s="308"/>
      <c r="D22" s="113">
        <v>0.89741991773650753</v>
      </c>
      <c r="E22" s="115">
        <v>144</v>
      </c>
      <c r="F22" s="114">
        <v>82</v>
      </c>
      <c r="G22" s="114">
        <v>226</v>
      </c>
      <c r="H22" s="114">
        <v>98</v>
      </c>
      <c r="I22" s="140">
        <v>120</v>
      </c>
      <c r="J22" s="115">
        <v>24</v>
      </c>
      <c r="K22" s="116">
        <v>20</v>
      </c>
    </row>
    <row r="23" spans="1:11" ht="14.1" customHeight="1" x14ac:dyDescent="0.2">
      <c r="A23" s="306">
        <v>23</v>
      </c>
      <c r="B23" s="307" t="s">
        <v>240</v>
      </c>
      <c r="C23" s="308"/>
      <c r="D23" s="113">
        <v>0.59827994515767169</v>
      </c>
      <c r="E23" s="115">
        <v>96</v>
      </c>
      <c r="F23" s="114">
        <v>100</v>
      </c>
      <c r="G23" s="114">
        <v>180</v>
      </c>
      <c r="H23" s="114">
        <v>100</v>
      </c>
      <c r="I23" s="140">
        <v>102</v>
      </c>
      <c r="J23" s="115">
        <v>-6</v>
      </c>
      <c r="K23" s="116">
        <v>-5.882352941176471</v>
      </c>
    </row>
    <row r="24" spans="1:11" ht="14.1" customHeight="1" x14ac:dyDescent="0.2">
      <c r="A24" s="306">
        <v>24</v>
      </c>
      <c r="B24" s="307" t="s">
        <v>241</v>
      </c>
      <c r="C24" s="308"/>
      <c r="D24" s="113">
        <v>0.94104449707092108</v>
      </c>
      <c r="E24" s="115">
        <v>151</v>
      </c>
      <c r="F24" s="114">
        <v>109</v>
      </c>
      <c r="G24" s="114">
        <v>215</v>
      </c>
      <c r="H24" s="114">
        <v>229</v>
      </c>
      <c r="I24" s="140">
        <v>201</v>
      </c>
      <c r="J24" s="115">
        <v>-50</v>
      </c>
      <c r="K24" s="116">
        <v>-24.875621890547265</v>
      </c>
    </row>
    <row r="25" spans="1:11" ht="14.1" customHeight="1" x14ac:dyDescent="0.2">
      <c r="A25" s="306">
        <v>25</v>
      </c>
      <c r="B25" s="307" t="s">
        <v>242</v>
      </c>
      <c r="C25" s="308"/>
      <c r="D25" s="113">
        <v>3.8701233952386889</v>
      </c>
      <c r="E25" s="115">
        <v>621</v>
      </c>
      <c r="F25" s="114">
        <v>499</v>
      </c>
      <c r="G25" s="114">
        <v>713</v>
      </c>
      <c r="H25" s="114">
        <v>542</v>
      </c>
      <c r="I25" s="140">
        <v>666</v>
      </c>
      <c r="J25" s="115">
        <v>-45</v>
      </c>
      <c r="K25" s="116">
        <v>-6.756756756756757</v>
      </c>
    </row>
    <row r="26" spans="1:11" ht="14.1" customHeight="1" x14ac:dyDescent="0.2">
      <c r="A26" s="306">
        <v>26</v>
      </c>
      <c r="B26" s="307" t="s">
        <v>243</v>
      </c>
      <c r="C26" s="308"/>
      <c r="D26" s="113">
        <v>2.6486351738751091</v>
      </c>
      <c r="E26" s="115">
        <v>425</v>
      </c>
      <c r="F26" s="114">
        <v>326</v>
      </c>
      <c r="G26" s="114">
        <v>523</v>
      </c>
      <c r="H26" s="114">
        <v>375</v>
      </c>
      <c r="I26" s="140">
        <v>484</v>
      </c>
      <c r="J26" s="115">
        <v>-59</v>
      </c>
      <c r="K26" s="116">
        <v>-12.190082644628099</v>
      </c>
    </row>
    <row r="27" spans="1:11" ht="14.1" customHeight="1" x14ac:dyDescent="0.2">
      <c r="A27" s="306">
        <v>27</v>
      </c>
      <c r="B27" s="307" t="s">
        <v>244</v>
      </c>
      <c r="C27" s="308"/>
      <c r="D27" s="113">
        <v>1.1778636420291662</v>
      </c>
      <c r="E27" s="115">
        <v>189</v>
      </c>
      <c r="F27" s="114">
        <v>150</v>
      </c>
      <c r="G27" s="114">
        <v>360</v>
      </c>
      <c r="H27" s="114">
        <v>187</v>
      </c>
      <c r="I27" s="140">
        <v>227</v>
      </c>
      <c r="J27" s="115">
        <v>-38</v>
      </c>
      <c r="K27" s="116">
        <v>-16.740088105726873</v>
      </c>
    </row>
    <row r="28" spans="1:11" ht="14.1" customHeight="1" x14ac:dyDescent="0.2">
      <c r="A28" s="306">
        <v>28</v>
      </c>
      <c r="B28" s="307" t="s">
        <v>245</v>
      </c>
      <c r="C28" s="308"/>
      <c r="D28" s="113">
        <v>0.18073040009971333</v>
      </c>
      <c r="E28" s="115">
        <v>29</v>
      </c>
      <c r="F28" s="114">
        <v>18</v>
      </c>
      <c r="G28" s="114">
        <v>68</v>
      </c>
      <c r="H28" s="114">
        <v>32</v>
      </c>
      <c r="I28" s="140">
        <v>20</v>
      </c>
      <c r="J28" s="115">
        <v>9</v>
      </c>
      <c r="K28" s="116">
        <v>45</v>
      </c>
    </row>
    <row r="29" spans="1:11" ht="14.1" customHeight="1" x14ac:dyDescent="0.2">
      <c r="A29" s="306">
        <v>29</v>
      </c>
      <c r="B29" s="307" t="s">
        <v>246</v>
      </c>
      <c r="C29" s="308"/>
      <c r="D29" s="113">
        <v>2.6486351738751091</v>
      </c>
      <c r="E29" s="115">
        <v>425</v>
      </c>
      <c r="F29" s="114">
        <v>318</v>
      </c>
      <c r="G29" s="114">
        <v>446</v>
      </c>
      <c r="H29" s="114">
        <v>378</v>
      </c>
      <c r="I29" s="140">
        <v>387</v>
      </c>
      <c r="J29" s="115">
        <v>38</v>
      </c>
      <c r="K29" s="116">
        <v>9.819121447028424</v>
      </c>
    </row>
    <row r="30" spans="1:11" ht="14.1" customHeight="1" x14ac:dyDescent="0.2">
      <c r="A30" s="306" t="s">
        <v>247</v>
      </c>
      <c r="B30" s="307" t="s">
        <v>248</v>
      </c>
      <c r="C30" s="308"/>
      <c r="D30" s="113" t="s">
        <v>514</v>
      </c>
      <c r="E30" s="115" t="s">
        <v>514</v>
      </c>
      <c r="F30" s="114" t="s">
        <v>514</v>
      </c>
      <c r="G30" s="114" t="s">
        <v>514</v>
      </c>
      <c r="H30" s="114">
        <v>76</v>
      </c>
      <c r="I30" s="140" t="s">
        <v>514</v>
      </c>
      <c r="J30" s="115" t="s">
        <v>514</v>
      </c>
      <c r="K30" s="116" t="s">
        <v>514</v>
      </c>
    </row>
    <row r="31" spans="1:11" ht="14.1" customHeight="1" x14ac:dyDescent="0.2">
      <c r="A31" s="306" t="s">
        <v>249</v>
      </c>
      <c r="B31" s="307" t="s">
        <v>250</v>
      </c>
      <c r="C31" s="308"/>
      <c r="D31" s="113">
        <v>2.1438364701483237</v>
      </c>
      <c r="E31" s="115">
        <v>344</v>
      </c>
      <c r="F31" s="114">
        <v>254</v>
      </c>
      <c r="G31" s="114">
        <v>356</v>
      </c>
      <c r="H31" s="114">
        <v>299</v>
      </c>
      <c r="I31" s="140">
        <v>297</v>
      </c>
      <c r="J31" s="115">
        <v>47</v>
      </c>
      <c r="K31" s="116">
        <v>15.824915824915825</v>
      </c>
    </row>
    <row r="32" spans="1:11" ht="14.1" customHeight="1" x14ac:dyDescent="0.2">
      <c r="A32" s="306">
        <v>31</v>
      </c>
      <c r="B32" s="307" t="s">
        <v>251</v>
      </c>
      <c r="C32" s="308"/>
      <c r="D32" s="113">
        <v>0.72292160039885334</v>
      </c>
      <c r="E32" s="115">
        <v>116</v>
      </c>
      <c r="F32" s="114">
        <v>80</v>
      </c>
      <c r="G32" s="114">
        <v>94</v>
      </c>
      <c r="H32" s="114">
        <v>75</v>
      </c>
      <c r="I32" s="140">
        <v>118</v>
      </c>
      <c r="J32" s="115">
        <v>-2</v>
      </c>
      <c r="K32" s="116">
        <v>-1.6949152542372881</v>
      </c>
    </row>
    <row r="33" spans="1:11" ht="14.1" customHeight="1" x14ac:dyDescent="0.2">
      <c r="A33" s="306">
        <v>32</v>
      </c>
      <c r="B33" s="307" t="s">
        <v>252</v>
      </c>
      <c r="C33" s="308"/>
      <c r="D33" s="113">
        <v>5.9765673688146581</v>
      </c>
      <c r="E33" s="115">
        <v>959</v>
      </c>
      <c r="F33" s="114">
        <v>611</v>
      </c>
      <c r="G33" s="114">
        <v>1053</v>
      </c>
      <c r="H33" s="114">
        <v>909</v>
      </c>
      <c r="I33" s="140">
        <v>1161</v>
      </c>
      <c r="J33" s="115">
        <v>-202</v>
      </c>
      <c r="K33" s="116">
        <v>-17.39879414298019</v>
      </c>
    </row>
    <row r="34" spans="1:11" ht="14.1" customHeight="1" x14ac:dyDescent="0.2">
      <c r="A34" s="306">
        <v>33</v>
      </c>
      <c r="B34" s="307" t="s">
        <v>253</v>
      </c>
      <c r="C34" s="308"/>
      <c r="D34" s="113">
        <v>2.4990651875856913</v>
      </c>
      <c r="E34" s="115">
        <v>401</v>
      </c>
      <c r="F34" s="114">
        <v>286</v>
      </c>
      <c r="G34" s="114">
        <v>380</v>
      </c>
      <c r="H34" s="114">
        <v>345</v>
      </c>
      <c r="I34" s="140">
        <v>431</v>
      </c>
      <c r="J34" s="115">
        <v>-30</v>
      </c>
      <c r="K34" s="116">
        <v>-6.9605568445475638</v>
      </c>
    </row>
    <row r="35" spans="1:11" ht="14.1" customHeight="1" x14ac:dyDescent="0.2">
      <c r="A35" s="306">
        <v>34</v>
      </c>
      <c r="B35" s="307" t="s">
        <v>254</v>
      </c>
      <c r="C35" s="308"/>
      <c r="D35" s="113">
        <v>2.0316589804312599</v>
      </c>
      <c r="E35" s="115">
        <v>326</v>
      </c>
      <c r="F35" s="114">
        <v>211</v>
      </c>
      <c r="G35" s="114">
        <v>430</v>
      </c>
      <c r="H35" s="114">
        <v>394</v>
      </c>
      <c r="I35" s="140">
        <v>396</v>
      </c>
      <c r="J35" s="115">
        <v>-70</v>
      </c>
      <c r="K35" s="116">
        <v>-17.676767676767678</v>
      </c>
    </row>
    <row r="36" spans="1:11" ht="14.1" customHeight="1" x14ac:dyDescent="0.2">
      <c r="A36" s="306">
        <v>41</v>
      </c>
      <c r="B36" s="307" t="s">
        <v>255</v>
      </c>
      <c r="C36" s="308"/>
      <c r="D36" s="113">
        <v>0.48610245544060826</v>
      </c>
      <c r="E36" s="115">
        <v>78</v>
      </c>
      <c r="F36" s="114">
        <v>71</v>
      </c>
      <c r="G36" s="114">
        <v>113</v>
      </c>
      <c r="H36" s="114">
        <v>112</v>
      </c>
      <c r="I36" s="140">
        <v>101</v>
      </c>
      <c r="J36" s="115">
        <v>-23</v>
      </c>
      <c r="K36" s="116">
        <v>-22.772277227722771</v>
      </c>
    </row>
    <row r="37" spans="1:11" ht="14.1" customHeight="1" x14ac:dyDescent="0.2">
      <c r="A37" s="306">
        <v>42</v>
      </c>
      <c r="B37" s="307" t="s">
        <v>256</v>
      </c>
      <c r="C37" s="308"/>
      <c r="D37" s="113">
        <v>9.9713324192945277E-2</v>
      </c>
      <c r="E37" s="115">
        <v>16</v>
      </c>
      <c r="F37" s="114">
        <v>21</v>
      </c>
      <c r="G37" s="114">
        <v>45</v>
      </c>
      <c r="H37" s="114">
        <v>25</v>
      </c>
      <c r="I37" s="140">
        <v>11</v>
      </c>
      <c r="J37" s="115">
        <v>5</v>
      </c>
      <c r="K37" s="116">
        <v>45.454545454545453</v>
      </c>
    </row>
    <row r="38" spans="1:11" ht="14.1" customHeight="1" x14ac:dyDescent="0.2">
      <c r="A38" s="306">
        <v>43</v>
      </c>
      <c r="B38" s="307" t="s">
        <v>257</v>
      </c>
      <c r="C38" s="308"/>
      <c r="D38" s="113">
        <v>2.2622460426274462</v>
      </c>
      <c r="E38" s="115">
        <v>363</v>
      </c>
      <c r="F38" s="114">
        <v>304</v>
      </c>
      <c r="G38" s="114">
        <v>458</v>
      </c>
      <c r="H38" s="114">
        <v>273</v>
      </c>
      <c r="I38" s="140">
        <v>332</v>
      </c>
      <c r="J38" s="115">
        <v>31</v>
      </c>
      <c r="K38" s="116">
        <v>9.3373493975903621</v>
      </c>
    </row>
    <row r="39" spans="1:11" ht="14.1" customHeight="1" x14ac:dyDescent="0.2">
      <c r="A39" s="306">
        <v>51</v>
      </c>
      <c r="B39" s="307" t="s">
        <v>258</v>
      </c>
      <c r="C39" s="308"/>
      <c r="D39" s="113">
        <v>13.536083759192323</v>
      </c>
      <c r="E39" s="115">
        <v>2172</v>
      </c>
      <c r="F39" s="114">
        <v>1737</v>
      </c>
      <c r="G39" s="114">
        <v>2472</v>
      </c>
      <c r="H39" s="114">
        <v>2183</v>
      </c>
      <c r="I39" s="140">
        <v>1910</v>
      </c>
      <c r="J39" s="115">
        <v>262</v>
      </c>
      <c r="K39" s="116">
        <v>13.717277486910994</v>
      </c>
    </row>
    <row r="40" spans="1:11" ht="14.1" customHeight="1" x14ac:dyDescent="0.2">
      <c r="A40" s="306" t="s">
        <v>259</v>
      </c>
      <c r="B40" s="307" t="s">
        <v>260</v>
      </c>
      <c r="C40" s="308"/>
      <c r="D40" s="113">
        <v>11.828493082388134</v>
      </c>
      <c r="E40" s="115">
        <v>1898</v>
      </c>
      <c r="F40" s="114">
        <v>1564</v>
      </c>
      <c r="G40" s="114">
        <v>2196</v>
      </c>
      <c r="H40" s="114">
        <v>1949</v>
      </c>
      <c r="I40" s="140">
        <v>1665</v>
      </c>
      <c r="J40" s="115">
        <v>233</v>
      </c>
      <c r="K40" s="116">
        <v>13.993993993993994</v>
      </c>
    </row>
    <row r="41" spans="1:11" ht="14.1" customHeight="1" x14ac:dyDescent="0.2">
      <c r="A41" s="306"/>
      <c r="B41" s="307" t="s">
        <v>261</v>
      </c>
      <c r="C41" s="308"/>
      <c r="D41" s="113">
        <v>11.186588557896048</v>
      </c>
      <c r="E41" s="115">
        <v>1795</v>
      </c>
      <c r="F41" s="114">
        <v>1407</v>
      </c>
      <c r="G41" s="114">
        <v>2006</v>
      </c>
      <c r="H41" s="114">
        <v>1807</v>
      </c>
      <c r="I41" s="140">
        <v>1536</v>
      </c>
      <c r="J41" s="115">
        <v>259</v>
      </c>
      <c r="K41" s="116">
        <v>16.861979166666668</v>
      </c>
    </row>
    <row r="42" spans="1:11" ht="14.1" customHeight="1" x14ac:dyDescent="0.2">
      <c r="A42" s="306">
        <v>52</v>
      </c>
      <c r="B42" s="307" t="s">
        <v>262</v>
      </c>
      <c r="C42" s="308"/>
      <c r="D42" s="113">
        <v>4.0820142091486975</v>
      </c>
      <c r="E42" s="115">
        <v>655</v>
      </c>
      <c r="F42" s="114">
        <v>601</v>
      </c>
      <c r="G42" s="114">
        <v>870</v>
      </c>
      <c r="H42" s="114">
        <v>775</v>
      </c>
      <c r="I42" s="140">
        <v>668</v>
      </c>
      <c r="J42" s="115">
        <v>-13</v>
      </c>
      <c r="K42" s="116">
        <v>-1.9461077844311376</v>
      </c>
    </row>
    <row r="43" spans="1:11" ht="14.1" customHeight="1" x14ac:dyDescent="0.2">
      <c r="A43" s="306" t="s">
        <v>263</v>
      </c>
      <c r="B43" s="307" t="s">
        <v>264</v>
      </c>
      <c r="C43" s="308"/>
      <c r="D43" s="113">
        <v>3.8140346503801572</v>
      </c>
      <c r="E43" s="115">
        <v>612</v>
      </c>
      <c r="F43" s="114">
        <v>552</v>
      </c>
      <c r="G43" s="114">
        <v>788</v>
      </c>
      <c r="H43" s="114">
        <v>695</v>
      </c>
      <c r="I43" s="140">
        <v>613</v>
      </c>
      <c r="J43" s="115">
        <v>-1</v>
      </c>
      <c r="K43" s="116">
        <v>-0.16313213703099511</v>
      </c>
    </row>
    <row r="44" spans="1:11" ht="14.1" customHeight="1" x14ac:dyDescent="0.2">
      <c r="A44" s="306">
        <v>53</v>
      </c>
      <c r="B44" s="307" t="s">
        <v>265</v>
      </c>
      <c r="C44" s="308"/>
      <c r="D44" s="113">
        <v>1.7262869250903652</v>
      </c>
      <c r="E44" s="115">
        <v>277</v>
      </c>
      <c r="F44" s="114">
        <v>203</v>
      </c>
      <c r="G44" s="114">
        <v>225</v>
      </c>
      <c r="H44" s="114">
        <v>258</v>
      </c>
      <c r="I44" s="140">
        <v>197</v>
      </c>
      <c r="J44" s="115">
        <v>80</v>
      </c>
      <c r="K44" s="116">
        <v>40.609137055837564</v>
      </c>
    </row>
    <row r="45" spans="1:11" ht="14.1" customHeight="1" x14ac:dyDescent="0.2">
      <c r="A45" s="306" t="s">
        <v>266</v>
      </c>
      <c r="B45" s="307" t="s">
        <v>267</v>
      </c>
      <c r="C45" s="308"/>
      <c r="D45" s="113">
        <v>1.707590676804188</v>
      </c>
      <c r="E45" s="115">
        <v>274</v>
      </c>
      <c r="F45" s="114">
        <v>199</v>
      </c>
      <c r="G45" s="114">
        <v>220</v>
      </c>
      <c r="H45" s="114">
        <v>253</v>
      </c>
      <c r="I45" s="140">
        <v>196</v>
      </c>
      <c r="J45" s="115">
        <v>78</v>
      </c>
      <c r="K45" s="116">
        <v>39.795918367346935</v>
      </c>
    </row>
    <row r="46" spans="1:11" ht="14.1" customHeight="1" x14ac:dyDescent="0.2">
      <c r="A46" s="306">
        <v>54</v>
      </c>
      <c r="B46" s="307" t="s">
        <v>268</v>
      </c>
      <c r="C46" s="308"/>
      <c r="D46" s="113">
        <v>8.2076529976318078</v>
      </c>
      <c r="E46" s="115">
        <v>1317</v>
      </c>
      <c r="F46" s="114">
        <v>898</v>
      </c>
      <c r="G46" s="114">
        <v>1161</v>
      </c>
      <c r="H46" s="114">
        <v>1116</v>
      </c>
      <c r="I46" s="140">
        <v>1164</v>
      </c>
      <c r="J46" s="115">
        <v>153</v>
      </c>
      <c r="K46" s="116">
        <v>13.144329896907216</v>
      </c>
    </row>
    <row r="47" spans="1:11" ht="14.1" customHeight="1" x14ac:dyDescent="0.2">
      <c r="A47" s="306">
        <v>61</v>
      </c>
      <c r="B47" s="307" t="s">
        <v>269</v>
      </c>
      <c r="C47" s="308"/>
      <c r="D47" s="113">
        <v>3.0163280568365947</v>
      </c>
      <c r="E47" s="115">
        <v>484</v>
      </c>
      <c r="F47" s="114">
        <v>408</v>
      </c>
      <c r="G47" s="114">
        <v>615</v>
      </c>
      <c r="H47" s="114">
        <v>464</v>
      </c>
      <c r="I47" s="140">
        <v>592</v>
      </c>
      <c r="J47" s="115">
        <v>-108</v>
      </c>
      <c r="K47" s="116">
        <v>-18.243243243243242</v>
      </c>
    </row>
    <row r="48" spans="1:11" ht="14.1" customHeight="1" x14ac:dyDescent="0.2">
      <c r="A48" s="306">
        <v>62</v>
      </c>
      <c r="B48" s="307" t="s">
        <v>270</v>
      </c>
      <c r="C48" s="308"/>
      <c r="D48" s="113">
        <v>5.5091611616602272</v>
      </c>
      <c r="E48" s="115">
        <v>884</v>
      </c>
      <c r="F48" s="114">
        <v>919</v>
      </c>
      <c r="G48" s="114">
        <v>1257</v>
      </c>
      <c r="H48" s="114">
        <v>883</v>
      </c>
      <c r="I48" s="140">
        <v>854</v>
      </c>
      <c r="J48" s="115">
        <v>30</v>
      </c>
      <c r="K48" s="116">
        <v>3.5128805620608898</v>
      </c>
    </row>
    <row r="49" spans="1:11" ht="14.1" customHeight="1" x14ac:dyDescent="0.2">
      <c r="A49" s="306">
        <v>63</v>
      </c>
      <c r="B49" s="307" t="s">
        <v>271</v>
      </c>
      <c r="C49" s="308"/>
      <c r="D49" s="113">
        <v>3.508662595039262</v>
      </c>
      <c r="E49" s="115">
        <v>563</v>
      </c>
      <c r="F49" s="114">
        <v>475</v>
      </c>
      <c r="G49" s="114">
        <v>677</v>
      </c>
      <c r="H49" s="114">
        <v>521</v>
      </c>
      <c r="I49" s="140">
        <v>596</v>
      </c>
      <c r="J49" s="115">
        <v>-33</v>
      </c>
      <c r="K49" s="116">
        <v>-5.5369127516778525</v>
      </c>
    </row>
    <row r="50" spans="1:11" ht="14.1" customHeight="1" x14ac:dyDescent="0.2">
      <c r="A50" s="306" t="s">
        <v>272</v>
      </c>
      <c r="B50" s="307" t="s">
        <v>273</v>
      </c>
      <c r="C50" s="308"/>
      <c r="D50" s="113">
        <v>0.67929702106443979</v>
      </c>
      <c r="E50" s="115">
        <v>109</v>
      </c>
      <c r="F50" s="114">
        <v>121</v>
      </c>
      <c r="G50" s="114">
        <v>148</v>
      </c>
      <c r="H50" s="114">
        <v>95</v>
      </c>
      <c r="I50" s="140">
        <v>148</v>
      </c>
      <c r="J50" s="115">
        <v>-39</v>
      </c>
      <c r="K50" s="116">
        <v>-26.351351351351351</v>
      </c>
    </row>
    <row r="51" spans="1:11" ht="14.1" customHeight="1" x14ac:dyDescent="0.2">
      <c r="A51" s="306" t="s">
        <v>274</v>
      </c>
      <c r="B51" s="307" t="s">
        <v>275</v>
      </c>
      <c r="C51" s="308"/>
      <c r="D51" s="113">
        <v>2.3557272840583323</v>
      </c>
      <c r="E51" s="115">
        <v>378</v>
      </c>
      <c r="F51" s="114">
        <v>322</v>
      </c>
      <c r="G51" s="114">
        <v>354</v>
      </c>
      <c r="H51" s="114">
        <v>364</v>
      </c>
      <c r="I51" s="140">
        <v>358</v>
      </c>
      <c r="J51" s="115">
        <v>20</v>
      </c>
      <c r="K51" s="116">
        <v>5.5865921787709496</v>
      </c>
    </row>
    <row r="52" spans="1:11" ht="14.1" customHeight="1" x14ac:dyDescent="0.2">
      <c r="A52" s="306">
        <v>71</v>
      </c>
      <c r="B52" s="307" t="s">
        <v>276</v>
      </c>
      <c r="C52" s="308"/>
      <c r="D52" s="113">
        <v>9.8030661847189329</v>
      </c>
      <c r="E52" s="115">
        <v>1573</v>
      </c>
      <c r="F52" s="114">
        <v>1201</v>
      </c>
      <c r="G52" s="114">
        <v>1962</v>
      </c>
      <c r="H52" s="114">
        <v>1457</v>
      </c>
      <c r="I52" s="140">
        <v>1736</v>
      </c>
      <c r="J52" s="115">
        <v>-163</v>
      </c>
      <c r="K52" s="116">
        <v>-9.3894009216589858</v>
      </c>
    </row>
    <row r="53" spans="1:11" ht="14.1" customHeight="1" x14ac:dyDescent="0.2">
      <c r="A53" s="306" t="s">
        <v>277</v>
      </c>
      <c r="B53" s="307" t="s">
        <v>278</v>
      </c>
      <c r="C53" s="308"/>
      <c r="D53" s="113">
        <v>3.79533840209398</v>
      </c>
      <c r="E53" s="115">
        <v>609</v>
      </c>
      <c r="F53" s="114">
        <v>442</v>
      </c>
      <c r="G53" s="114">
        <v>850</v>
      </c>
      <c r="H53" s="114">
        <v>606</v>
      </c>
      <c r="I53" s="140">
        <v>688</v>
      </c>
      <c r="J53" s="115">
        <v>-79</v>
      </c>
      <c r="K53" s="116">
        <v>-11.482558139534884</v>
      </c>
    </row>
    <row r="54" spans="1:11" ht="14.1" customHeight="1" x14ac:dyDescent="0.2">
      <c r="A54" s="306" t="s">
        <v>279</v>
      </c>
      <c r="B54" s="307" t="s">
        <v>280</v>
      </c>
      <c r="C54" s="308"/>
      <c r="D54" s="113">
        <v>4.8984170509784368</v>
      </c>
      <c r="E54" s="115">
        <v>786</v>
      </c>
      <c r="F54" s="114">
        <v>613</v>
      </c>
      <c r="G54" s="114">
        <v>901</v>
      </c>
      <c r="H54" s="114">
        <v>683</v>
      </c>
      <c r="I54" s="140">
        <v>861</v>
      </c>
      <c r="J54" s="115">
        <v>-75</v>
      </c>
      <c r="K54" s="116">
        <v>-8.7108013937282234</v>
      </c>
    </row>
    <row r="55" spans="1:11" ht="14.1" customHeight="1" x14ac:dyDescent="0.2">
      <c r="A55" s="306">
        <v>72</v>
      </c>
      <c r="B55" s="307" t="s">
        <v>281</v>
      </c>
      <c r="C55" s="308"/>
      <c r="D55" s="113">
        <v>2.8355976567368812</v>
      </c>
      <c r="E55" s="115">
        <v>455</v>
      </c>
      <c r="F55" s="114">
        <v>331</v>
      </c>
      <c r="G55" s="114">
        <v>483</v>
      </c>
      <c r="H55" s="114">
        <v>316</v>
      </c>
      <c r="I55" s="140">
        <v>360</v>
      </c>
      <c r="J55" s="115">
        <v>95</v>
      </c>
      <c r="K55" s="116">
        <v>26.388888888888889</v>
      </c>
    </row>
    <row r="56" spans="1:11" ht="14.1" customHeight="1" x14ac:dyDescent="0.2">
      <c r="A56" s="306" t="s">
        <v>282</v>
      </c>
      <c r="B56" s="307" t="s">
        <v>283</v>
      </c>
      <c r="C56" s="308"/>
      <c r="D56" s="113">
        <v>1.1217748971706345</v>
      </c>
      <c r="E56" s="115">
        <v>180</v>
      </c>
      <c r="F56" s="114">
        <v>142</v>
      </c>
      <c r="G56" s="114">
        <v>181</v>
      </c>
      <c r="H56" s="114">
        <v>126</v>
      </c>
      <c r="I56" s="140">
        <v>137</v>
      </c>
      <c r="J56" s="115">
        <v>43</v>
      </c>
      <c r="K56" s="116">
        <v>31.386861313868614</v>
      </c>
    </row>
    <row r="57" spans="1:11" ht="14.1" customHeight="1" x14ac:dyDescent="0.2">
      <c r="A57" s="306" t="s">
        <v>284</v>
      </c>
      <c r="B57" s="307" t="s">
        <v>285</v>
      </c>
      <c r="C57" s="308"/>
      <c r="D57" s="113">
        <v>1.1840957247912252</v>
      </c>
      <c r="E57" s="115">
        <v>190</v>
      </c>
      <c r="F57" s="114">
        <v>143</v>
      </c>
      <c r="G57" s="114">
        <v>214</v>
      </c>
      <c r="H57" s="114">
        <v>146</v>
      </c>
      <c r="I57" s="140">
        <v>166</v>
      </c>
      <c r="J57" s="115">
        <v>24</v>
      </c>
      <c r="K57" s="116">
        <v>14.457831325301205</v>
      </c>
    </row>
    <row r="58" spans="1:11" ht="14.1" customHeight="1" x14ac:dyDescent="0.2">
      <c r="A58" s="306">
        <v>73</v>
      </c>
      <c r="B58" s="307" t="s">
        <v>286</v>
      </c>
      <c r="C58" s="308"/>
      <c r="D58" s="113">
        <v>1.3772902904150568</v>
      </c>
      <c r="E58" s="115">
        <v>221</v>
      </c>
      <c r="F58" s="114">
        <v>165</v>
      </c>
      <c r="G58" s="114">
        <v>344</v>
      </c>
      <c r="H58" s="114">
        <v>202</v>
      </c>
      <c r="I58" s="140">
        <v>215</v>
      </c>
      <c r="J58" s="115">
        <v>6</v>
      </c>
      <c r="K58" s="116">
        <v>2.7906976744186047</v>
      </c>
    </row>
    <row r="59" spans="1:11" ht="14.1" customHeight="1" x14ac:dyDescent="0.2">
      <c r="A59" s="306" t="s">
        <v>287</v>
      </c>
      <c r="B59" s="307" t="s">
        <v>288</v>
      </c>
      <c r="C59" s="308"/>
      <c r="D59" s="113">
        <v>0.9597407453570983</v>
      </c>
      <c r="E59" s="115">
        <v>154</v>
      </c>
      <c r="F59" s="114">
        <v>129</v>
      </c>
      <c r="G59" s="114">
        <v>280</v>
      </c>
      <c r="H59" s="114">
        <v>159</v>
      </c>
      <c r="I59" s="140">
        <v>145</v>
      </c>
      <c r="J59" s="115">
        <v>9</v>
      </c>
      <c r="K59" s="116">
        <v>6.2068965517241379</v>
      </c>
    </row>
    <row r="60" spans="1:11" ht="14.1" customHeight="1" x14ac:dyDescent="0.2">
      <c r="A60" s="306">
        <v>81</v>
      </c>
      <c r="B60" s="307" t="s">
        <v>289</v>
      </c>
      <c r="C60" s="308"/>
      <c r="D60" s="113">
        <v>6.5062944035896795</v>
      </c>
      <c r="E60" s="115">
        <v>1044</v>
      </c>
      <c r="F60" s="114">
        <v>870</v>
      </c>
      <c r="G60" s="114">
        <v>1061</v>
      </c>
      <c r="H60" s="114">
        <v>903</v>
      </c>
      <c r="I60" s="140">
        <v>910</v>
      </c>
      <c r="J60" s="115">
        <v>134</v>
      </c>
      <c r="K60" s="116">
        <v>14.725274725274724</v>
      </c>
    </row>
    <row r="61" spans="1:11" ht="14.1" customHeight="1" x14ac:dyDescent="0.2">
      <c r="A61" s="306" t="s">
        <v>290</v>
      </c>
      <c r="B61" s="307" t="s">
        <v>291</v>
      </c>
      <c r="C61" s="308"/>
      <c r="D61" s="113">
        <v>1.8446964975694877</v>
      </c>
      <c r="E61" s="115">
        <v>296</v>
      </c>
      <c r="F61" s="114">
        <v>176</v>
      </c>
      <c r="G61" s="114">
        <v>404</v>
      </c>
      <c r="H61" s="114">
        <v>264</v>
      </c>
      <c r="I61" s="140">
        <v>267</v>
      </c>
      <c r="J61" s="115">
        <v>29</v>
      </c>
      <c r="K61" s="116">
        <v>10.861423220973784</v>
      </c>
    </row>
    <row r="62" spans="1:11" ht="14.1" customHeight="1" x14ac:dyDescent="0.2">
      <c r="A62" s="306" t="s">
        <v>292</v>
      </c>
      <c r="B62" s="307" t="s">
        <v>293</v>
      </c>
      <c r="C62" s="308"/>
      <c r="D62" s="113">
        <v>2.6922597532095227</v>
      </c>
      <c r="E62" s="115">
        <v>432</v>
      </c>
      <c r="F62" s="114">
        <v>451</v>
      </c>
      <c r="G62" s="114">
        <v>407</v>
      </c>
      <c r="H62" s="114">
        <v>333</v>
      </c>
      <c r="I62" s="140">
        <v>317</v>
      </c>
      <c r="J62" s="115">
        <v>115</v>
      </c>
      <c r="K62" s="116">
        <v>36.277602523659304</v>
      </c>
    </row>
    <row r="63" spans="1:11" ht="14.1" customHeight="1" x14ac:dyDescent="0.2">
      <c r="A63" s="306"/>
      <c r="B63" s="307" t="s">
        <v>294</v>
      </c>
      <c r="C63" s="308"/>
      <c r="D63" s="113">
        <v>2.3245668702480371</v>
      </c>
      <c r="E63" s="115">
        <v>373</v>
      </c>
      <c r="F63" s="114">
        <v>392</v>
      </c>
      <c r="G63" s="114">
        <v>334</v>
      </c>
      <c r="H63" s="114">
        <v>304</v>
      </c>
      <c r="I63" s="140">
        <v>284</v>
      </c>
      <c r="J63" s="115">
        <v>89</v>
      </c>
      <c r="K63" s="116">
        <v>31.338028169014084</v>
      </c>
    </row>
    <row r="64" spans="1:11" ht="14.1" customHeight="1" x14ac:dyDescent="0.2">
      <c r="A64" s="306" t="s">
        <v>295</v>
      </c>
      <c r="B64" s="307" t="s">
        <v>296</v>
      </c>
      <c r="C64" s="308"/>
      <c r="D64" s="113">
        <v>0.8724915866882712</v>
      </c>
      <c r="E64" s="115">
        <v>140</v>
      </c>
      <c r="F64" s="114">
        <v>73</v>
      </c>
      <c r="G64" s="114">
        <v>106</v>
      </c>
      <c r="H64" s="114">
        <v>114</v>
      </c>
      <c r="I64" s="140">
        <v>127</v>
      </c>
      <c r="J64" s="115">
        <v>13</v>
      </c>
      <c r="K64" s="116">
        <v>10.236220472440944</v>
      </c>
    </row>
    <row r="65" spans="1:11" ht="14.1" customHeight="1" x14ac:dyDescent="0.2">
      <c r="A65" s="306" t="s">
        <v>297</v>
      </c>
      <c r="B65" s="307" t="s">
        <v>298</v>
      </c>
      <c r="C65" s="308"/>
      <c r="D65" s="113">
        <v>0.4736382899164901</v>
      </c>
      <c r="E65" s="115">
        <v>76</v>
      </c>
      <c r="F65" s="114">
        <v>55</v>
      </c>
      <c r="G65" s="114">
        <v>52</v>
      </c>
      <c r="H65" s="114">
        <v>91</v>
      </c>
      <c r="I65" s="140">
        <v>64</v>
      </c>
      <c r="J65" s="115">
        <v>12</v>
      </c>
      <c r="K65" s="116">
        <v>18.75</v>
      </c>
    </row>
    <row r="66" spans="1:11" ht="14.1" customHeight="1" x14ac:dyDescent="0.2">
      <c r="A66" s="306">
        <v>82</v>
      </c>
      <c r="B66" s="307" t="s">
        <v>299</v>
      </c>
      <c r="C66" s="308"/>
      <c r="D66" s="113">
        <v>2.6361710083509911</v>
      </c>
      <c r="E66" s="115">
        <v>423</v>
      </c>
      <c r="F66" s="114">
        <v>497</v>
      </c>
      <c r="G66" s="114">
        <v>618</v>
      </c>
      <c r="H66" s="114">
        <v>328</v>
      </c>
      <c r="I66" s="140">
        <v>374</v>
      </c>
      <c r="J66" s="115">
        <v>49</v>
      </c>
      <c r="K66" s="116">
        <v>13.101604278074866</v>
      </c>
    </row>
    <row r="67" spans="1:11" ht="14.1" customHeight="1" x14ac:dyDescent="0.2">
      <c r="A67" s="306" t="s">
        <v>300</v>
      </c>
      <c r="B67" s="307" t="s">
        <v>301</v>
      </c>
      <c r="C67" s="308"/>
      <c r="D67" s="113">
        <v>1.4770036146080019</v>
      </c>
      <c r="E67" s="115">
        <v>237</v>
      </c>
      <c r="F67" s="114">
        <v>360</v>
      </c>
      <c r="G67" s="114">
        <v>404</v>
      </c>
      <c r="H67" s="114">
        <v>194</v>
      </c>
      <c r="I67" s="140">
        <v>221</v>
      </c>
      <c r="J67" s="115">
        <v>16</v>
      </c>
      <c r="K67" s="116">
        <v>7.2398190045248869</v>
      </c>
    </row>
    <row r="68" spans="1:11" ht="14.1" customHeight="1" x14ac:dyDescent="0.2">
      <c r="A68" s="306" t="s">
        <v>302</v>
      </c>
      <c r="B68" s="307" t="s">
        <v>303</v>
      </c>
      <c r="C68" s="308"/>
      <c r="D68" s="113">
        <v>0.80393867630562132</v>
      </c>
      <c r="E68" s="115">
        <v>129</v>
      </c>
      <c r="F68" s="114">
        <v>93</v>
      </c>
      <c r="G68" s="114">
        <v>126</v>
      </c>
      <c r="H68" s="114">
        <v>96</v>
      </c>
      <c r="I68" s="140">
        <v>107</v>
      </c>
      <c r="J68" s="115">
        <v>22</v>
      </c>
      <c r="K68" s="116">
        <v>20.560747663551403</v>
      </c>
    </row>
    <row r="69" spans="1:11" ht="14.1" customHeight="1" x14ac:dyDescent="0.2">
      <c r="A69" s="306">
        <v>83</v>
      </c>
      <c r="B69" s="307" t="s">
        <v>304</v>
      </c>
      <c r="C69" s="308"/>
      <c r="D69" s="113">
        <v>3.4151813536083759</v>
      </c>
      <c r="E69" s="115">
        <v>548</v>
      </c>
      <c r="F69" s="114">
        <v>418</v>
      </c>
      <c r="G69" s="114">
        <v>994</v>
      </c>
      <c r="H69" s="114">
        <v>353</v>
      </c>
      <c r="I69" s="140">
        <v>456</v>
      </c>
      <c r="J69" s="115">
        <v>92</v>
      </c>
      <c r="K69" s="116">
        <v>20.17543859649123</v>
      </c>
    </row>
    <row r="70" spans="1:11" ht="14.1" customHeight="1" x14ac:dyDescent="0.2">
      <c r="A70" s="306" t="s">
        <v>305</v>
      </c>
      <c r="B70" s="307" t="s">
        <v>306</v>
      </c>
      <c r="C70" s="308"/>
      <c r="D70" s="113">
        <v>2.7670447463542316</v>
      </c>
      <c r="E70" s="115">
        <v>444</v>
      </c>
      <c r="F70" s="114">
        <v>378</v>
      </c>
      <c r="G70" s="114">
        <v>917</v>
      </c>
      <c r="H70" s="114">
        <v>304</v>
      </c>
      <c r="I70" s="140">
        <v>404</v>
      </c>
      <c r="J70" s="115">
        <v>40</v>
      </c>
      <c r="K70" s="116">
        <v>9.9009900990099009</v>
      </c>
    </row>
    <row r="71" spans="1:11" ht="14.1" customHeight="1" x14ac:dyDescent="0.2">
      <c r="A71" s="306"/>
      <c r="B71" s="307" t="s">
        <v>307</v>
      </c>
      <c r="C71" s="308"/>
      <c r="D71" s="113">
        <v>1.701358594042129</v>
      </c>
      <c r="E71" s="115">
        <v>273</v>
      </c>
      <c r="F71" s="114">
        <v>238</v>
      </c>
      <c r="G71" s="114">
        <v>596</v>
      </c>
      <c r="H71" s="114">
        <v>203</v>
      </c>
      <c r="I71" s="140">
        <v>273</v>
      </c>
      <c r="J71" s="115">
        <v>0</v>
      </c>
      <c r="K71" s="116">
        <v>0</v>
      </c>
    </row>
    <row r="72" spans="1:11" ht="14.1" customHeight="1" x14ac:dyDescent="0.2">
      <c r="A72" s="306">
        <v>84</v>
      </c>
      <c r="B72" s="307" t="s">
        <v>308</v>
      </c>
      <c r="C72" s="308"/>
      <c r="D72" s="113">
        <v>1.6764302629938925</v>
      </c>
      <c r="E72" s="115">
        <v>269</v>
      </c>
      <c r="F72" s="114">
        <v>201</v>
      </c>
      <c r="G72" s="114">
        <v>386</v>
      </c>
      <c r="H72" s="114">
        <v>176</v>
      </c>
      <c r="I72" s="140">
        <v>258</v>
      </c>
      <c r="J72" s="115">
        <v>11</v>
      </c>
      <c r="K72" s="116">
        <v>4.2635658914728678</v>
      </c>
    </row>
    <row r="73" spans="1:11" ht="14.1" customHeight="1" x14ac:dyDescent="0.2">
      <c r="A73" s="306" t="s">
        <v>309</v>
      </c>
      <c r="B73" s="307" t="s">
        <v>310</v>
      </c>
      <c r="C73" s="308"/>
      <c r="D73" s="113">
        <v>0.82263492459179854</v>
      </c>
      <c r="E73" s="115">
        <v>132</v>
      </c>
      <c r="F73" s="114">
        <v>75</v>
      </c>
      <c r="G73" s="114">
        <v>253</v>
      </c>
      <c r="H73" s="114">
        <v>62</v>
      </c>
      <c r="I73" s="140">
        <v>129</v>
      </c>
      <c r="J73" s="115">
        <v>3</v>
      </c>
      <c r="K73" s="116">
        <v>2.3255813953488373</v>
      </c>
    </row>
    <row r="74" spans="1:11" ht="14.1" customHeight="1" x14ac:dyDescent="0.2">
      <c r="A74" s="306" t="s">
        <v>311</v>
      </c>
      <c r="B74" s="307" t="s">
        <v>312</v>
      </c>
      <c r="C74" s="308"/>
      <c r="D74" s="113">
        <v>0.20565873114794964</v>
      </c>
      <c r="E74" s="115">
        <v>33</v>
      </c>
      <c r="F74" s="114">
        <v>29</v>
      </c>
      <c r="G74" s="114">
        <v>44</v>
      </c>
      <c r="H74" s="114">
        <v>30</v>
      </c>
      <c r="I74" s="140">
        <v>33</v>
      </c>
      <c r="J74" s="115">
        <v>0</v>
      </c>
      <c r="K74" s="116">
        <v>0</v>
      </c>
    </row>
    <row r="75" spans="1:11" ht="14.1" customHeight="1" x14ac:dyDescent="0.2">
      <c r="A75" s="306" t="s">
        <v>313</v>
      </c>
      <c r="B75" s="307" t="s">
        <v>314</v>
      </c>
      <c r="C75" s="308"/>
      <c r="D75" s="113">
        <v>0.10594540695500436</v>
      </c>
      <c r="E75" s="115">
        <v>17</v>
      </c>
      <c r="F75" s="114">
        <v>32</v>
      </c>
      <c r="G75" s="114">
        <v>13</v>
      </c>
      <c r="H75" s="114">
        <v>28</v>
      </c>
      <c r="I75" s="140">
        <v>30</v>
      </c>
      <c r="J75" s="115">
        <v>-13</v>
      </c>
      <c r="K75" s="116">
        <v>-43.333333333333336</v>
      </c>
    </row>
    <row r="76" spans="1:11" ht="14.1" customHeight="1" x14ac:dyDescent="0.2">
      <c r="A76" s="306">
        <v>91</v>
      </c>
      <c r="B76" s="307" t="s">
        <v>315</v>
      </c>
      <c r="C76" s="308"/>
      <c r="D76" s="113">
        <v>0.12464165524118161</v>
      </c>
      <c r="E76" s="115">
        <v>20</v>
      </c>
      <c r="F76" s="114">
        <v>20</v>
      </c>
      <c r="G76" s="114">
        <v>18</v>
      </c>
      <c r="H76" s="114">
        <v>15</v>
      </c>
      <c r="I76" s="140">
        <v>14</v>
      </c>
      <c r="J76" s="115">
        <v>6</v>
      </c>
      <c r="K76" s="116">
        <v>42.857142857142854</v>
      </c>
    </row>
    <row r="77" spans="1:11" ht="14.1" customHeight="1" x14ac:dyDescent="0.2">
      <c r="A77" s="306">
        <v>92</v>
      </c>
      <c r="B77" s="307" t="s">
        <v>316</v>
      </c>
      <c r="C77" s="308"/>
      <c r="D77" s="113">
        <v>2.2061572977689146</v>
      </c>
      <c r="E77" s="115">
        <v>354</v>
      </c>
      <c r="F77" s="114">
        <v>252</v>
      </c>
      <c r="G77" s="114">
        <v>328</v>
      </c>
      <c r="H77" s="114">
        <v>262</v>
      </c>
      <c r="I77" s="140">
        <v>357</v>
      </c>
      <c r="J77" s="115">
        <v>-3</v>
      </c>
      <c r="K77" s="116">
        <v>-0.84033613445378152</v>
      </c>
    </row>
    <row r="78" spans="1:11" ht="14.1" customHeight="1" x14ac:dyDescent="0.2">
      <c r="A78" s="306">
        <v>93</v>
      </c>
      <c r="B78" s="307" t="s">
        <v>317</v>
      </c>
      <c r="C78" s="308"/>
      <c r="D78" s="113">
        <v>0.11840957247912252</v>
      </c>
      <c r="E78" s="115">
        <v>19</v>
      </c>
      <c r="F78" s="114">
        <v>25</v>
      </c>
      <c r="G78" s="114">
        <v>41</v>
      </c>
      <c r="H78" s="114">
        <v>19</v>
      </c>
      <c r="I78" s="140">
        <v>24</v>
      </c>
      <c r="J78" s="115">
        <v>-5</v>
      </c>
      <c r="K78" s="116">
        <v>-20.833333333333332</v>
      </c>
    </row>
    <row r="79" spans="1:11" ht="14.1" customHeight="1" x14ac:dyDescent="0.2">
      <c r="A79" s="306">
        <v>94</v>
      </c>
      <c r="B79" s="307" t="s">
        <v>318</v>
      </c>
      <c r="C79" s="308"/>
      <c r="D79" s="113">
        <v>1.1093107316465163</v>
      </c>
      <c r="E79" s="115">
        <v>178</v>
      </c>
      <c r="F79" s="114">
        <v>264</v>
      </c>
      <c r="G79" s="114">
        <v>426</v>
      </c>
      <c r="H79" s="114">
        <v>455</v>
      </c>
      <c r="I79" s="140">
        <v>286</v>
      </c>
      <c r="J79" s="115">
        <v>-108</v>
      </c>
      <c r="K79" s="116">
        <v>-37.76223776223776</v>
      </c>
    </row>
    <row r="80" spans="1:11" ht="14.1" customHeight="1" x14ac:dyDescent="0.2">
      <c r="A80" s="306" t="s">
        <v>319</v>
      </c>
      <c r="B80" s="307" t="s">
        <v>320</v>
      </c>
      <c r="C80" s="308"/>
      <c r="D80" s="113" t="s">
        <v>514</v>
      </c>
      <c r="E80" s="115" t="s">
        <v>514</v>
      </c>
      <c r="F80" s="114" t="s">
        <v>514</v>
      </c>
      <c r="G80" s="114">
        <v>0</v>
      </c>
      <c r="H80" s="114">
        <v>0</v>
      </c>
      <c r="I80" s="140">
        <v>0</v>
      </c>
      <c r="J80" s="115" t="s">
        <v>514</v>
      </c>
      <c r="K80" s="116" t="s">
        <v>514</v>
      </c>
    </row>
    <row r="81" spans="1:11" ht="14.1" customHeight="1" x14ac:dyDescent="0.2">
      <c r="A81" s="310" t="s">
        <v>321</v>
      </c>
      <c r="B81" s="311" t="s">
        <v>334</v>
      </c>
      <c r="C81" s="312"/>
      <c r="D81" s="125" t="s">
        <v>514</v>
      </c>
      <c r="E81" s="143" t="s">
        <v>514</v>
      </c>
      <c r="F81" s="144">
        <v>19</v>
      </c>
      <c r="G81" s="144">
        <v>45</v>
      </c>
      <c r="H81" s="144">
        <v>17</v>
      </c>
      <c r="I81" s="145">
        <v>20</v>
      </c>
      <c r="J81" s="143" t="s">
        <v>514</v>
      </c>
      <c r="K81" s="146" t="s">
        <v>514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16878</v>
      </c>
      <c r="E11" s="114">
        <v>14559</v>
      </c>
      <c r="F11" s="114">
        <v>17801</v>
      </c>
      <c r="G11" s="114">
        <v>14865</v>
      </c>
      <c r="H11" s="140">
        <v>15983</v>
      </c>
      <c r="I11" s="115">
        <v>895</v>
      </c>
      <c r="J11" s="116">
        <v>5.5996996809109678</v>
      </c>
    </row>
    <row r="12" spans="1:15" s="110" customFormat="1" ht="24.95" customHeight="1" x14ac:dyDescent="0.2">
      <c r="A12" s="193" t="s">
        <v>132</v>
      </c>
      <c r="B12" s="194" t="s">
        <v>133</v>
      </c>
      <c r="C12" s="113">
        <v>0.1718213058419244</v>
      </c>
      <c r="D12" s="115">
        <v>29</v>
      </c>
      <c r="E12" s="114">
        <v>58</v>
      </c>
      <c r="F12" s="114">
        <v>49</v>
      </c>
      <c r="G12" s="114">
        <v>30</v>
      </c>
      <c r="H12" s="140">
        <v>19</v>
      </c>
      <c r="I12" s="115">
        <v>10</v>
      </c>
      <c r="J12" s="116">
        <v>52.631578947368418</v>
      </c>
    </row>
    <row r="13" spans="1:15" s="110" customFormat="1" ht="24.95" customHeight="1" x14ac:dyDescent="0.2">
      <c r="A13" s="193" t="s">
        <v>134</v>
      </c>
      <c r="B13" s="199" t="s">
        <v>214</v>
      </c>
      <c r="C13" s="113">
        <v>0.81763242090295063</v>
      </c>
      <c r="D13" s="115">
        <v>138</v>
      </c>
      <c r="E13" s="114">
        <v>81</v>
      </c>
      <c r="F13" s="114">
        <v>114</v>
      </c>
      <c r="G13" s="114">
        <v>114</v>
      </c>
      <c r="H13" s="140">
        <v>221</v>
      </c>
      <c r="I13" s="115">
        <v>-83</v>
      </c>
      <c r="J13" s="116">
        <v>-37.556561085972852</v>
      </c>
    </row>
    <row r="14" spans="1:15" s="287" customFormat="1" ht="24.95" customHeight="1" x14ac:dyDescent="0.2">
      <c r="A14" s="193" t="s">
        <v>215</v>
      </c>
      <c r="B14" s="199" t="s">
        <v>137</v>
      </c>
      <c r="C14" s="113">
        <v>8.8399099419362486</v>
      </c>
      <c r="D14" s="115">
        <v>1492</v>
      </c>
      <c r="E14" s="114">
        <v>1515</v>
      </c>
      <c r="F14" s="114">
        <v>1634</v>
      </c>
      <c r="G14" s="114">
        <v>1139</v>
      </c>
      <c r="H14" s="140">
        <v>1231</v>
      </c>
      <c r="I14" s="115">
        <v>261</v>
      </c>
      <c r="J14" s="116">
        <v>21.202274573517464</v>
      </c>
      <c r="K14" s="110"/>
      <c r="L14" s="110"/>
      <c r="M14" s="110"/>
      <c r="N14" s="110"/>
      <c r="O14" s="110"/>
    </row>
    <row r="15" spans="1:15" s="110" customFormat="1" ht="24.95" customHeight="1" x14ac:dyDescent="0.2">
      <c r="A15" s="193" t="s">
        <v>216</v>
      </c>
      <c r="B15" s="199" t="s">
        <v>217</v>
      </c>
      <c r="C15" s="113">
        <v>2.0618556701030926</v>
      </c>
      <c r="D15" s="115">
        <v>348</v>
      </c>
      <c r="E15" s="114">
        <v>293</v>
      </c>
      <c r="F15" s="114">
        <v>373</v>
      </c>
      <c r="G15" s="114">
        <v>261</v>
      </c>
      <c r="H15" s="140">
        <v>282</v>
      </c>
      <c r="I15" s="115">
        <v>66</v>
      </c>
      <c r="J15" s="116">
        <v>23.404255319148938</v>
      </c>
    </row>
    <row r="16" spans="1:15" s="287" customFormat="1" ht="24.95" customHeight="1" x14ac:dyDescent="0.2">
      <c r="A16" s="193" t="s">
        <v>218</v>
      </c>
      <c r="B16" s="199" t="s">
        <v>141</v>
      </c>
      <c r="C16" s="113">
        <v>5.4508828060196706</v>
      </c>
      <c r="D16" s="115">
        <v>920</v>
      </c>
      <c r="E16" s="114">
        <v>859</v>
      </c>
      <c r="F16" s="114">
        <v>989</v>
      </c>
      <c r="G16" s="114">
        <v>684</v>
      </c>
      <c r="H16" s="140">
        <v>775</v>
      </c>
      <c r="I16" s="115">
        <v>145</v>
      </c>
      <c r="J16" s="116">
        <v>18.70967741935484</v>
      </c>
      <c r="K16" s="110"/>
      <c r="L16" s="110"/>
      <c r="M16" s="110"/>
      <c r="N16" s="110"/>
      <c r="O16" s="110"/>
    </row>
    <row r="17" spans="1:15" s="110" customFormat="1" ht="24.95" customHeight="1" x14ac:dyDescent="0.2">
      <c r="A17" s="193" t="s">
        <v>142</v>
      </c>
      <c r="B17" s="199" t="s">
        <v>220</v>
      </c>
      <c r="C17" s="113">
        <v>1.327171465813485</v>
      </c>
      <c r="D17" s="115">
        <v>224</v>
      </c>
      <c r="E17" s="114">
        <v>363</v>
      </c>
      <c r="F17" s="114">
        <v>272</v>
      </c>
      <c r="G17" s="114">
        <v>194</v>
      </c>
      <c r="H17" s="140">
        <v>174</v>
      </c>
      <c r="I17" s="115">
        <v>50</v>
      </c>
      <c r="J17" s="116">
        <v>28.735632183908045</v>
      </c>
    </row>
    <row r="18" spans="1:15" s="287" customFormat="1" ht="24.95" customHeight="1" x14ac:dyDescent="0.2">
      <c r="A18" s="201" t="s">
        <v>144</v>
      </c>
      <c r="B18" s="202" t="s">
        <v>145</v>
      </c>
      <c r="C18" s="113">
        <v>10.196705770825927</v>
      </c>
      <c r="D18" s="115">
        <v>1721</v>
      </c>
      <c r="E18" s="114">
        <v>1746</v>
      </c>
      <c r="F18" s="114">
        <v>1881</v>
      </c>
      <c r="G18" s="114">
        <v>1654</v>
      </c>
      <c r="H18" s="140">
        <v>1884</v>
      </c>
      <c r="I18" s="115">
        <v>-163</v>
      </c>
      <c r="J18" s="116">
        <v>-8.6518046709129504</v>
      </c>
      <c r="K18" s="110"/>
      <c r="L18" s="110"/>
      <c r="M18" s="110"/>
      <c r="N18" s="110"/>
      <c r="O18" s="110"/>
    </row>
    <row r="19" spans="1:15" s="110" customFormat="1" ht="24.95" customHeight="1" x14ac:dyDescent="0.2">
      <c r="A19" s="193" t="s">
        <v>146</v>
      </c>
      <c r="B19" s="199" t="s">
        <v>147</v>
      </c>
      <c r="C19" s="113">
        <v>13.964924754117787</v>
      </c>
      <c r="D19" s="115">
        <v>2357</v>
      </c>
      <c r="E19" s="114">
        <v>2083</v>
      </c>
      <c r="F19" s="114">
        <v>2400</v>
      </c>
      <c r="G19" s="114">
        <v>2061</v>
      </c>
      <c r="H19" s="140">
        <v>2454</v>
      </c>
      <c r="I19" s="115">
        <v>-97</v>
      </c>
      <c r="J19" s="116">
        <v>-3.9527302363488181</v>
      </c>
    </row>
    <row r="20" spans="1:15" s="287" customFormat="1" ht="24.95" customHeight="1" x14ac:dyDescent="0.2">
      <c r="A20" s="193" t="s">
        <v>148</v>
      </c>
      <c r="B20" s="199" t="s">
        <v>149</v>
      </c>
      <c r="C20" s="113">
        <v>6.9024765967531696</v>
      </c>
      <c r="D20" s="115">
        <v>1165</v>
      </c>
      <c r="E20" s="114">
        <v>1152</v>
      </c>
      <c r="F20" s="114">
        <v>1665</v>
      </c>
      <c r="G20" s="114">
        <v>1098</v>
      </c>
      <c r="H20" s="140">
        <v>1424</v>
      </c>
      <c r="I20" s="115">
        <v>-259</v>
      </c>
      <c r="J20" s="116">
        <v>-18.188202247191011</v>
      </c>
      <c r="K20" s="110"/>
      <c r="L20" s="110"/>
      <c r="M20" s="110"/>
      <c r="N20" s="110"/>
      <c r="O20" s="110"/>
    </row>
    <row r="21" spans="1:15" s="110" customFormat="1" ht="24.95" customHeight="1" x14ac:dyDescent="0.2">
      <c r="A21" s="201" t="s">
        <v>150</v>
      </c>
      <c r="B21" s="202" t="s">
        <v>151</v>
      </c>
      <c r="C21" s="113">
        <v>5.3916340798672833</v>
      </c>
      <c r="D21" s="115">
        <v>910</v>
      </c>
      <c r="E21" s="114">
        <v>771</v>
      </c>
      <c r="F21" s="114">
        <v>891</v>
      </c>
      <c r="G21" s="114">
        <v>772</v>
      </c>
      <c r="H21" s="140">
        <v>870</v>
      </c>
      <c r="I21" s="115">
        <v>40</v>
      </c>
      <c r="J21" s="116">
        <v>4.5977011494252871</v>
      </c>
    </row>
    <row r="22" spans="1:15" s="110" customFormat="1" ht="24.95" customHeight="1" x14ac:dyDescent="0.2">
      <c r="A22" s="201" t="s">
        <v>152</v>
      </c>
      <c r="B22" s="199" t="s">
        <v>153</v>
      </c>
      <c r="C22" s="113">
        <v>3.7148951297547104</v>
      </c>
      <c r="D22" s="115">
        <v>627</v>
      </c>
      <c r="E22" s="114">
        <v>657</v>
      </c>
      <c r="F22" s="114">
        <v>984</v>
      </c>
      <c r="G22" s="114">
        <v>846</v>
      </c>
      <c r="H22" s="140">
        <v>694</v>
      </c>
      <c r="I22" s="115">
        <v>-67</v>
      </c>
      <c r="J22" s="116">
        <v>-9.6541786743515843</v>
      </c>
    </row>
    <row r="23" spans="1:15" s="110" customFormat="1" ht="24.95" customHeight="1" x14ac:dyDescent="0.2">
      <c r="A23" s="193" t="s">
        <v>154</v>
      </c>
      <c r="B23" s="199" t="s">
        <v>155</v>
      </c>
      <c r="C23" s="113">
        <v>1.8781846190306908</v>
      </c>
      <c r="D23" s="115">
        <v>317</v>
      </c>
      <c r="E23" s="114">
        <v>244</v>
      </c>
      <c r="F23" s="114">
        <v>277</v>
      </c>
      <c r="G23" s="114">
        <v>213</v>
      </c>
      <c r="H23" s="140">
        <v>266</v>
      </c>
      <c r="I23" s="115">
        <v>51</v>
      </c>
      <c r="J23" s="116">
        <v>19.172932330827066</v>
      </c>
    </row>
    <row r="24" spans="1:15" s="110" customFormat="1" ht="24.95" customHeight="1" x14ac:dyDescent="0.2">
      <c r="A24" s="193" t="s">
        <v>156</v>
      </c>
      <c r="B24" s="199" t="s">
        <v>221</v>
      </c>
      <c r="C24" s="113">
        <v>11.458703637871785</v>
      </c>
      <c r="D24" s="115">
        <v>1934</v>
      </c>
      <c r="E24" s="114">
        <v>957</v>
      </c>
      <c r="F24" s="114">
        <v>1157</v>
      </c>
      <c r="G24" s="114">
        <v>1080</v>
      </c>
      <c r="H24" s="140">
        <v>1337</v>
      </c>
      <c r="I24" s="115">
        <v>597</v>
      </c>
      <c r="J24" s="116">
        <v>44.652206432311147</v>
      </c>
    </row>
    <row r="25" spans="1:15" s="110" customFormat="1" ht="24.95" customHeight="1" x14ac:dyDescent="0.2">
      <c r="A25" s="193" t="s">
        <v>222</v>
      </c>
      <c r="B25" s="204" t="s">
        <v>159</v>
      </c>
      <c r="C25" s="113">
        <v>13.182841568906268</v>
      </c>
      <c r="D25" s="115">
        <v>2225</v>
      </c>
      <c r="E25" s="114">
        <v>1720</v>
      </c>
      <c r="F25" s="114">
        <v>2314</v>
      </c>
      <c r="G25" s="114">
        <v>1956</v>
      </c>
      <c r="H25" s="140">
        <v>1813</v>
      </c>
      <c r="I25" s="115">
        <v>412</v>
      </c>
      <c r="J25" s="116">
        <v>22.724765581908439</v>
      </c>
    </row>
    <row r="26" spans="1:15" s="110" customFormat="1" ht="24.95" customHeight="1" x14ac:dyDescent="0.2">
      <c r="A26" s="201">
        <v>782.78300000000002</v>
      </c>
      <c r="B26" s="203" t="s">
        <v>160</v>
      </c>
      <c r="C26" s="113">
        <v>9.3316743690010657</v>
      </c>
      <c r="D26" s="115">
        <v>1575</v>
      </c>
      <c r="E26" s="114">
        <v>1689</v>
      </c>
      <c r="F26" s="114">
        <v>1721</v>
      </c>
      <c r="G26" s="114">
        <v>1727</v>
      </c>
      <c r="H26" s="140">
        <v>1432</v>
      </c>
      <c r="I26" s="115">
        <v>143</v>
      </c>
      <c r="J26" s="116">
        <v>9.9860335195530734</v>
      </c>
    </row>
    <row r="27" spans="1:15" s="110" customFormat="1" ht="24.95" customHeight="1" x14ac:dyDescent="0.2">
      <c r="A27" s="193" t="s">
        <v>161</v>
      </c>
      <c r="B27" s="199" t="s">
        <v>162</v>
      </c>
      <c r="C27" s="113">
        <v>2.0322313070268989</v>
      </c>
      <c r="D27" s="115">
        <v>343</v>
      </c>
      <c r="E27" s="114">
        <v>218</v>
      </c>
      <c r="F27" s="114">
        <v>321</v>
      </c>
      <c r="G27" s="114">
        <v>314</v>
      </c>
      <c r="H27" s="140">
        <v>362</v>
      </c>
      <c r="I27" s="115">
        <v>-19</v>
      </c>
      <c r="J27" s="116">
        <v>-5.2486187845303869</v>
      </c>
    </row>
    <row r="28" spans="1:15" s="110" customFormat="1" ht="24.95" customHeight="1" x14ac:dyDescent="0.2">
      <c r="A28" s="193" t="s">
        <v>163</v>
      </c>
      <c r="B28" s="199" t="s">
        <v>164</v>
      </c>
      <c r="C28" s="113">
        <v>1.8248607654935418</v>
      </c>
      <c r="D28" s="115">
        <v>308</v>
      </c>
      <c r="E28" s="114">
        <v>219</v>
      </c>
      <c r="F28" s="114">
        <v>503</v>
      </c>
      <c r="G28" s="114">
        <v>388</v>
      </c>
      <c r="H28" s="140">
        <v>323</v>
      </c>
      <c r="I28" s="115">
        <v>-15</v>
      </c>
      <c r="J28" s="116">
        <v>-4.643962848297214</v>
      </c>
    </row>
    <row r="29" spans="1:15" s="110" customFormat="1" ht="24.95" customHeight="1" x14ac:dyDescent="0.2">
      <c r="A29" s="193">
        <v>86</v>
      </c>
      <c r="B29" s="199" t="s">
        <v>165</v>
      </c>
      <c r="C29" s="113">
        <v>4.4969783149662286</v>
      </c>
      <c r="D29" s="115">
        <v>759</v>
      </c>
      <c r="E29" s="114">
        <v>559</v>
      </c>
      <c r="F29" s="114">
        <v>664</v>
      </c>
      <c r="G29" s="114">
        <v>608</v>
      </c>
      <c r="H29" s="140">
        <v>712</v>
      </c>
      <c r="I29" s="115">
        <v>47</v>
      </c>
      <c r="J29" s="116">
        <v>6.6011235955056176</v>
      </c>
    </row>
    <row r="30" spans="1:15" s="110" customFormat="1" ht="24.95" customHeight="1" x14ac:dyDescent="0.2">
      <c r="A30" s="193">
        <v>87.88</v>
      </c>
      <c r="B30" s="204" t="s">
        <v>166</v>
      </c>
      <c r="C30" s="113">
        <v>3.1164829956155944</v>
      </c>
      <c r="D30" s="115">
        <v>526</v>
      </c>
      <c r="E30" s="114">
        <v>522</v>
      </c>
      <c r="F30" s="114">
        <v>753</v>
      </c>
      <c r="G30" s="114">
        <v>500</v>
      </c>
      <c r="H30" s="140">
        <v>556</v>
      </c>
      <c r="I30" s="115">
        <v>-30</v>
      </c>
      <c r="J30" s="116">
        <v>-5.3956834532374103</v>
      </c>
    </row>
    <row r="31" spans="1:15" s="110" customFormat="1" ht="24.95" customHeight="1" x14ac:dyDescent="0.2">
      <c r="A31" s="193" t="s">
        <v>167</v>
      </c>
      <c r="B31" s="199" t="s">
        <v>168</v>
      </c>
      <c r="C31" s="113">
        <v>2.6780424220879251</v>
      </c>
      <c r="D31" s="115">
        <v>452</v>
      </c>
      <c r="E31" s="114">
        <v>368</v>
      </c>
      <c r="F31" s="114">
        <v>473</v>
      </c>
      <c r="G31" s="114">
        <v>365</v>
      </c>
      <c r="H31" s="140">
        <v>385</v>
      </c>
      <c r="I31" s="115">
        <v>67</v>
      </c>
      <c r="J31" s="116">
        <v>17.402597402597401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0.1718213058419244</v>
      </c>
      <c r="D34" s="115">
        <v>29</v>
      </c>
      <c r="E34" s="114">
        <v>58</v>
      </c>
      <c r="F34" s="114">
        <v>49</v>
      </c>
      <c r="G34" s="114">
        <v>30</v>
      </c>
      <c r="H34" s="140">
        <v>19</v>
      </c>
      <c r="I34" s="115">
        <v>10</v>
      </c>
      <c r="J34" s="116">
        <v>52.631578947368418</v>
      </c>
    </row>
    <row r="35" spans="1:10" s="110" customFormat="1" ht="24.95" customHeight="1" x14ac:dyDescent="0.2">
      <c r="A35" s="292" t="s">
        <v>171</v>
      </c>
      <c r="B35" s="293" t="s">
        <v>172</v>
      </c>
      <c r="C35" s="113">
        <v>19.854248133665127</v>
      </c>
      <c r="D35" s="115">
        <v>3351</v>
      </c>
      <c r="E35" s="114">
        <v>3342</v>
      </c>
      <c r="F35" s="114">
        <v>3629</v>
      </c>
      <c r="G35" s="114">
        <v>2907</v>
      </c>
      <c r="H35" s="140">
        <v>3336</v>
      </c>
      <c r="I35" s="115">
        <v>15</v>
      </c>
      <c r="J35" s="116">
        <v>0.44964028776978415</v>
      </c>
    </row>
    <row r="36" spans="1:10" s="110" customFormat="1" ht="24.95" customHeight="1" x14ac:dyDescent="0.2">
      <c r="A36" s="294" t="s">
        <v>173</v>
      </c>
      <c r="B36" s="295" t="s">
        <v>174</v>
      </c>
      <c r="C36" s="125">
        <v>79.973930560492946</v>
      </c>
      <c r="D36" s="143">
        <v>13498</v>
      </c>
      <c r="E36" s="144">
        <v>11159</v>
      </c>
      <c r="F36" s="144">
        <v>14123</v>
      </c>
      <c r="G36" s="144">
        <v>11928</v>
      </c>
      <c r="H36" s="145">
        <v>12628</v>
      </c>
      <c r="I36" s="143">
        <v>870</v>
      </c>
      <c r="J36" s="146">
        <v>6.8894520114032307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16878</v>
      </c>
      <c r="F11" s="264">
        <v>14559</v>
      </c>
      <c r="G11" s="264">
        <v>17801</v>
      </c>
      <c r="H11" s="264">
        <v>14865</v>
      </c>
      <c r="I11" s="265">
        <v>15983</v>
      </c>
      <c r="J11" s="263">
        <v>895</v>
      </c>
      <c r="K11" s="266">
        <v>5.5996996809109678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29.162223012205239</v>
      </c>
      <c r="E13" s="115">
        <v>4922</v>
      </c>
      <c r="F13" s="114">
        <v>4831</v>
      </c>
      <c r="G13" s="114">
        <v>5633</v>
      </c>
      <c r="H13" s="114">
        <v>4497</v>
      </c>
      <c r="I13" s="140">
        <v>4723</v>
      </c>
      <c r="J13" s="115">
        <v>199</v>
      </c>
      <c r="K13" s="116">
        <v>4.2134236713952999</v>
      </c>
    </row>
    <row r="14" spans="1:17" ht="15.95" customHeight="1" x14ac:dyDescent="0.2">
      <c r="A14" s="306" t="s">
        <v>230</v>
      </c>
      <c r="B14" s="307"/>
      <c r="C14" s="308"/>
      <c r="D14" s="113">
        <v>49.881502547695227</v>
      </c>
      <c r="E14" s="115">
        <v>8419</v>
      </c>
      <c r="F14" s="114">
        <v>6769</v>
      </c>
      <c r="G14" s="114">
        <v>8354</v>
      </c>
      <c r="H14" s="114">
        <v>7203</v>
      </c>
      <c r="I14" s="140">
        <v>7815</v>
      </c>
      <c r="J14" s="115">
        <v>604</v>
      </c>
      <c r="K14" s="116">
        <v>7.7287268074216247</v>
      </c>
    </row>
    <row r="15" spans="1:17" ht="15.95" customHeight="1" x14ac:dyDescent="0.2">
      <c r="A15" s="306" t="s">
        <v>231</v>
      </c>
      <c r="B15" s="307"/>
      <c r="C15" s="308"/>
      <c r="D15" s="113">
        <v>10.546273255125016</v>
      </c>
      <c r="E15" s="115">
        <v>1780</v>
      </c>
      <c r="F15" s="114">
        <v>1477</v>
      </c>
      <c r="G15" s="114">
        <v>1881</v>
      </c>
      <c r="H15" s="114">
        <v>1394</v>
      </c>
      <c r="I15" s="140">
        <v>1694</v>
      </c>
      <c r="J15" s="115">
        <v>86</v>
      </c>
      <c r="K15" s="116">
        <v>5.0767414403778037</v>
      </c>
    </row>
    <row r="16" spans="1:17" ht="15.95" customHeight="1" x14ac:dyDescent="0.2">
      <c r="A16" s="306" t="s">
        <v>232</v>
      </c>
      <c r="B16" s="307"/>
      <c r="C16" s="308"/>
      <c r="D16" s="113">
        <v>10.297428605284987</v>
      </c>
      <c r="E16" s="115">
        <v>1738</v>
      </c>
      <c r="F16" s="114">
        <v>1460</v>
      </c>
      <c r="G16" s="114">
        <v>1910</v>
      </c>
      <c r="H16" s="114">
        <v>1735</v>
      </c>
      <c r="I16" s="140">
        <v>1730</v>
      </c>
      <c r="J16" s="115">
        <v>8</v>
      </c>
      <c r="K16" s="116">
        <v>0.46242774566473988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0.18367105107240195</v>
      </c>
      <c r="E18" s="115">
        <v>31</v>
      </c>
      <c r="F18" s="114">
        <v>54</v>
      </c>
      <c r="G18" s="114">
        <v>51</v>
      </c>
      <c r="H18" s="114">
        <v>38</v>
      </c>
      <c r="I18" s="140">
        <v>28</v>
      </c>
      <c r="J18" s="115">
        <v>3</v>
      </c>
      <c r="K18" s="116">
        <v>10.714285714285714</v>
      </c>
    </row>
    <row r="19" spans="1:11" ht="14.1" customHeight="1" x14ac:dyDescent="0.2">
      <c r="A19" s="306" t="s">
        <v>235</v>
      </c>
      <c r="B19" s="307" t="s">
        <v>236</v>
      </c>
      <c r="C19" s="308"/>
      <c r="D19" s="113">
        <v>4.739898092191018E-2</v>
      </c>
      <c r="E19" s="115">
        <v>8</v>
      </c>
      <c r="F19" s="114">
        <v>24</v>
      </c>
      <c r="G19" s="114">
        <v>30</v>
      </c>
      <c r="H19" s="114">
        <v>14</v>
      </c>
      <c r="I19" s="140">
        <v>12</v>
      </c>
      <c r="J19" s="115">
        <v>-4</v>
      </c>
      <c r="K19" s="116">
        <v>-33.333333333333336</v>
      </c>
    </row>
    <row r="20" spans="1:11" ht="14.1" customHeight="1" x14ac:dyDescent="0.2">
      <c r="A20" s="306">
        <v>12</v>
      </c>
      <c r="B20" s="307" t="s">
        <v>237</v>
      </c>
      <c r="C20" s="308"/>
      <c r="D20" s="113">
        <v>0.81170754828771186</v>
      </c>
      <c r="E20" s="115">
        <v>137</v>
      </c>
      <c r="F20" s="114">
        <v>138</v>
      </c>
      <c r="G20" s="114">
        <v>150</v>
      </c>
      <c r="H20" s="114">
        <v>108</v>
      </c>
      <c r="I20" s="140">
        <v>98</v>
      </c>
      <c r="J20" s="115">
        <v>39</v>
      </c>
      <c r="K20" s="116">
        <v>39.795918367346935</v>
      </c>
    </row>
    <row r="21" spans="1:11" ht="14.1" customHeight="1" x14ac:dyDescent="0.2">
      <c r="A21" s="306">
        <v>21</v>
      </c>
      <c r="B21" s="307" t="s">
        <v>238</v>
      </c>
      <c r="C21" s="308"/>
      <c r="D21" s="113">
        <v>0.28439388553146105</v>
      </c>
      <c r="E21" s="115">
        <v>48</v>
      </c>
      <c r="F21" s="114">
        <v>34</v>
      </c>
      <c r="G21" s="114">
        <v>33</v>
      </c>
      <c r="H21" s="114">
        <v>32</v>
      </c>
      <c r="I21" s="140">
        <v>23</v>
      </c>
      <c r="J21" s="115">
        <v>25</v>
      </c>
      <c r="K21" s="116">
        <v>108.69565217391305</v>
      </c>
    </row>
    <row r="22" spans="1:11" ht="14.1" customHeight="1" x14ac:dyDescent="0.2">
      <c r="A22" s="306">
        <v>22</v>
      </c>
      <c r="B22" s="307" t="s">
        <v>239</v>
      </c>
      <c r="C22" s="308"/>
      <c r="D22" s="113">
        <v>0.72283445905913024</v>
      </c>
      <c r="E22" s="115">
        <v>122</v>
      </c>
      <c r="F22" s="114">
        <v>120</v>
      </c>
      <c r="G22" s="114">
        <v>153</v>
      </c>
      <c r="H22" s="114">
        <v>125</v>
      </c>
      <c r="I22" s="140">
        <v>128</v>
      </c>
      <c r="J22" s="115">
        <v>-6</v>
      </c>
      <c r="K22" s="116">
        <v>-4.6875</v>
      </c>
    </row>
    <row r="23" spans="1:11" ht="14.1" customHeight="1" x14ac:dyDescent="0.2">
      <c r="A23" s="306">
        <v>23</v>
      </c>
      <c r="B23" s="307" t="s">
        <v>240</v>
      </c>
      <c r="C23" s="308"/>
      <c r="D23" s="113">
        <v>0.91835525536200968</v>
      </c>
      <c r="E23" s="115">
        <v>155</v>
      </c>
      <c r="F23" s="114">
        <v>160</v>
      </c>
      <c r="G23" s="114">
        <v>171</v>
      </c>
      <c r="H23" s="114">
        <v>122</v>
      </c>
      <c r="I23" s="140">
        <v>148</v>
      </c>
      <c r="J23" s="115">
        <v>7</v>
      </c>
      <c r="K23" s="116">
        <v>4.7297297297297298</v>
      </c>
    </row>
    <row r="24" spans="1:11" ht="14.1" customHeight="1" x14ac:dyDescent="0.2">
      <c r="A24" s="306">
        <v>24</v>
      </c>
      <c r="B24" s="307" t="s">
        <v>241</v>
      </c>
      <c r="C24" s="308"/>
      <c r="D24" s="113">
        <v>1.6352648418059013</v>
      </c>
      <c r="E24" s="115">
        <v>276</v>
      </c>
      <c r="F24" s="114">
        <v>225</v>
      </c>
      <c r="G24" s="114">
        <v>244</v>
      </c>
      <c r="H24" s="114">
        <v>229</v>
      </c>
      <c r="I24" s="140">
        <v>249</v>
      </c>
      <c r="J24" s="115">
        <v>27</v>
      </c>
      <c r="K24" s="116">
        <v>10.843373493975903</v>
      </c>
    </row>
    <row r="25" spans="1:11" ht="14.1" customHeight="1" x14ac:dyDescent="0.2">
      <c r="A25" s="306">
        <v>25</v>
      </c>
      <c r="B25" s="307" t="s">
        <v>242</v>
      </c>
      <c r="C25" s="308"/>
      <c r="D25" s="113">
        <v>4.2481336651261996</v>
      </c>
      <c r="E25" s="115">
        <v>717</v>
      </c>
      <c r="F25" s="114">
        <v>549</v>
      </c>
      <c r="G25" s="114">
        <v>626</v>
      </c>
      <c r="H25" s="114">
        <v>545</v>
      </c>
      <c r="I25" s="140">
        <v>573</v>
      </c>
      <c r="J25" s="115">
        <v>144</v>
      </c>
      <c r="K25" s="116">
        <v>25.130890052356023</v>
      </c>
    </row>
    <row r="26" spans="1:11" ht="14.1" customHeight="1" x14ac:dyDescent="0.2">
      <c r="A26" s="306">
        <v>26</v>
      </c>
      <c r="B26" s="307" t="s">
        <v>243</v>
      </c>
      <c r="C26" s="308"/>
      <c r="D26" s="113">
        <v>3.0039104159260575</v>
      </c>
      <c r="E26" s="115">
        <v>507</v>
      </c>
      <c r="F26" s="114">
        <v>439</v>
      </c>
      <c r="G26" s="114">
        <v>410</v>
      </c>
      <c r="H26" s="114">
        <v>420</v>
      </c>
      <c r="I26" s="140">
        <v>466</v>
      </c>
      <c r="J26" s="115">
        <v>41</v>
      </c>
      <c r="K26" s="116">
        <v>8.7982832618025757</v>
      </c>
    </row>
    <row r="27" spans="1:11" ht="14.1" customHeight="1" x14ac:dyDescent="0.2">
      <c r="A27" s="306">
        <v>27</v>
      </c>
      <c r="B27" s="307" t="s">
        <v>244</v>
      </c>
      <c r="C27" s="308"/>
      <c r="D27" s="113">
        <v>1.5700912430382747</v>
      </c>
      <c r="E27" s="115">
        <v>265</v>
      </c>
      <c r="F27" s="114">
        <v>207</v>
      </c>
      <c r="G27" s="114">
        <v>366</v>
      </c>
      <c r="H27" s="114">
        <v>203</v>
      </c>
      <c r="I27" s="140">
        <v>209</v>
      </c>
      <c r="J27" s="115">
        <v>56</v>
      </c>
      <c r="K27" s="116">
        <v>26.794258373205743</v>
      </c>
    </row>
    <row r="28" spans="1:11" ht="14.1" customHeight="1" x14ac:dyDescent="0.2">
      <c r="A28" s="306">
        <v>28</v>
      </c>
      <c r="B28" s="307" t="s">
        <v>245</v>
      </c>
      <c r="C28" s="308"/>
      <c r="D28" s="113">
        <v>0.18959592368764072</v>
      </c>
      <c r="E28" s="115">
        <v>32</v>
      </c>
      <c r="F28" s="114">
        <v>41</v>
      </c>
      <c r="G28" s="114">
        <v>73</v>
      </c>
      <c r="H28" s="114">
        <v>29</v>
      </c>
      <c r="I28" s="140">
        <v>23</v>
      </c>
      <c r="J28" s="115">
        <v>9</v>
      </c>
      <c r="K28" s="116">
        <v>39.130434782608695</v>
      </c>
    </row>
    <row r="29" spans="1:11" ht="14.1" customHeight="1" x14ac:dyDescent="0.2">
      <c r="A29" s="306">
        <v>29</v>
      </c>
      <c r="B29" s="307" t="s">
        <v>246</v>
      </c>
      <c r="C29" s="308"/>
      <c r="D29" s="113">
        <v>2.7669155113165065</v>
      </c>
      <c r="E29" s="115">
        <v>467</v>
      </c>
      <c r="F29" s="114">
        <v>329</v>
      </c>
      <c r="G29" s="114">
        <v>471</v>
      </c>
      <c r="H29" s="114">
        <v>373</v>
      </c>
      <c r="I29" s="140">
        <v>415</v>
      </c>
      <c r="J29" s="115">
        <v>52</v>
      </c>
      <c r="K29" s="116">
        <v>12.53012048192771</v>
      </c>
    </row>
    <row r="30" spans="1:11" ht="14.1" customHeight="1" x14ac:dyDescent="0.2">
      <c r="A30" s="306" t="s">
        <v>247</v>
      </c>
      <c r="B30" s="307" t="s">
        <v>248</v>
      </c>
      <c r="C30" s="308"/>
      <c r="D30" s="113">
        <v>0.49768929968005687</v>
      </c>
      <c r="E30" s="115">
        <v>84</v>
      </c>
      <c r="F30" s="114" t="s">
        <v>514</v>
      </c>
      <c r="G30" s="114" t="s">
        <v>514</v>
      </c>
      <c r="H30" s="114" t="s">
        <v>514</v>
      </c>
      <c r="I30" s="140">
        <v>99</v>
      </c>
      <c r="J30" s="115">
        <v>-15</v>
      </c>
      <c r="K30" s="116">
        <v>-15.151515151515152</v>
      </c>
    </row>
    <row r="31" spans="1:11" ht="14.1" customHeight="1" x14ac:dyDescent="0.2">
      <c r="A31" s="306" t="s">
        <v>249</v>
      </c>
      <c r="B31" s="307" t="s">
        <v>250</v>
      </c>
      <c r="C31" s="308"/>
      <c r="D31" s="113">
        <v>2.2692262116364499</v>
      </c>
      <c r="E31" s="115">
        <v>383</v>
      </c>
      <c r="F31" s="114">
        <v>252</v>
      </c>
      <c r="G31" s="114">
        <v>359</v>
      </c>
      <c r="H31" s="114">
        <v>295</v>
      </c>
      <c r="I31" s="140">
        <v>316</v>
      </c>
      <c r="J31" s="115">
        <v>67</v>
      </c>
      <c r="K31" s="116">
        <v>21.202531645569621</v>
      </c>
    </row>
    <row r="32" spans="1:11" ht="14.1" customHeight="1" x14ac:dyDescent="0.2">
      <c r="A32" s="306">
        <v>31</v>
      </c>
      <c r="B32" s="307" t="s">
        <v>251</v>
      </c>
      <c r="C32" s="308"/>
      <c r="D32" s="113">
        <v>0.42659082829719164</v>
      </c>
      <c r="E32" s="115">
        <v>72</v>
      </c>
      <c r="F32" s="114">
        <v>98</v>
      </c>
      <c r="G32" s="114">
        <v>109</v>
      </c>
      <c r="H32" s="114">
        <v>90</v>
      </c>
      <c r="I32" s="140">
        <v>124</v>
      </c>
      <c r="J32" s="115">
        <v>-52</v>
      </c>
      <c r="K32" s="116">
        <v>-41.935483870967744</v>
      </c>
    </row>
    <row r="33" spans="1:11" ht="14.1" customHeight="1" x14ac:dyDescent="0.2">
      <c r="A33" s="306">
        <v>32</v>
      </c>
      <c r="B33" s="307" t="s">
        <v>252</v>
      </c>
      <c r="C33" s="308"/>
      <c r="D33" s="113">
        <v>4.7161986017300626</v>
      </c>
      <c r="E33" s="115">
        <v>796</v>
      </c>
      <c r="F33" s="114">
        <v>953</v>
      </c>
      <c r="G33" s="114">
        <v>1002</v>
      </c>
      <c r="H33" s="114">
        <v>882</v>
      </c>
      <c r="I33" s="140">
        <v>971</v>
      </c>
      <c r="J33" s="115">
        <v>-175</v>
      </c>
      <c r="K33" s="116">
        <v>-18.022657054582904</v>
      </c>
    </row>
    <row r="34" spans="1:11" ht="14.1" customHeight="1" x14ac:dyDescent="0.2">
      <c r="A34" s="306">
        <v>33</v>
      </c>
      <c r="B34" s="307" t="s">
        <v>253</v>
      </c>
      <c r="C34" s="308"/>
      <c r="D34" s="113">
        <v>1.8130110202630643</v>
      </c>
      <c r="E34" s="115">
        <v>306</v>
      </c>
      <c r="F34" s="114">
        <v>329</v>
      </c>
      <c r="G34" s="114">
        <v>288</v>
      </c>
      <c r="H34" s="114">
        <v>254</v>
      </c>
      <c r="I34" s="140">
        <v>334</v>
      </c>
      <c r="J34" s="115">
        <v>-28</v>
      </c>
      <c r="K34" s="116">
        <v>-8.3832335329341312</v>
      </c>
    </row>
    <row r="35" spans="1:11" ht="14.1" customHeight="1" x14ac:dyDescent="0.2">
      <c r="A35" s="306">
        <v>34</v>
      </c>
      <c r="B35" s="307" t="s">
        <v>254</v>
      </c>
      <c r="C35" s="308"/>
      <c r="D35" s="113">
        <v>2.3403246830193152</v>
      </c>
      <c r="E35" s="115">
        <v>395</v>
      </c>
      <c r="F35" s="114">
        <v>271</v>
      </c>
      <c r="G35" s="114">
        <v>319</v>
      </c>
      <c r="H35" s="114">
        <v>355</v>
      </c>
      <c r="I35" s="140">
        <v>316</v>
      </c>
      <c r="J35" s="115">
        <v>79</v>
      </c>
      <c r="K35" s="116">
        <v>25</v>
      </c>
    </row>
    <row r="36" spans="1:11" ht="14.1" customHeight="1" x14ac:dyDescent="0.2">
      <c r="A36" s="306">
        <v>41</v>
      </c>
      <c r="B36" s="307" t="s">
        <v>255</v>
      </c>
      <c r="C36" s="308"/>
      <c r="D36" s="113">
        <v>0.57471264367816088</v>
      </c>
      <c r="E36" s="115">
        <v>97</v>
      </c>
      <c r="F36" s="114">
        <v>173</v>
      </c>
      <c r="G36" s="114">
        <v>103</v>
      </c>
      <c r="H36" s="114">
        <v>88</v>
      </c>
      <c r="I36" s="140">
        <v>80</v>
      </c>
      <c r="J36" s="115">
        <v>17</v>
      </c>
      <c r="K36" s="116">
        <v>21.25</v>
      </c>
    </row>
    <row r="37" spans="1:11" ht="14.1" customHeight="1" x14ac:dyDescent="0.2">
      <c r="A37" s="306">
        <v>42</v>
      </c>
      <c r="B37" s="307" t="s">
        <v>256</v>
      </c>
      <c r="C37" s="308"/>
      <c r="D37" s="113">
        <v>0.11257257968953667</v>
      </c>
      <c r="E37" s="115">
        <v>19</v>
      </c>
      <c r="F37" s="114">
        <v>20</v>
      </c>
      <c r="G37" s="114" t="s">
        <v>514</v>
      </c>
      <c r="H37" s="114">
        <v>25</v>
      </c>
      <c r="I37" s="140">
        <v>20</v>
      </c>
      <c r="J37" s="115">
        <v>-1</v>
      </c>
      <c r="K37" s="116">
        <v>-5</v>
      </c>
    </row>
    <row r="38" spans="1:11" ht="14.1" customHeight="1" x14ac:dyDescent="0.2">
      <c r="A38" s="306">
        <v>43</v>
      </c>
      <c r="B38" s="307" t="s">
        <v>257</v>
      </c>
      <c r="C38" s="308"/>
      <c r="D38" s="113">
        <v>2.2099774854840621</v>
      </c>
      <c r="E38" s="115">
        <v>373</v>
      </c>
      <c r="F38" s="114">
        <v>285</v>
      </c>
      <c r="G38" s="114">
        <v>352</v>
      </c>
      <c r="H38" s="114">
        <v>280</v>
      </c>
      <c r="I38" s="140">
        <v>278</v>
      </c>
      <c r="J38" s="115">
        <v>95</v>
      </c>
      <c r="K38" s="116">
        <v>34.172661870503596</v>
      </c>
    </row>
    <row r="39" spans="1:11" ht="14.1" customHeight="1" x14ac:dyDescent="0.2">
      <c r="A39" s="306">
        <v>51</v>
      </c>
      <c r="B39" s="307" t="s">
        <v>258</v>
      </c>
      <c r="C39" s="308"/>
      <c r="D39" s="113">
        <v>12.394833511079511</v>
      </c>
      <c r="E39" s="115">
        <v>2092</v>
      </c>
      <c r="F39" s="114">
        <v>2144</v>
      </c>
      <c r="G39" s="114">
        <v>2440</v>
      </c>
      <c r="H39" s="114">
        <v>1997</v>
      </c>
      <c r="I39" s="140">
        <v>2038</v>
      </c>
      <c r="J39" s="115">
        <v>54</v>
      </c>
      <c r="K39" s="116">
        <v>2.649656526005888</v>
      </c>
    </row>
    <row r="40" spans="1:11" ht="14.1" customHeight="1" x14ac:dyDescent="0.2">
      <c r="A40" s="306" t="s">
        <v>259</v>
      </c>
      <c r="B40" s="307" t="s">
        <v>260</v>
      </c>
      <c r="C40" s="308"/>
      <c r="D40" s="113">
        <v>10.972864083422206</v>
      </c>
      <c r="E40" s="115">
        <v>1852</v>
      </c>
      <c r="F40" s="114">
        <v>1892</v>
      </c>
      <c r="G40" s="114">
        <v>2142</v>
      </c>
      <c r="H40" s="114">
        <v>1744</v>
      </c>
      <c r="I40" s="140">
        <v>1824</v>
      </c>
      <c r="J40" s="115">
        <v>28</v>
      </c>
      <c r="K40" s="116">
        <v>1.5350877192982457</v>
      </c>
    </row>
    <row r="41" spans="1:11" ht="14.1" customHeight="1" x14ac:dyDescent="0.2">
      <c r="A41" s="306"/>
      <c r="B41" s="307" t="s">
        <v>261</v>
      </c>
      <c r="C41" s="308"/>
      <c r="D41" s="113">
        <v>10.119682426827824</v>
      </c>
      <c r="E41" s="115">
        <v>1708</v>
      </c>
      <c r="F41" s="114">
        <v>1750</v>
      </c>
      <c r="G41" s="114">
        <v>1927</v>
      </c>
      <c r="H41" s="114">
        <v>1633</v>
      </c>
      <c r="I41" s="140">
        <v>1655</v>
      </c>
      <c r="J41" s="115">
        <v>53</v>
      </c>
      <c r="K41" s="116">
        <v>3.202416918429003</v>
      </c>
    </row>
    <row r="42" spans="1:11" ht="14.1" customHeight="1" x14ac:dyDescent="0.2">
      <c r="A42" s="306">
        <v>52</v>
      </c>
      <c r="B42" s="307" t="s">
        <v>262</v>
      </c>
      <c r="C42" s="308"/>
      <c r="D42" s="113">
        <v>4.2244341746652445</v>
      </c>
      <c r="E42" s="115">
        <v>713</v>
      </c>
      <c r="F42" s="114">
        <v>643</v>
      </c>
      <c r="G42" s="114">
        <v>925</v>
      </c>
      <c r="H42" s="114">
        <v>646</v>
      </c>
      <c r="I42" s="140">
        <v>723</v>
      </c>
      <c r="J42" s="115">
        <v>-10</v>
      </c>
      <c r="K42" s="116">
        <v>-1.3831258644536653</v>
      </c>
    </row>
    <row r="43" spans="1:11" ht="14.1" customHeight="1" x14ac:dyDescent="0.2">
      <c r="A43" s="306" t="s">
        <v>263</v>
      </c>
      <c r="B43" s="307" t="s">
        <v>264</v>
      </c>
      <c r="C43" s="308"/>
      <c r="D43" s="113">
        <v>3.8689418177509185</v>
      </c>
      <c r="E43" s="115">
        <v>653</v>
      </c>
      <c r="F43" s="114">
        <v>593</v>
      </c>
      <c r="G43" s="114">
        <v>822</v>
      </c>
      <c r="H43" s="114">
        <v>598</v>
      </c>
      <c r="I43" s="140">
        <v>673</v>
      </c>
      <c r="J43" s="115">
        <v>-20</v>
      </c>
      <c r="K43" s="116">
        <v>-2.9717682020802378</v>
      </c>
    </row>
    <row r="44" spans="1:11" ht="14.1" customHeight="1" x14ac:dyDescent="0.2">
      <c r="A44" s="306">
        <v>53</v>
      </c>
      <c r="B44" s="307" t="s">
        <v>265</v>
      </c>
      <c r="C44" s="308"/>
      <c r="D44" s="113">
        <v>1.3982699371963503</v>
      </c>
      <c r="E44" s="115">
        <v>236</v>
      </c>
      <c r="F44" s="114">
        <v>243</v>
      </c>
      <c r="G44" s="114">
        <v>322</v>
      </c>
      <c r="H44" s="114">
        <v>204</v>
      </c>
      <c r="I44" s="140">
        <v>254</v>
      </c>
      <c r="J44" s="115">
        <v>-18</v>
      </c>
      <c r="K44" s="116">
        <v>-7.0866141732283463</v>
      </c>
    </row>
    <row r="45" spans="1:11" ht="14.1" customHeight="1" x14ac:dyDescent="0.2">
      <c r="A45" s="306" t="s">
        <v>266</v>
      </c>
      <c r="B45" s="307" t="s">
        <v>267</v>
      </c>
      <c r="C45" s="308"/>
      <c r="D45" s="113">
        <v>1.3745704467353952</v>
      </c>
      <c r="E45" s="115">
        <v>232</v>
      </c>
      <c r="F45" s="114">
        <v>239</v>
      </c>
      <c r="G45" s="114">
        <v>316</v>
      </c>
      <c r="H45" s="114">
        <v>197</v>
      </c>
      <c r="I45" s="140">
        <v>247</v>
      </c>
      <c r="J45" s="115">
        <v>-15</v>
      </c>
      <c r="K45" s="116">
        <v>-6.0728744939271255</v>
      </c>
    </row>
    <row r="46" spans="1:11" ht="14.1" customHeight="1" x14ac:dyDescent="0.2">
      <c r="A46" s="306">
        <v>54</v>
      </c>
      <c r="B46" s="307" t="s">
        <v>268</v>
      </c>
      <c r="C46" s="308"/>
      <c r="D46" s="113">
        <v>8.8043607062448164</v>
      </c>
      <c r="E46" s="115">
        <v>1486</v>
      </c>
      <c r="F46" s="114">
        <v>957</v>
      </c>
      <c r="G46" s="114">
        <v>1066</v>
      </c>
      <c r="H46" s="114">
        <v>1189</v>
      </c>
      <c r="I46" s="140">
        <v>1074</v>
      </c>
      <c r="J46" s="115">
        <v>412</v>
      </c>
      <c r="K46" s="116">
        <v>38.361266294227185</v>
      </c>
    </row>
    <row r="47" spans="1:11" ht="14.1" customHeight="1" x14ac:dyDescent="0.2">
      <c r="A47" s="306">
        <v>61</v>
      </c>
      <c r="B47" s="307" t="s">
        <v>269</v>
      </c>
      <c r="C47" s="308"/>
      <c r="D47" s="113">
        <v>3.0039104159260575</v>
      </c>
      <c r="E47" s="115">
        <v>507</v>
      </c>
      <c r="F47" s="114">
        <v>404</v>
      </c>
      <c r="G47" s="114">
        <v>620</v>
      </c>
      <c r="H47" s="114">
        <v>475</v>
      </c>
      <c r="I47" s="140">
        <v>578</v>
      </c>
      <c r="J47" s="115">
        <v>-71</v>
      </c>
      <c r="K47" s="116">
        <v>-12.283737024221454</v>
      </c>
    </row>
    <row r="48" spans="1:11" ht="14.1" customHeight="1" x14ac:dyDescent="0.2">
      <c r="A48" s="306">
        <v>62</v>
      </c>
      <c r="B48" s="307" t="s">
        <v>270</v>
      </c>
      <c r="C48" s="308"/>
      <c r="D48" s="113">
        <v>6.2151913733854718</v>
      </c>
      <c r="E48" s="115">
        <v>1049</v>
      </c>
      <c r="F48" s="114">
        <v>913</v>
      </c>
      <c r="G48" s="114">
        <v>1110</v>
      </c>
      <c r="H48" s="114">
        <v>865</v>
      </c>
      <c r="I48" s="140">
        <v>1032</v>
      </c>
      <c r="J48" s="115">
        <v>17</v>
      </c>
      <c r="K48" s="116">
        <v>1.6472868217054264</v>
      </c>
    </row>
    <row r="49" spans="1:11" ht="14.1" customHeight="1" x14ac:dyDescent="0.2">
      <c r="A49" s="306">
        <v>63</v>
      </c>
      <c r="B49" s="307" t="s">
        <v>271</v>
      </c>
      <c r="C49" s="308"/>
      <c r="D49" s="113">
        <v>3.5193743334518306</v>
      </c>
      <c r="E49" s="115">
        <v>594</v>
      </c>
      <c r="F49" s="114">
        <v>606</v>
      </c>
      <c r="G49" s="114">
        <v>565</v>
      </c>
      <c r="H49" s="114">
        <v>494</v>
      </c>
      <c r="I49" s="140">
        <v>749</v>
      </c>
      <c r="J49" s="115">
        <v>-155</v>
      </c>
      <c r="K49" s="116">
        <v>-20.694259012016023</v>
      </c>
    </row>
    <row r="50" spans="1:11" ht="14.1" customHeight="1" x14ac:dyDescent="0.2">
      <c r="A50" s="306" t="s">
        <v>272</v>
      </c>
      <c r="B50" s="307" t="s">
        <v>273</v>
      </c>
      <c r="C50" s="308"/>
      <c r="D50" s="113">
        <v>0.69913496859817514</v>
      </c>
      <c r="E50" s="115">
        <v>118</v>
      </c>
      <c r="F50" s="114">
        <v>116</v>
      </c>
      <c r="G50" s="114">
        <v>91</v>
      </c>
      <c r="H50" s="114">
        <v>104</v>
      </c>
      <c r="I50" s="140">
        <v>166</v>
      </c>
      <c r="J50" s="115">
        <v>-48</v>
      </c>
      <c r="K50" s="116">
        <v>-28.91566265060241</v>
      </c>
    </row>
    <row r="51" spans="1:11" ht="14.1" customHeight="1" x14ac:dyDescent="0.2">
      <c r="A51" s="306" t="s">
        <v>274</v>
      </c>
      <c r="B51" s="307" t="s">
        <v>275</v>
      </c>
      <c r="C51" s="308"/>
      <c r="D51" s="113">
        <v>2.4469723900936131</v>
      </c>
      <c r="E51" s="115">
        <v>413</v>
      </c>
      <c r="F51" s="114">
        <v>356</v>
      </c>
      <c r="G51" s="114">
        <v>391</v>
      </c>
      <c r="H51" s="114">
        <v>325</v>
      </c>
      <c r="I51" s="140">
        <v>391</v>
      </c>
      <c r="J51" s="115">
        <v>22</v>
      </c>
      <c r="K51" s="116">
        <v>5.6265984654731458</v>
      </c>
    </row>
    <row r="52" spans="1:11" ht="14.1" customHeight="1" x14ac:dyDescent="0.2">
      <c r="A52" s="306">
        <v>71</v>
      </c>
      <c r="B52" s="307" t="s">
        <v>276</v>
      </c>
      <c r="C52" s="308"/>
      <c r="D52" s="113">
        <v>10.966939210806968</v>
      </c>
      <c r="E52" s="115">
        <v>1851</v>
      </c>
      <c r="F52" s="114">
        <v>1432</v>
      </c>
      <c r="G52" s="114">
        <v>2047</v>
      </c>
      <c r="H52" s="114">
        <v>1586</v>
      </c>
      <c r="I52" s="140">
        <v>1812</v>
      </c>
      <c r="J52" s="115">
        <v>39</v>
      </c>
      <c r="K52" s="116">
        <v>2.1523178807947021</v>
      </c>
    </row>
    <row r="53" spans="1:11" ht="14.1" customHeight="1" x14ac:dyDescent="0.2">
      <c r="A53" s="306" t="s">
        <v>277</v>
      </c>
      <c r="B53" s="307" t="s">
        <v>278</v>
      </c>
      <c r="C53" s="308"/>
      <c r="D53" s="113">
        <v>4.2718331555871547</v>
      </c>
      <c r="E53" s="115">
        <v>721</v>
      </c>
      <c r="F53" s="114">
        <v>584</v>
      </c>
      <c r="G53" s="114">
        <v>941</v>
      </c>
      <c r="H53" s="114">
        <v>679</v>
      </c>
      <c r="I53" s="140">
        <v>731</v>
      </c>
      <c r="J53" s="115">
        <v>-10</v>
      </c>
      <c r="K53" s="116">
        <v>-1.3679890560875514</v>
      </c>
    </row>
    <row r="54" spans="1:11" ht="14.1" customHeight="1" x14ac:dyDescent="0.2">
      <c r="A54" s="306" t="s">
        <v>279</v>
      </c>
      <c r="B54" s="307" t="s">
        <v>280</v>
      </c>
      <c r="C54" s="308"/>
      <c r="D54" s="113">
        <v>5.5279061500177749</v>
      </c>
      <c r="E54" s="115">
        <v>933</v>
      </c>
      <c r="F54" s="114">
        <v>680</v>
      </c>
      <c r="G54" s="114">
        <v>899</v>
      </c>
      <c r="H54" s="114">
        <v>752</v>
      </c>
      <c r="I54" s="140">
        <v>889</v>
      </c>
      <c r="J54" s="115">
        <v>44</v>
      </c>
      <c r="K54" s="116">
        <v>4.9493813273340832</v>
      </c>
    </row>
    <row r="55" spans="1:11" ht="14.1" customHeight="1" x14ac:dyDescent="0.2">
      <c r="A55" s="306">
        <v>72</v>
      </c>
      <c r="B55" s="307" t="s">
        <v>281</v>
      </c>
      <c r="C55" s="308"/>
      <c r="D55" s="113">
        <v>3.0987083777698778</v>
      </c>
      <c r="E55" s="115">
        <v>523</v>
      </c>
      <c r="F55" s="114">
        <v>325</v>
      </c>
      <c r="G55" s="114">
        <v>420</v>
      </c>
      <c r="H55" s="114">
        <v>316</v>
      </c>
      <c r="I55" s="140">
        <v>419</v>
      </c>
      <c r="J55" s="115">
        <v>104</v>
      </c>
      <c r="K55" s="116">
        <v>24.821002386634845</v>
      </c>
    </row>
    <row r="56" spans="1:11" ht="14.1" customHeight="1" x14ac:dyDescent="0.2">
      <c r="A56" s="306" t="s">
        <v>282</v>
      </c>
      <c r="B56" s="307" t="s">
        <v>283</v>
      </c>
      <c r="C56" s="308"/>
      <c r="D56" s="113">
        <v>1.3034719753525299</v>
      </c>
      <c r="E56" s="115">
        <v>220</v>
      </c>
      <c r="F56" s="114">
        <v>126</v>
      </c>
      <c r="G56" s="114">
        <v>148</v>
      </c>
      <c r="H56" s="114">
        <v>141</v>
      </c>
      <c r="I56" s="140">
        <v>198</v>
      </c>
      <c r="J56" s="115">
        <v>22</v>
      </c>
      <c r="K56" s="116">
        <v>11.111111111111111</v>
      </c>
    </row>
    <row r="57" spans="1:11" ht="14.1" customHeight="1" x14ac:dyDescent="0.2">
      <c r="A57" s="306" t="s">
        <v>284</v>
      </c>
      <c r="B57" s="307" t="s">
        <v>285</v>
      </c>
      <c r="C57" s="308"/>
      <c r="D57" s="113">
        <v>1.2916222301220524</v>
      </c>
      <c r="E57" s="115">
        <v>218</v>
      </c>
      <c r="F57" s="114">
        <v>158</v>
      </c>
      <c r="G57" s="114">
        <v>216</v>
      </c>
      <c r="H57" s="114">
        <v>120</v>
      </c>
      <c r="I57" s="140">
        <v>171</v>
      </c>
      <c r="J57" s="115">
        <v>47</v>
      </c>
      <c r="K57" s="116">
        <v>27.485380116959064</v>
      </c>
    </row>
    <row r="58" spans="1:11" ht="14.1" customHeight="1" x14ac:dyDescent="0.2">
      <c r="A58" s="306">
        <v>73</v>
      </c>
      <c r="B58" s="307" t="s">
        <v>286</v>
      </c>
      <c r="C58" s="308"/>
      <c r="D58" s="113">
        <v>1.3330963384287238</v>
      </c>
      <c r="E58" s="115">
        <v>225</v>
      </c>
      <c r="F58" s="114">
        <v>144</v>
      </c>
      <c r="G58" s="114">
        <v>201</v>
      </c>
      <c r="H58" s="114">
        <v>268</v>
      </c>
      <c r="I58" s="140">
        <v>239</v>
      </c>
      <c r="J58" s="115">
        <v>-14</v>
      </c>
      <c r="K58" s="116">
        <v>-5.8577405857740583</v>
      </c>
    </row>
    <row r="59" spans="1:11" ht="14.1" customHeight="1" x14ac:dyDescent="0.2">
      <c r="A59" s="306" t="s">
        <v>287</v>
      </c>
      <c r="B59" s="307" t="s">
        <v>288</v>
      </c>
      <c r="C59" s="308"/>
      <c r="D59" s="113">
        <v>0.85318165659438328</v>
      </c>
      <c r="E59" s="115">
        <v>144</v>
      </c>
      <c r="F59" s="114">
        <v>104</v>
      </c>
      <c r="G59" s="114">
        <v>136</v>
      </c>
      <c r="H59" s="114">
        <v>206</v>
      </c>
      <c r="I59" s="140">
        <v>157</v>
      </c>
      <c r="J59" s="115">
        <v>-13</v>
      </c>
      <c r="K59" s="116">
        <v>-8.2802547770700645</v>
      </c>
    </row>
    <row r="60" spans="1:11" ht="14.1" customHeight="1" x14ac:dyDescent="0.2">
      <c r="A60" s="306">
        <v>81</v>
      </c>
      <c r="B60" s="307" t="s">
        <v>289</v>
      </c>
      <c r="C60" s="308"/>
      <c r="D60" s="113">
        <v>5.812300035549236</v>
      </c>
      <c r="E60" s="115">
        <v>981</v>
      </c>
      <c r="F60" s="114">
        <v>761</v>
      </c>
      <c r="G60" s="114">
        <v>825</v>
      </c>
      <c r="H60" s="114">
        <v>836</v>
      </c>
      <c r="I60" s="140">
        <v>840</v>
      </c>
      <c r="J60" s="115">
        <v>141</v>
      </c>
      <c r="K60" s="116">
        <v>16.785714285714285</v>
      </c>
    </row>
    <row r="61" spans="1:11" ht="14.1" customHeight="1" x14ac:dyDescent="0.2">
      <c r="A61" s="306" t="s">
        <v>290</v>
      </c>
      <c r="B61" s="307" t="s">
        <v>291</v>
      </c>
      <c r="C61" s="308"/>
      <c r="D61" s="113">
        <v>1.7656120393411541</v>
      </c>
      <c r="E61" s="115">
        <v>298</v>
      </c>
      <c r="F61" s="114">
        <v>194</v>
      </c>
      <c r="G61" s="114">
        <v>260</v>
      </c>
      <c r="H61" s="114">
        <v>283</v>
      </c>
      <c r="I61" s="140">
        <v>266</v>
      </c>
      <c r="J61" s="115">
        <v>32</v>
      </c>
      <c r="K61" s="116">
        <v>12.030075187969924</v>
      </c>
    </row>
    <row r="62" spans="1:11" ht="14.1" customHeight="1" x14ac:dyDescent="0.2">
      <c r="A62" s="306" t="s">
        <v>292</v>
      </c>
      <c r="B62" s="307" t="s">
        <v>293</v>
      </c>
      <c r="C62" s="308"/>
      <c r="D62" s="113">
        <v>2.2455267211754948</v>
      </c>
      <c r="E62" s="115">
        <v>379</v>
      </c>
      <c r="F62" s="114">
        <v>370</v>
      </c>
      <c r="G62" s="114">
        <v>333</v>
      </c>
      <c r="H62" s="114">
        <v>291</v>
      </c>
      <c r="I62" s="140">
        <v>310</v>
      </c>
      <c r="J62" s="115">
        <v>69</v>
      </c>
      <c r="K62" s="116">
        <v>22.258064516129032</v>
      </c>
    </row>
    <row r="63" spans="1:11" ht="14.1" customHeight="1" x14ac:dyDescent="0.2">
      <c r="A63" s="306"/>
      <c r="B63" s="307" t="s">
        <v>294</v>
      </c>
      <c r="C63" s="308"/>
      <c r="D63" s="113">
        <v>2.0203815617964214</v>
      </c>
      <c r="E63" s="115">
        <v>341</v>
      </c>
      <c r="F63" s="114">
        <v>320</v>
      </c>
      <c r="G63" s="114">
        <v>280</v>
      </c>
      <c r="H63" s="114">
        <v>261</v>
      </c>
      <c r="I63" s="140">
        <v>280</v>
      </c>
      <c r="J63" s="115">
        <v>61</v>
      </c>
      <c r="K63" s="116">
        <v>21.785714285714285</v>
      </c>
    </row>
    <row r="64" spans="1:11" ht="14.1" customHeight="1" x14ac:dyDescent="0.2">
      <c r="A64" s="306" t="s">
        <v>295</v>
      </c>
      <c r="B64" s="307" t="s">
        <v>296</v>
      </c>
      <c r="C64" s="308"/>
      <c r="D64" s="113">
        <v>0.57471264367816088</v>
      </c>
      <c r="E64" s="115">
        <v>97</v>
      </c>
      <c r="F64" s="114">
        <v>61</v>
      </c>
      <c r="G64" s="114">
        <v>91</v>
      </c>
      <c r="H64" s="114">
        <v>95</v>
      </c>
      <c r="I64" s="140">
        <v>98</v>
      </c>
      <c r="J64" s="115">
        <v>-1</v>
      </c>
      <c r="K64" s="116">
        <v>-1.0204081632653061</v>
      </c>
    </row>
    <row r="65" spans="1:11" ht="14.1" customHeight="1" x14ac:dyDescent="0.2">
      <c r="A65" s="306" t="s">
        <v>297</v>
      </c>
      <c r="B65" s="307" t="s">
        <v>298</v>
      </c>
      <c r="C65" s="308"/>
      <c r="D65" s="113">
        <v>0.44436544614290791</v>
      </c>
      <c r="E65" s="115">
        <v>75</v>
      </c>
      <c r="F65" s="114">
        <v>55</v>
      </c>
      <c r="G65" s="114">
        <v>53</v>
      </c>
      <c r="H65" s="114">
        <v>54</v>
      </c>
      <c r="I65" s="140">
        <v>56</v>
      </c>
      <c r="J65" s="115">
        <v>19</v>
      </c>
      <c r="K65" s="116">
        <v>33.928571428571431</v>
      </c>
    </row>
    <row r="66" spans="1:11" ht="14.1" customHeight="1" x14ac:dyDescent="0.2">
      <c r="A66" s="306">
        <v>82</v>
      </c>
      <c r="B66" s="307" t="s">
        <v>299</v>
      </c>
      <c r="C66" s="308"/>
      <c r="D66" s="113">
        <v>2.7195165303945967</v>
      </c>
      <c r="E66" s="115">
        <v>459</v>
      </c>
      <c r="F66" s="114">
        <v>461</v>
      </c>
      <c r="G66" s="114">
        <v>512</v>
      </c>
      <c r="H66" s="114">
        <v>378</v>
      </c>
      <c r="I66" s="140">
        <v>370</v>
      </c>
      <c r="J66" s="115">
        <v>89</v>
      </c>
      <c r="K66" s="116">
        <v>24.054054054054053</v>
      </c>
    </row>
    <row r="67" spans="1:11" ht="14.1" customHeight="1" x14ac:dyDescent="0.2">
      <c r="A67" s="306" t="s">
        <v>300</v>
      </c>
      <c r="B67" s="307" t="s">
        <v>301</v>
      </c>
      <c r="C67" s="308"/>
      <c r="D67" s="113">
        <v>1.5878658608839911</v>
      </c>
      <c r="E67" s="115">
        <v>268</v>
      </c>
      <c r="F67" s="114">
        <v>313</v>
      </c>
      <c r="G67" s="114">
        <v>342</v>
      </c>
      <c r="H67" s="114">
        <v>218</v>
      </c>
      <c r="I67" s="140">
        <v>207</v>
      </c>
      <c r="J67" s="115">
        <v>61</v>
      </c>
      <c r="K67" s="116">
        <v>29.468599033816425</v>
      </c>
    </row>
    <row r="68" spans="1:11" ht="14.1" customHeight="1" x14ac:dyDescent="0.2">
      <c r="A68" s="306" t="s">
        <v>302</v>
      </c>
      <c r="B68" s="307" t="s">
        <v>303</v>
      </c>
      <c r="C68" s="308"/>
      <c r="D68" s="113">
        <v>0.78208318521151798</v>
      </c>
      <c r="E68" s="115">
        <v>132</v>
      </c>
      <c r="F68" s="114">
        <v>99</v>
      </c>
      <c r="G68" s="114">
        <v>104</v>
      </c>
      <c r="H68" s="114">
        <v>119</v>
      </c>
      <c r="I68" s="140">
        <v>112</v>
      </c>
      <c r="J68" s="115">
        <v>20</v>
      </c>
      <c r="K68" s="116">
        <v>17.857142857142858</v>
      </c>
    </row>
    <row r="69" spans="1:11" ht="14.1" customHeight="1" x14ac:dyDescent="0.2">
      <c r="A69" s="306">
        <v>83</v>
      </c>
      <c r="B69" s="307" t="s">
        <v>304</v>
      </c>
      <c r="C69" s="308"/>
      <c r="D69" s="113">
        <v>3.2942291740727576</v>
      </c>
      <c r="E69" s="115">
        <v>556</v>
      </c>
      <c r="F69" s="114">
        <v>334</v>
      </c>
      <c r="G69" s="114">
        <v>743</v>
      </c>
      <c r="H69" s="114">
        <v>340</v>
      </c>
      <c r="I69" s="140">
        <v>507</v>
      </c>
      <c r="J69" s="115">
        <v>49</v>
      </c>
      <c r="K69" s="116">
        <v>9.664694280078896</v>
      </c>
    </row>
    <row r="70" spans="1:11" ht="14.1" customHeight="1" x14ac:dyDescent="0.2">
      <c r="A70" s="306" t="s">
        <v>305</v>
      </c>
      <c r="B70" s="307" t="s">
        <v>306</v>
      </c>
      <c r="C70" s="308"/>
      <c r="D70" s="113">
        <v>2.7135916577793577</v>
      </c>
      <c r="E70" s="115">
        <v>458</v>
      </c>
      <c r="F70" s="114">
        <v>288</v>
      </c>
      <c r="G70" s="114">
        <v>675</v>
      </c>
      <c r="H70" s="114">
        <v>296</v>
      </c>
      <c r="I70" s="140">
        <v>435</v>
      </c>
      <c r="J70" s="115">
        <v>23</v>
      </c>
      <c r="K70" s="116">
        <v>5.2873563218390807</v>
      </c>
    </row>
    <row r="71" spans="1:11" ht="14.1" customHeight="1" x14ac:dyDescent="0.2">
      <c r="A71" s="306"/>
      <c r="B71" s="307" t="s">
        <v>307</v>
      </c>
      <c r="C71" s="308"/>
      <c r="D71" s="113">
        <v>1.7656120393411541</v>
      </c>
      <c r="E71" s="115">
        <v>298</v>
      </c>
      <c r="F71" s="114">
        <v>198</v>
      </c>
      <c r="G71" s="114">
        <v>453</v>
      </c>
      <c r="H71" s="114">
        <v>194</v>
      </c>
      <c r="I71" s="140">
        <v>275</v>
      </c>
      <c r="J71" s="115">
        <v>23</v>
      </c>
      <c r="K71" s="116">
        <v>8.3636363636363633</v>
      </c>
    </row>
    <row r="72" spans="1:11" ht="14.1" customHeight="1" x14ac:dyDescent="0.2">
      <c r="A72" s="306">
        <v>84</v>
      </c>
      <c r="B72" s="307" t="s">
        <v>308</v>
      </c>
      <c r="C72" s="308"/>
      <c r="D72" s="113">
        <v>1.510842516885887</v>
      </c>
      <c r="E72" s="115">
        <v>255</v>
      </c>
      <c r="F72" s="114">
        <v>151</v>
      </c>
      <c r="G72" s="114">
        <v>239</v>
      </c>
      <c r="H72" s="114">
        <v>287</v>
      </c>
      <c r="I72" s="140">
        <v>215</v>
      </c>
      <c r="J72" s="115">
        <v>40</v>
      </c>
      <c r="K72" s="116">
        <v>18.604651162790699</v>
      </c>
    </row>
    <row r="73" spans="1:11" ht="14.1" customHeight="1" x14ac:dyDescent="0.2">
      <c r="A73" s="306" t="s">
        <v>309</v>
      </c>
      <c r="B73" s="307" t="s">
        <v>310</v>
      </c>
      <c r="C73" s="308"/>
      <c r="D73" s="113">
        <v>0.65173598767626495</v>
      </c>
      <c r="E73" s="115">
        <v>110</v>
      </c>
      <c r="F73" s="114">
        <v>58</v>
      </c>
      <c r="G73" s="114">
        <v>132</v>
      </c>
      <c r="H73" s="114">
        <v>177</v>
      </c>
      <c r="I73" s="140">
        <v>112</v>
      </c>
      <c r="J73" s="115">
        <v>-2</v>
      </c>
      <c r="K73" s="116">
        <v>-1.7857142857142858</v>
      </c>
    </row>
    <row r="74" spans="1:11" ht="14.1" customHeight="1" x14ac:dyDescent="0.2">
      <c r="A74" s="306" t="s">
        <v>311</v>
      </c>
      <c r="B74" s="307" t="s">
        <v>312</v>
      </c>
      <c r="C74" s="308"/>
      <c r="D74" s="113">
        <v>0.21922028676383457</v>
      </c>
      <c r="E74" s="115">
        <v>37</v>
      </c>
      <c r="F74" s="114">
        <v>23</v>
      </c>
      <c r="G74" s="114">
        <v>18</v>
      </c>
      <c r="H74" s="114">
        <v>50</v>
      </c>
      <c r="I74" s="140">
        <v>28</v>
      </c>
      <c r="J74" s="115">
        <v>9</v>
      </c>
      <c r="K74" s="116">
        <v>32.142857142857146</v>
      </c>
    </row>
    <row r="75" spans="1:11" ht="14.1" customHeight="1" x14ac:dyDescent="0.2">
      <c r="A75" s="306" t="s">
        <v>313</v>
      </c>
      <c r="B75" s="307" t="s">
        <v>314</v>
      </c>
      <c r="C75" s="308"/>
      <c r="D75" s="113">
        <v>0.18367105107240195</v>
      </c>
      <c r="E75" s="115">
        <v>31</v>
      </c>
      <c r="F75" s="114">
        <v>18</v>
      </c>
      <c r="G75" s="114">
        <v>20</v>
      </c>
      <c r="H75" s="114">
        <v>13</v>
      </c>
      <c r="I75" s="140">
        <v>25</v>
      </c>
      <c r="J75" s="115">
        <v>6</v>
      </c>
      <c r="K75" s="116">
        <v>24</v>
      </c>
    </row>
    <row r="76" spans="1:11" ht="14.1" customHeight="1" x14ac:dyDescent="0.2">
      <c r="A76" s="306">
        <v>91</v>
      </c>
      <c r="B76" s="307" t="s">
        <v>315</v>
      </c>
      <c r="C76" s="308"/>
      <c r="D76" s="113" t="s">
        <v>514</v>
      </c>
      <c r="E76" s="115" t="s">
        <v>514</v>
      </c>
      <c r="F76" s="114" t="s">
        <v>514</v>
      </c>
      <c r="G76" s="114">
        <v>22</v>
      </c>
      <c r="H76" s="114">
        <v>16</v>
      </c>
      <c r="I76" s="140" t="s">
        <v>514</v>
      </c>
      <c r="J76" s="115" t="s">
        <v>514</v>
      </c>
      <c r="K76" s="116" t="s">
        <v>514</v>
      </c>
    </row>
    <row r="77" spans="1:11" ht="14.1" customHeight="1" x14ac:dyDescent="0.2">
      <c r="A77" s="306">
        <v>92</v>
      </c>
      <c r="B77" s="307" t="s">
        <v>316</v>
      </c>
      <c r="C77" s="308"/>
      <c r="D77" s="113">
        <v>1.7122881858040053</v>
      </c>
      <c r="E77" s="115">
        <v>289</v>
      </c>
      <c r="F77" s="114">
        <v>247</v>
      </c>
      <c r="G77" s="114">
        <v>329</v>
      </c>
      <c r="H77" s="114">
        <v>268</v>
      </c>
      <c r="I77" s="140">
        <v>295</v>
      </c>
      <c r="J77" s="115">
        <v>-6</v>
      </c>
      <c r="K77" s="116">
        <v>-2.0338983050847457</v>
      </c>
    </row>
    <row r="78" spans="1:11" ht="14.1" customHeight="1" x14ac:dyDescent="0.2">
      <c r="A78" s="306">
        <v>93</v>
      </c>
      <c r="B78" s="307" t="s">
        <v>317</v>
      </c>
      <c r="C78" s="308"/>
      <c r="D78" s="113">
        <v>0.16589643322668562</v>
      </c>
      <c r="E78" s="115">
        <v>28</v>
      </c>
      <c r="F78" s="114">
        <v>35</v>
      </c>
      <c r="G78" s="114">
        <v>32</v>
      </c>
      <c r="H78" s="114">
        <v>27</v>
      </c>
      <c r="I78" s="140">
        <v>31</v>
      </c>
      <c r="J78" s="115">
        <v>-3</v>
      </c>
      <c r="K78" s="116">
        <v>-9.67741935483871</v>
      </c>
    </row>
    <row r="79" spans="1:11" ht="14.1" customHeight="1" x14ac:dyDescent="0.2">
      <c r="A79" s="306">
        <v>94</v>
      </c>
      <c r="B79" s="307" t="s">
        <v>318</v>
      </c>
      <c r="C79" s="308"/>
      <c r="D79" s="113">
        <v>1.1079511790496503</v>
      </c>
      <c r="E79" s="115">
        <v>187</v>
      </c>
      <c r="F79" s="114">
        <v>298</v>
      </c>
      <c r="G79" s="114">
        <v>420</v>
      </c>
      <c r="H79" s="114">
        <v>432</v>
      </c>
      <c r="I79" s="140">
        <v>292</v>
      </c>
      <c r="J79" s="115">
        <v>-105</v>
      </c>
      <c r="K79" s="116">
        <v>-35.958904109589042</v>
      </c>
    </row>
    <row r="80" spans="1:11" ht="14.1" customHeight="1" x14ac:dyDescent="0.2">
      <c r="A80" s="306" t="s">
        <v>319</v>
      </c>
      <c r="B80" s="307" t="s">
        <v>320</v>
      </c>
      <c r="C80" s="308"/>
      <c r="D80" s="113" t="s">
        <v>514</v>
      </c>
      <c r="E80" s="115" t="s">
        <v>514</v>
      </c>
      <c r="F80" s="114" t="s">
        <v>514</v>
      </c>
      <c r="G80" s="114" t="s">
        <v>514</v>
      </c>
      <c r="H80" s="114">
        <v>7</v>
      </c>
      <c r="I80" s="140" t="s">
        <v>514</v>
      </c>
      <c r="J80" s="115" t="s">
        <v>514</v>
      </c>
      <c r="K80" s="116" t="s">
        <v>514</v>
      </c>
    </row>
    <row r="81" spans="1:11" ht="14.1" customHeight="1" x14ac:dyDescent="0.2">
      <c r="A81" s="310" t="s">
        <v>321</v>
      </c>
      <c r="B81" s="311" t="s">
        <v>334</v>
      </c>
      <c r="C81" s="312"/>
      <c r="D81" s="125">
        <v>0.11257257968953667</v>
      </c>
      <c r="E81" s="143">
        <v>19</v>
      </c>
      <c r="F81" s="144">
        <v>22</v>
      </c>
      <c r="G81" s="144">
        <v>23</v>
      </c>
      <c r="H81" s="144">
        <v>36</v>
      </c>
      <c r="I81" s="145">
        <v>21</v>
      </c>
      <c r="J81" s="143">
        <v>-2</v>
      </c>
      <c r="K81" s="146">
        <v>-9.5238095238095237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146613</v>
      </c>
      <c r="C10" s="114">
        <v>83548</v>
      </c>
      <c r="D10" s="114">
        <v>63065</v>
      </c>
      <c r="E10" s="114">
        <v>119256</v>
      </c>
      <c r="F10" s="114">
        <v>26624</v>
      </c>
      <c r="G10" s="114">
        <v>13998</v>
      </c>
      <c r="H10" s="114">
        <v>38467</v>
      </c>
      <c r="I10" s="115">
        <v>38247</v>
      </c>
      <c r="J10" s="114">
        <v>25422</v>
      </c>
      <c r="K10" s="114">
        <v>12825</v>
      </c>
      <c r="L10" s="423">
        <v>11590</v>
      </c>
      <c r="M10" s="424">
        <v>12488</v>
      </c>
    </row>
    <row r="11" spans="1:13" ht="11.1" customHeight="1" x14ac:dyDescent="0.2">
      <c r="A11" s="422" t="s">
        <v>388</v>
      </c>
      <c r="B11" s="115">
        <v>147173</v>
      </c>
      <c r="C11" s="114">
        <v>84253</v>
      </c>
      <c r="D11" s="114">
        <v>62920</v>
      </c>
      <c r="E11" s="114">
        <v>119712</v>
      </c>
      <c r="F11" s="114">
        <v>26732</v>
      </c>
      <c r="G11" s="114">
        <v>13391</v>
      </c>
      <c r="H11" s="114">
        <v>39085</v>
      </c>
      <c r="I11" s="115">
        <v>38497</v>
      </c>
      <c r="J11" s="114">
        <v>25617</v>
      </c>
      <c r="K11" s="114">
        <v>12880</v>
      </c>
      <c r="L11" s="423">
        <v>10664</v>
      </c>
      <c r="M11" s="424">
        <v>10165</v>
      </c>
    </row>
    <row r="12" spans="1:13" ht="11.1" customHeight="1" x14ac:dyDescent="0.2">
      <c r="A12" s="422" t="s">
        <v>389</v>
      </c>
      <c r="B12" s="115">
        <v>148833</v>
      </c>
      <c r="C12" s="114">
        <v>85051</v>
      </c>
      <c r="D12" s="114">
        <v>63782</v>
      </c>
      <c r="E12" s="114">
        <v>120984</v>
      </c>
      <c r="F12" s="114">
        <v>27088</v>
      </c>
      <c r="G12" s="114">
        <v>14823</v>
      </c>
      <c r="H12" s="114">
        <v>39355</v>
      </c>
      <c r="I12" s="115">
        <v>39223</v>
      </c>
      <c r="J12" s="114">
        <v>25751</v>
      </c>
      <c r="K12" s="114">
        <v>13472</v>
      </c>
      <c r="L12" s="423">
        <v>14134</v>
      </c>
      <c r="M12" s="424">
        <v>12640</v>
      </c>
    </row>
    <row r="13" spans="1:13" s="110" customFormat="1" ht="11.1" customHeight="1" x14ac:dyDescent="0.2">
      <c r="A13" s="422" t="s">
        <v>390</v>
      </c>
      <c r="B13" s="115">
        <v>148145</v>
      </c>
      <c r="C13" s="114">
        <v>84032</v>
      </c>
      <c r="D13" s="114">
        <v>64113</v>
      </c>
      <c r="E13" s="114">
        <v>119890</v>
      </c>
      <c r="F13" s="114">
        <v>27491</v>
      </c>
      <c r="G13" s="114">
        <v>14305</v>
      </c>
      <c r="H13" s="114">
        <v>39703</v>
      </c>
      <c r="I13" s="115">
        <v>39204</v>
      </c>
      <c r="J13" s="114">
        <v>25618</v>
      </c>
      <c r="K13" s="114">
        <v>13586</v>
      </c>
      <c r="L13" s="423">
        <v>9367</v>
      </c>
      <c r="M13" s="424">
        <v>10523</v>
      </c>
    </row>
    <row r="14" spans="1:13" ht="15" customHeight="1" x14ac:dyDescent="0.2">
      <c r="A14" s="422" t="s">
        <v>391</v>
      </c>
      <c r="B14" s="115">
        <v>148304</v>
      </c>
      <c r="C14" s="114">
        <v>84226</v>
      </c>
      <c r="D14" s="114">
        <v>64078</v>
      </c>
      <c r="E14" s="114">
        <v>116674</v>
      </c>
      <c r="F14" s="114">
        <v>31041</v>
      </c>
      <c r="G14" s="114">
        <v>13893</v>
      </c>
      <c r="H14" s="114">
        <v>40167</v>
      </c>
      <c r="I14" s="115">
        <v>39270</v>
      </c>
      <c r="J14" s="114">
        <v>25579</v>
      </c>
      <c r="K14" s="114">
        <v>13691</v>
      </c>
      <c r="L14" s="423">
        <v>11745</v>
      </c>
      <c r="M14" s="424">
        <v>11891</v>
      </c>
    </row>
    <row r="15" spans="1:13" ht="11.1" customHeight="1" x14ac:dyDescent="0.2">
      <c r="A15" s="422" t="s">
        <v>388</v>
      </c>
      <c r="B15" s="115">
        <v>148662</v>
      </c>
      <c r="C15" s="114">
        <v>84690</v>
      </c>
      <c r="D15" s="114">
        <v>63972</v>
      </c>
      <c r="E15" s="114">
        <v>116327</v>
      </c>
      <c r="F15" s="114">
        <v>31768</v>
      </c>
      <c r="G15" s="114">
        <v>13370</v>
      </c>
      <c r="H15" s="114">
        <v>40779</v>
      </c>
      <c r="I15" s="115">
        <v>40105</v>
      </c>
      <c r="J15" s="114">
        <v>26264</v>
      </c>
      <c r="K15" s="114">
        <v>13841</v>
      </c>
      <c r="L15" s="423">
        <v>11241</v>
      </c>
      <c r="M15" s="424">
        <v>10710</v>
      </c>
    </row>
    <row r="16" spans="1:13" ht="11.1" customHeight="1" x14ac:dyDescent="0.2">
      <c r="A16" s="422" t="s">
        <v>389</v>
      </c>
      <c r="B16" s="115">
        <v>151328</v>
      </c>
      <c r="C16" s="114">
        <v>86083</v>
      </c>
      <c r="D16" s="114">
        <v>65245</v>
      </c>
      <c r="E16" s="114">
        <v>118905</v>
      </c>
      <c r="F16" s="114">
        <v>32354</v>
      </c>
      <c r="G16" s="114">
        <v>15146</v>
      </c>
      <c r="H16" s="114">
        <v>41243</v>
      </c>
      <c r="I16" s="115">
        <v>40595</v>
      </c>
      <c r="J16" s="114">
        <v>26261</v>
      </c>
      <c r="K16" s="114">
        <v>14334</v>
      </c>
      <c r="L16" s="423">
        <v>14466</v>
      </c>
      <c r="M16" s="424">
        <v>12058</v>
      </c>
    </row>
    <row r="17" spans="1:13" s="110" customFormat="1" ht="11.1" customHeight="1" x14ac:dyDescent="0.2">
      <c r="A17" s="422" t="s">
        <v>390</v>
      </c>
      <c r="B17" s="115">
        <v>151195</v>
      </c>
      <c r="C17" s="114">
        <v>85548</v>
      </c>
      <c r="D17" s="114">
        <v>65647</v>
      </c>
      <c r="E17" s="114">
        <v>118593</v>
      </c>
      <c r="F17" s="114">
        <v>32525</v>
      </c>
      <c r="G17" s="114">
        <v>14600</v>
      </c>
      <c r="H17" s="114">
        <v>41788</v>
      </c>
      <c r="I17" s="115">
        <v>41367</v>
      </c>
      <c r="J17" s="114">
        <v>26784</v>
      </c>
      <c r="K17" s="114">
        <v>14583</v>
      </c>
      <c r="L17" s="423">
        <v>9742</v>
      </c>
      <c r="M17" s="424">
        <v>10121</v>
      </c>
    </row>
    <row r="18" spans="1:13" ht="15" customHeight="1" x14ac:dyDescent="0.2">
      <c r="A18" s="422" t="s">
        <v>392</v>
      </c>
      <c r="B18" s="115">
        <v>151394</v>
      </c>
      <c r="C18" s="114">
        <v>85614</v>
      </c>
      <c r="D18" s="114">
        <v>65780</v>
      </c>
      <c r="E18" s="114">
        <v>117892</v>
      </c>
      <c r="F18" s="114">
        <v>33396</v>
      </c>
      <c r="G18" s="114">
        <v>14428</v>
      </c>
      <c r="H18" s="114">
        <v>42038</v>
      </c>
      <c r="I18" s="115">
        <v>40833</v>
      </c>
      <c r="J18" s="114">
        <v>26499</v>
      </c>
      <c r="K18" s="114">
        <v>14334</v>
      </c>
      <c r="L18" s="423">
        <v>15042</v>
      </c>
      <c r="M18" s="424">
        <v>15410</v>
      </c>
    </row>
    <row r="19" spans="1:13" ht="11.1" customHeight="1" x14ac:dyDescent="0.2">
      <c r="A19" s="422" t="s">
        <v>388</v>
      </c>
      <c r="B19" s="115">
        <v>151217</v>
      </c>
      <c r="C19" s="114">
        <v>85769</v>
      </c>
      <c r="D19" s="114">
        <v>65448</v>
      </c>
      <c r="E19" s="114">
        <v>117413</v>
      </c>
      <c r="F19" s="114">
        <v>33717</v>
      </c>
      <c r="G19" s="114">
        <v>13588</v>
      </c>
      <c r="H19" s="114">
        <v>42730</v>
      </c>
      <c r="I19" s="115">
        <v>41594</v>
      </c>
      <c r="J19" s="114">
        <v>27126</v>
      </c>
      <c r="K19" s="114">
        <v>14468</v>
      </c>
      <c r="L19" s="423">
        <v>10245</v>
      </c>
      <c r="M19" s="424">
        <v>11051</v>
      </c>
    </row>
    <row r="20" spans="1:13" ht="11.1" customHeight="1" x14ac:dyDescent="0.2">
      <c r="A20" s="422" t="s">
        <v>389</v>
      </c>
      <c r="B20" s="115">
        <v>153684</v>
      </c>
      <c r="C20" s="114">
        <v>87065</v>
      </c>
      <c r="D20" s="114">
        <v>66619</v>
      </c>
      <c r="E20" s="114">
        <v>119317</v>
      </c>
      <c r="F20" s="114">
        <v>34308</v>
      </c>
      <c r="G20" s="114">
        <v>15018</v>
      </c>
      <c r="H20" s="114">
        <v>43473</v>
      </c>
      <c r="I20" s="115">
        <v>41368</v>
      </c>
      <c r="J20" s="114">
        <v>26618</v>
      </c>
      <c r="K20" s="114">
        <v>14750</v>
      </c>
      <c r="L20" s="423">
        <v>14141</v>
      </c>
      <c r="M20" s="424">
        <v>12022</v>
      </c>
    </row>
    <row r="21" spans="1:13" s="110" customFormat="1" ht="11.1" customHeight="1" x14ac:dyDescent="0.2">
      <c r="A21" s="422" t="s">
        <v>390</v>
      </c>
      <c r="B21" s="115">
        <v>152618</v>
      </c>
      <c r="C21" s="114">
        <v>85909</v>
      </c>
      <c r="D21" s="114">
        <v>66709</v>
      </c>
      <c r="E21" s="114">
        <v>118012</v>
      </c>
      <c r="F21" s="114">
        <v>34585</v>
      </c>
      <c r="G21" s="114">
        <v>14465</v>
      </c>
      <c r="H21" s="114">
        <v>43518</v>
      </c>
      <c r="I21" s="115">
        <v>42016</v>
      </c>
      <c r="J21" s="114">
        <v>26920</v>
      </c>
      <c r="K21" s="114">
        <v>15096</v>
      </c>
      <c r="L21" s="423">
        <v>9199</v>
      </c>
      <c r="M21" s="424">
        <v>10095</v>
      </c>
    </row>
    <row r="22" spans="1:13" ht="15" customHeight="1" x14ac:dyDescent="0.2">
      <c r="A22" s="422" t="s">
        <v>393</v>
      </c>
      <c r="B22" s="115">
        <v>151699</v>
      </c>
      <c r="C22" s="114">
        <v>85131</v>
      </c>
      <c r="D22" s="114">
        <v>66568</v>
      </c>
      <c r="E22" s="114">
        <v>116912</v>
      </c>
      <c r="F22" s="114">
        <v>34692</v>
      </c>
      <c r="G22" s="114">
        <v>13875</v>
      </c>
      <c r="H22" s="114">
        <v>43643</v>
      </c>
      <c r="I22" s="115">
        <v>41977</v>
      </c>
      <c r="J22" s="114">
        <v>26835</v>
      </c>
      <c r="K22" s="114">
        <v>15142</v>
      </c>
      <c r="L22" s="423">
        <v>11613</v>
      </c>
      <c r="M22" s="424">
        <v>12833</v>
      </c>
    </row>
    <row r="23" spans="1:13" ht="11.1" customHeight="1" x14ac:dyDescent="0.2">
      <c r="A23" s="422" t="s">
        <v>388</v>
      </c>
      <c r="B23" s="115">
        <v>152268</v>
      </c>
      <c r="C23" s="114">
        <v>85752</v>
      </c>
      <c r="D23" s="114">
        <v>66516</v>
      </c>
      <c r="E23" s="114">
        <v>116973</v>
      </c>
      <c r="F23" s="114">
        <v>35181</v>
      </c>
      <c r="G23" s="114">
        <v>13212</v>
      </c>
      <c r="H23" s="114">
        <v>44287</v>
      </c>
      <c r="I23" s="115">
        <v>41966</v>
      </c>
      <c r="J23" s="114">
        <v>27045</v>
      </c>
      <c r="K23" s="114">
        <v>14921</v>
      </c>
      <c r="L23" s="423">
        <v>11317</v>
      </c>
      <c r="M23" s="424">
        <v>10908</v>
      </c>
    </row>
    <row r="24" spans="1:13" ht="11.1" customHeight="1" x14ac:dyDescent="0.2">
      <c r="A24" s="422" t="s">
        <v>389</v>
      </c>
      <c r="B24" s="115">
        <v>154968</v>
      </c>
      <c r="C24" s="114">
        <v>87395</v>
      </c>
      <c r="D24" s="114">
        <v>67573</v>
      </c>
      <c r="E24" s="114">
        <v>118412</v>
      </c>
      <c r="F24" s="114">
        <v>35903</v>
      </c>
      <c r="G24" s="114">
        <v>14539</v>
      </c>
      <c r="H24" s="114">
        <v>44985</v>
      </c>
      <c r="I24" s="115">
        <v>42282</v>
      </c>
      <c r="J24" s="114">
        <v>26831</v>
      </c>
      <c r="K24" s="114">
        <v>15451</v>
      </c>
      <c r="L24" s="423">
        <v>15538</v>
      </c>
      <c r="M24" s="424">
        <v>13166</v>
      </c>
    </row>
    <row r="25" spans="1:13" s="110" customFormat="1" ht="11.1" customHeight="1" x14ac:dyDescent="0.2">
      <c r="A25" s="422" t="s">
        <v>390</v>
      </c>
      <c r="B25" s="115">
        <v>154572</v>
      </c>
      <c r="C25" s="114">
        <v>86842</v>
      </c>
      <c r="D25" s="114">
        <v>67730</v>
      </c>
      <c r="E25" s="114">
        <v>117714</v>
      </c>
      <c r="F25" s="114">
        <v>36208</v>
      </c>
      <c r="G25" s="114">
        <v>14055</v>
      </c>
      <c r="H25" s="114">
        <v>45498</v>
      </c>
      <c r="I25" s="115">
        <v>43228</v>
      </c>
      <c r="J25" s="114">
        <v>27663</v>
      </c>
      <c r="K25" s="114">
        <v>15565</v>
      </c>
      <c r="L25" s="423">
        <v>9971</v>
      </c>
      <c r="M25" s="424">
        <v>10727</v>
      </c>
    </row>
    <row r="26" spans="1:13" ht="15" customHeight="1" x14ac:dyDescent="0.2">
      <c r="A26" s="422" t="s">
        <v>394</v>
      </c>
      <c r="B26" s="115">
        <v>155529</v>
      </c>
      <c r="C26" s="114">
        <v>87587</v>
      </c>
      <c r="D26" s="114">
        <v>67942</v>
      </c>
      <c r="E26" s="114">
        <v>118026</v>
      </c>
      <c r="F26" s="114">
        <v>36864</v>
      </c>
      <c r="G26" s="114">
        <v>13633</v>
      </c>
      <c r="H26" s="114">
        <v>46257</v>
      </c>
      <c r="I26" s="115">
        <v>43033</v>
      </c>
      <c r="J26" s="114">
        <v>27493</v>
      </c>
      <c r="K26" s="114">
        <v>15540</v>
      </c>
      <c r="L26" s="423">
        <v>12648</v>
      </c>
      <c r="M26" s="424">
        <v>11976</v>
      </c>
    </row>
    <row r="27" spans="1:13" ht="11.1" customHeight="1" x14ac:dyDescent="0.2">
      <c r="A27" s="422" t="s">
        <v>388</v>
      </c>
      <c r="B27" s="115">
        <v>156687</v>
      </c>
      <c r="C27" s="114">
        <v>88716</v>
      </c>
      <c r="D27" s="114">
        <v>67971</v>
      </c>
      <c r="E27" s="114">
        <v>118513</v>
      </c>
      <c r="F27" s="114">
        <v>37540</v>
      </c>
      <c r="G27" s="114">
        <v>13294</v>
      </c>
      <c r="H27" s="114">
        <v>47005</v>
      </c>
      <c r="I27" s="115">
        <v>43364</v>
      </c>
      <c r="J27" s="114">
        <v>27776</v>
      </c>
      <c r="K27" s="114">
        <v>15588</v>
      </c>
      <c r="L27" s="423">
        <v>11772</v>
      </c>
      <c r="M27" s="424">
        <v>10585</v>
      </c>
    </row>
    <row r="28" spans="1:13" ht="11.1" customHeight="1" x14ac:dyDescent="0.2">
      <c r="A28" s="422" t="s">
        <v>389</v>
      </c>
      <c r="B28" s="115">
        <v>159521</v>
      </c>
      <c r="C28" s="114">
        <v>90354</v>
      </c>
      <c r="D28" s="114">
        <v>69167</v>
      </c>
      <c r="E28" s="114">
        <v>121169</v>
      </c>
      <c r="F28" s="114">
        <v>38271</v>
      </c>
      <c r="G28" s="114">
        <v>14585</v>
      </c>
      <c r="H28" s="114">
        <v>47703</v>
      </c>
      <c r="I28" s="115">
        <v>43694</v>
      </c>
      <c r="J28" s="114">
        <v>27623</v>
      </c>
      <c r="K28" s="114">
        <v>16071</v>
      </c>
      <c r="L28" s="423">
        <v>15177</v>
      </c>
      <c r="M28" s="424">
        <v>13216</v>
      </c>
    </row>
    <row r="29" spans="1:13" s="110" customFormat="1" ht="11.1" customHeight="1" x14ac:dyDescent="0.2">
      <c r="A29" s="422" t="s">
        <v>390</v>
      </c>
      <c r="B29" s="115">
        <v>158571</v>
      </c>
      <c r="C29" s="114">
        <v>89333</v>
      </c>
      <c r="D29" s="114">
        <v>69238</v>
      </c>
      <c r="E29" s="114">
        <v>119830</v>
      </c>
      <c r="F29" s="114">
        <v>38706</v>
      </c>
      <c r="G29" s="114">
        <v>14126</v>
      </c>
      <c r="H29" s="114">
        <v>47802</v>
      </c>
      <c r="I29" s="115">
        <v>44070</v>
      </c>
      <c r="J29" s="114">
        <v>27800</v>
      </c>
      <c r="K29" s="114">
        <v>16270</v>
      </c>
      <c r="L29" s="423">
        <v>10453</v>
      </c>
      <c r="M29" s="424">
        <v>11147</v>
      </c>
    </row>
    <row r="30" spans="1:13" ht="15" customHeight="1" x14ac:dyDescent="0.2">
      <c r="A30" s="422" t="s">
        <v>395</v>
      </c>
      <c r="B30" s="115">
        <v>159126</v>
      </c>
      <c r="C30" s="114">
        <v>89698</v>
      </c>
      <c r="D30" s="114">
        <v>69428</v>
      </c>
      <c r="E30" s="114">
        <v>119435</v>
      </c>
      <c r="F30" s="114">
        <v>39663</v>
      </c>
      <c r="G30" s="114">
        <v>13625</v>
      </c>
      <c r="H30" s="114">
        <v>48407</v>
      </c>
      <c r="I30" s="115">
        <v>42840</v>
      </c>
      <c r="J30" s="114">
        <v>26966</v>
      </c>
      <c r="K30" s="114">
        <v>15874</v>
      </c>
      <c r="L30" s="423">
        <v>13399</v>
      </c>
      <c r="M30" s="424">
        <v>12928</v>
      </c>
    </row>
    <row r="31" spans="1:13" ht="11.1" customHeight="1" x14ac:dyDescent="0.2">
      <c r="A31" s="422" t="s">
        <v>388</v>
      </c>
      <c r="B31" s="115">
        <v>159899</v>
      </c>
      <c r="C31" s="114">
        <v>90656</v>
      </c>
      <c r="D31" s="114">
        <v>69243</v>
      </c>
      <c r="E31" s="114">
        <v>119585</v>
      </c>
      <c r="F31" s="114">
        <v>40296</v>
      </c>
      <c r="G31" s="114">
        <v>13400</v>
      </c>
      <c r="H31" s="114">
        <v>49004</v>
      </c>
      <c r="I31" s="115">
        <v>43439</v>
      </c>
      <c r="J31" s="114">
        <v>27326</v>
      </c>
      <c r="K31" s="114">
        <v>16113</v>
      </c>
      <c r="L31" s="423">
        <v>11770</v>
      </c>
      <c r="M31" s="424">
        <v>10795</v>
      </c>
    </row>
    <row r="32" spans="1:13" ht="11.1" customHeight="1" x14ac:dyDescent="0.2">
      <c r="A32" s="422" t="s">
        <v>389</v>
      </c>
      <c r="B32" s="115">
        <v>163508</v>
      </c>
      <c r="C32" s="114">
        <v>92589</v>
      </c>
      <c r="D32" s="114">
        <v>70919</v>
      </c>
      <c r="E32" s="114">
        <v>122494</v>
      </c>
      <c r="F32" s="114">
        <v>41005</v>
      </c>
      <c r="G32" s="114">
        <v>14702</v>
      </c>
      <c r="H32" s="114">
        <v>49918</v>
      </c>
      <c r="I32" s="115">
        <v>43556</v>
      </c>
      <c r="J32" s="114">
        <v>26915</v>
      </c>
      <c r="K32" s="114">
        <v>16641</v>
      </c>
      <c r="L32" s="423">
        <v>16715</v>
      </c>
      <c r="M32" s="424">
        <v>14337</v>
      </c>
    </row>
    <row r="33" spans="1:13" s="110" customFormat="1" ht="11.1" customHeight="1" x14ac:dyDescent="0.2">
      <c r="A33" s="422" t="s">
        <v>390</v>
      </c>
      <c r="B33" s="115">
        <v>162849</v>
      </c>
      <c r="C33" s="114">
        <v>91750</v>
      </c>
      <c r="D33" s="114">
        <v>71099</v>
      </c>
      <c r="E33" s="114">
        <v>121429</v>
      </c>
      <c r="F33" s="114">
        <v>41415</v>
      </c>
      <c r="G33" s="114">
        <v>14271</v>
      </c>
      <c r="H33" s="114">
        <v>50052</v>
      </c>
      <c r="I33" s="115">
        <v>43767</v>
      </c>
      <c r="J33" s="114">
        <v>26957</v>
      </c>
      <c r="K33" s="114">
        <v>16810</v>
      </c>
      <c r="L33" s="423">
        <v>11343</v>
      </c>
      <c r="M33" s="424">
        <v>11839</v>
      </c>
    </row>
    <row r="34" spans="1:13" ht="15" customHeight="1" x14ac:dyDescent="0.2">
      <c r="A34" s="422" t="s">
        <v>396</v>
      </c>
      <c r="B34" s="115">
        <v>163292</v>
      </c>
      <c r="C34" s="114">
        <v>92084</v>
      </c>
      <c r="D34" s="114">
        <v>71208</v>
      </c>
      <c r="E34" s="114">
        <v>121548</v>
      </c>
      <c r="F34" s="114">
        <v>41740</v>
      </c>
      <c r="G34" s="114">
        <v>13774</v>
      </c>
      <c r="H34" s="114">
        <v>50799</v>
      </c>
      <c r="I34" s="115">
        <v>43075</v>
      </c>
      <c r="J34" s="114">
        <v>26596</v>
      </c>
      <c r="K34" s="114">
        <v>16479</v>
      </c>
      <c r="L34" s="423">
        <v>14202</v>
      </c>
      <c r="M34" s="424">
        <v>13820</v>
      </c>
    </row>
    <row r="35" spans="1:13" ht="11.1" customHeight="1" x14ac:dyDescent="0.2">
      <c r="A35" s="422" t="s">
        <v>388</v>
      </c>
      <c r="B35" s="115">
        <v>164662</v>
      </c>
      <c r="C35" s="114">
        <v>93197</v>
      </c>
      <c r="D35" s="114">
        <v>71465</v>
      </c>
      <c r="E35" s="114">
        <v>121944</v>
      </c>
      <c r="F35" s="114">
        <v>42717</v>
      </c>
      <c r="G35" s="114">
        <v>13515</v>
      </c>
      <c r="H35" s="114">
        <v>51643</v>
      </c>
      <c r="I35" s="115">
        <v>43515</v>
      </c>
      <c r="J35" s="114">
        <v>26762</v>
      </c>
      <c r="K35" s="114">
        <v>16753</v>
      </c>
      <c r="L35" s="423">
        <v>13379</v>
      </c>
      <c r="M35" s="424">
        <v>11915</v>
      </c>
    </row>
    <row r="36" spans="1:13" ht="11.1" customHeight="1" x14ac:dyDescent="0.2">
      <c r="A36" s="422" t="s">
        <v>389</v>
      </c>
      <c r="B36" s="115">
        <v>167313</v>
      </c>
      <c r="C36" s="114">
        <v>94690</v>
      </c>
      <c r="D36" s="114">
        <v>72623</v>
      </c>
      <c r="E36" s="114">
        <v>123980</v>
      </c>
      <c r="F36" s="114">
        <v>43332</v>
      </c>
      <c r="G36" s="114">
        <v>14971</v>
      </c>
      <c r="H36" s="114">
        <v>52135</v>
      </c>
      <c r="I36" s="115">
        <v>43536</v>
      </c>
      <c r="J36" s="114">
        <v>26450</v>
      </c>
      <c r="K36" s="114">
        <v>17086</v>
      </c>
      <c r="L36" s="423">
        <v>17026</v>
      </c>
      <c r="M36" s="424">
        <v>14292</v>
      </c>
    </row>
    <row r="37" spans="1:13" s="110" customFormat="1" ht="11.1" customHeight="1" x14ac:dyDescent="0.2">
      <c r="A37" s="422" t="s">
        <v>390</v>
      </c>
      <c r="B37" s="115">
        <v>167780</v>
      </c>
      <c r="C37" s="114">
        <v>94678</v>
      </c>
      <c r="D37" s="114">
        <v>73102</v>
      </c>
      <c r="E37" s="114">
        <v>123772</v>
      </c>
      <c r="F37" s="114">
        <v>44007</v>
      </c>
      <c r="G37" s="114">
        <v>14900</v>
      </c>
      <c r="H37" s="114">
        <v>52628</v>
      </c>
      <c r="I37" s="115">
        <v>43291</v>
      </c>
      <c r="J37" s="114">
        <v>26252</v>
      </c>
      <c r="K37" s="114">
        <v>17039</v>
      </c>
      <c r="L37" s="423">
        <v>12037</v>
      </c>
      <c r="M37" s="424">
        <v>11806</v>
      </c>
    </row>
    <row r="38" spans="1:13" ht="15" customHeight="1" x14ac:dyDescent="0.2">
      <c r="A38" s="425" t="s">
        <v>397</v>
      </c>
      <c r="B38" s="115">
        <v>168341</v>
      </c>
      <c r="C38" s="114">
        <v>95265</v>
      </c>
      <c r="D38" s="114">
        <v>73076</v>
      </c>
      <c r="E38" s="114">
        <v>123797</v>
      </c>
      <c r="F38" s="114">
        <v>44544</v>
      </c>
      <c r="G38" s="114">
        <v>14346</v>
      </c>
      <c r="H38" s="114">
        <v>53140</v>
      </c>
      <c r="I38" s="115">
        <v>43133</v>
      </c>
      <c r="J38" s="114">
        <v>26116</v>
      </c>
      <c r="K38" s="114">
        <v>17017</v>
      </c>
      <c r="L38" s="423">
        <v>15285</v>
      </c>
      <c r="M38" s="424">
        <v>15001</v>
      </c>
    </row>
    <row r="39" spans="1:13" ht="11.1" customHeight="1" x14ac:dyDescent="0.2">
      <c r="A39" s="422" t="s">
        <v>388</v>
      </c>
      <c r="B39" s="115">
        <v>169740</v>
      </c>
      <c r="C39" s="114">
        <v>96344</v>
      </c>
      <c r="D39" s="114">
        <v>73396</v>
      </c>
      <c r="E39" s="114">
        <v>124515</v>
      </c>
      <c r="F39" s="114">
        <v>45225</v>
      </c>
      <c r="G39" s="114">
        <v>13988</v>
      </c>
      <c r="H39" s="114">
        <v>54008</v>
      </c>
      <c r="I39" s="115">
        <v>43628</v>
      </c>
      <c r="J39" s="114">
        <v>26376</v>
      </c>
      <c r="K39" s="114">
        <v>17252</v>
      </c>
      <c r="L39" s="423">
        <v>14276</v>
      </c>
      <c r="M39" s="424">
        <v>12968</v>
      </c>
    </row>
    <row r="40" spans="1:13" ht="11.1" customHeight="1" x14ac:dyDescent="0.2">
      <c r="A40" s="425" t="s">
        <v>389</v>
      </c>
      <c r="B40" s="115">
        <v>172269</v>
      </c>
      <c r="C40" s="114">
        <v>97573</v>
      </c>
      <c r="D40" s="114">
        <v>74696</v>
      </c>
      <c r="E40" s="114">
        <v>126419</v>
      </c>
      <c r="F40" s="114">
        <v>45850</v>
      </c>
      <c r="G40" s="114">
        <v>15467</v>
      </c>
      <c r="H40" s="114">
        <v>54760</v>
      </c>
      <c r="I40" s="115">
        <v>44350</v>
      </c>
      <c r="J40" s="114">
        <v>26330</v>
      </c>
      <c r="K40" s="114">
        <v>18020</v>
      </c>
      <c r="L40" s="423">
        <v>18725</v>
      </c>
      <c r="M40" s="424">
        <v>15988</v>
      </c>
    </row>
    <row r="41" spans="1:13" s="110" customFormat="1" ht="11.1" customHeight="1" x14ac:dyDescent="0.2">
      <c r="A41" s="422" t="s">
        <v>390</v>
      </c>
      <c r="B41" s="115">
        <v>172447</v>
      </c>
      <c r="C41" s="114">
        <v>97411</v>
      </c>
      <c r="D41" s="114">
        <v>75036</v>
      </c>
      <c r="E41" s="114">
        <v>126103</v>
      </c>
      <c r="F41" s="114">
        <v>46344</v>
      </c>
      <c r="G41" s="114">
        <v>15398</v>
      </c>
      <c r="H41" s="114">
        <v>55258</v>
      </c>
      <c r="I41" s="115">
        <v>44221</v>
      </c>
      <c r="J41" s="114">
        <v>26104</v>
      </c>
      <c r="K41" s="114">
        <v>18117</v>
      </c>
      <c r="L41" s="423">
        <v>13372</v>
      </c>
      <c r="M41" s="424">
        <v>13193</v>
      </c>
    </row>
    <row r="42" spans="1:13" ht="15" customHeight="1" x14ac:dyDescent="0.2">
      <c r="A42" s="422" t="s">
        <v>398</v>
      </c>
      <c r="B42" s="115">
        <v>173226</v>
      </c>
      <c r="C42" s="114">
        <v>97938</v>
      </c>
      <c r="D42" s="114">
        <v>75288</v>
      </c>
      <c r="E42" s="114">
        <v>126451</v>
      </c>
      <c r="F42" s="114">
        <v>46775</v>
      </c>
      <c r="G42" s="114">
        <v>14944</v>
      </c>
      <c r="H42" s="114">
        <v>55938</v>
      </c>
      <c r="I42" s="115">
        <v>43668</v>
      </c>
      <c r="J42" s="114">
        <v>25724</v>
      </c>
      <c r="K42" s="114">
        <v>17944</v>
      </c>
      <c r="L42" s="423">
        <v>16001</v>
      </c>
      <c r="M42" s="424">
        <v>15492</v>
      </c>
    </row>
    <row r="43" spans="1:13" ht="11.1" customHeight="1" x14ac:dyDescent="0.2">
      <c r="A43" s="422" t="s">
        <v>388</v>
      </c>
      <c r="B43" s="115">
        <v>173883</v>
      </c>
      <c r="C43" s="114">
        <v>98721</v>
      </c>
      <c r="D43" s="114">
        <v>75162</v>
      </c>
      <c r="E43" s="114">
        <v>126511</v>
      </c>
      <c r="F43" s="114">
        <v>47372</v>
      </c>
      <c r="G43" s="114">
        <v>14559</v>
      </c>
      <c r="H43" s="114">
        <v>56759</v>
      </c>
      <c r="I43" s="115">
        <v>44586</v>
      </c>
      <c r="J43" s="114">
        <v>26243</v>
      </c>
      <c r="K43" s="114">
        <v>18343</v>
      </c>
      <c r="L43" s="423">
        <v>14374</v>
      </c>
      <c r="M43" s="424">
        <v>13738</v>
      </c>
    </row>
    <row r="44" spans="1:13" ht="11.1" customHeight="1" x14ac:dyDescent="0.2">
      <c r="A44" s="422" t="s">
        <v>389</v>
      </c>
      <c r="B44" s="115">
        <v>179091</v>
      </c>
      <c r="C44" s="114">
        <v>102153</v>
      </c>
      <c r="D44" s="114">
        <v>76938</v>
      </c>
      <c r="E44" s="114">
        <v>130814</v>
      </c>
      <c r="F44" s="114">
        <v>48277</v>
      </c>
      <c r="G44" s="114">
        <v>16271</v>
      </c>
      <c r="H44" s="114">
        <v>58496</v>
      </c>
      <c r="I44" s="115">
        <v>44792</v>
      </c>
      <c r="J44" s="114">
        <v>25826</v>
      </c>
      <c r="K44" s="114">
        <v>18966</v>
      </c>
      <c r="L44" s="423">
        <v>19492</v>
      </c>
      <c r="M44" s="424">
        <v>16398</v>
      </c>
    </row>
    <row r="45" spans="1:13" s="110" customFormat="1" ht="11.1" customHeight="1" x14ac:dyDescent="0.2">
      <c r="A45" s="422" t="s">
        <v>390</v>
      </c>
      <c r="B45" s="115">
        <v>177876</v>
      </c>
      <c r="C45" s="114">
        <v>100918</v>
      </c>
      <c r="D45" s="114">
        <v>76958</v>
      </c>
      <c r="E45" s="114">
        <v>129311</v>
      </c>
      <c r="F45" s="114">
        <v>48565</v>
      </c>
      <c r="G45" s="114">
        <v>15938</v>
      </c>
      <c r="H45" s="114">
        <v>58657</v>
      </c>
      <c r="I45" s="115">
        <v>44817</v>
      </c>
      <c r="J45" s="114">
        <v>25862</v>
      </c>
      <c r="K45" s="114">
        <v>18955</v>
      </c>
      <c r="L45" s="423">
        <v>13680</v>
      </c>
      <c r="M45" s="424">
        <v>14415</v>
      </c>
    </row>
    <row r="46" spans="1:13" ht="15" customHeight="1" x14ac:dyDescent="0.2">
      <c r="A46" s="422" t="s">
        <v>399</v>
      </c>
      <c r="B46" s="115">
        <v>177767</v>
      </c>
      <c r="C46" s="114">
        <v>100889</v>
      </c>
      <c r="D46" s="114">
        <v>76878</v>
      </c>
      <c r="E46" s="114">
        <v>129151</v>
      </c>
      <c r="F46" s="114">
        <v>48616</v>
      </c>
      <c r="G46" s="114">
        <v>15617</v>
      </c>
      <c r="H46" s="114">
        <v>59075</v>
      </c>
      <c r="I46" s="115">
        <v>44492</v>
      </c>
      <c r="J46" s="114">
        <v>25548</v>
      </c>
      <c r="K46" s="114">
        <v>18944</v>
      </c>
      <c r="L46" s="423">
        <v>15983</v>
      </c>
      <c r="M46" s="424">
        <v>15983</v>
      </c>
    </row>
    <row r="47" spans="1:13" ht="11.1" customHeight="1" x14ac:dyDescent="0.2">
      <c r="A47" s="422" t="s">
        <v>388</v>
      </c>
      <c r="B47" s="115">
        <v>176807</v>
      </c>
      <c r="C47" s="114">
        <v>100831</v>
      </c>
      <c r="D47" s="114">
        <v>75976</v>
      </c>
      <c r="E47" s="114">
        <v>128232</v>
      </c>
      <c r="F47" s="114">
        <v>48575</v>
      </c>
      <c r="G47" s="114">
        <v>14865</v>
      </c>
      <c r="H47" s="114">
        <v>59454</v>
      </c>
      <c r="I47" s="115">
        <v>44618</v>
      </c>
      <c r="J47" s="114">
        <v>25538</v>
      </c>
      <c r="K47" s="114">
        <v>19080</v>
      </c>
      <c r="L47" s="423">
        <v>14985</v>
      </c>
      <c r="M47" s="424">
        <v>14865</v>
      </c>
    </row>
    <row r="48" spans="1:13" ht="11.1" customHeight="1" x14ac:dyDescent="0.2">
      <c r="A48" s="422" t="s">
        <v>389</v>
      </c>
      <c r="B48" s="115">
        <v>178745</v>
      </c>
      <c r="C48" s="114">
        <v>101688</v>
      </c>
      <c r="D48" s="114">
        <v>77057</v>
      </c>
      <c r="E48" s="114">
        <v>129713</v>
      </c>
      <c r="F48" s="114">
        <v>49032</v>
      </c>
      <c r="G48" s="114">
        <v>16468</v>
      </c>
      <c r="H48" s="114">
        <v>59678</v>
      </c>
      <c r="I48" s="115">
        <v>44748</v>
      </c>
      <c r="J48" s="114">
        <v>25110</v>
      </c>
      <c r="K48" s="114">
        <v>19638</v>
      </c>
      <c r="L48" s="423">
        <v>19538</v>
      </c>
      <c r="M48" s="424">
        <v>17801</v>
      </c>
    </row>
    <row r="49" spans="1:17" s="110" customFormat="1" ht="11.1" customHeight="1" x14ac:dyDescent="0.2">
      <c r="A49" s="422" t="s">
        <v>390</v>
      </c>
      <c r="B49" s="115">
        <v>177745</v>
      </c>
      <c r="C49" s="114">
        <v>100565</v>
      </c>
      <c r="D49" s="114">
        <v>77180</v>
      </c>
      <c r="E49" s="114">
        <v>128643</v>
      </c>
      <c r="F49" s="114">
        <v>49102</v>
      </c>
      <c r="G49" s="114">
        <v>15960</v>
      </c>
      <c r="H49" s="114">
        <v>59720</v>
      </c>
      <c r="I49" s="115">
        <v>44822</v>
      </c>
      <c r="J49" s="114">
        <v>25275</v>
      </c>
      <c r="K49" s="114">
        <v>19547</v>
      </c>
      <c r="L49" s="423">
        <v>12847</v>
      </c>
      <c r="M49" s="424">
        <v>14559</v>
      </c>
    </row>
    <row r="50" spans="1:17" ht="15" customHeight="1" x14ac:dyDescent="0.2">
      <c r="A50" s="422" t="s">
        <v>400</v>
      </c>
      <c r="B50" s="143">
        <v>176936</v>
      </c>
      <c r="C50" s="144">
        <v>100324</v>
      </c>
      <c r="D50" s="144">
        <v>76612</v>
      </c>
      <c r="E50" s="144">
        <v>128045</v>
      </c>
      <c r="F50" s="144">
        <v>48891</v>
      </c>
      <c r="G50" s="144">
        <v>15534</v>
      </c>
      <c r="H50" s="144">
        <v>59559</v>
      </c>
      <c r="I50" s="143">
        <v>43246</v>
      </c>
      <c r="J50" s="144">
        <v>24295</v>
      </c>
      <c r="K50" s="144">
        <v>18951</v>
      </c>
      <c r="L50" s="426">
        <v>16046</v>
      </c>
      <c r="M50" s="427">
        <v>16878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-0.46746584011655706</v>
      </c>
      <c r="C6" s="480">
        <f>'Tabelle 3.3'!J11</f>
        <v>-2.800503461296413</v>
      </c>
      <c r="D6" s="481">
        <f t="shared" ref="D6:E9" si="0">IF(OR(AND(B6&gt;=-50,B6&lt;=50),ISNUMBER(B6)=FALSE),B6,"")</f>
        <v>-0.46746584011655706</v>
      </c>
      <c r="E6" s="481">
        <f t="shared" si="0"/>
        <v>-2.800503461296413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-0.46746584011655706</v>
      </c>
      <c r="C14" s="480">
        <f>'Tabelle 3.3'!J11</f>
        <v>-2.800503461296413</v>
      </c>
      <c r="D14" s="481">
        <f>IF(OR(AND(B14&gt;=-50,B14&lt;=50),ISNUMBER(B14)=FALSE),B14,"")</f>
        <v>-0.46746584011655706</v>
      </c>
      <c r="E14" s="481">
        <f>IF(OR(AND(C14&gt;=-50,C14&lt;=50),ISNUMBER(C14)=FALSE),C14,"")</f>
        <v>-2.800503461296413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1.7857142857142858</v>
      </c>
      <c r="C15" s="480">
        <f>'Tabelle 3.3'!J12</f>
        <v>-8.870967741935484</v>
      </c>
      <c r="D15" s="481">
        <f t="shared" ref="D15:E45" si="3">IF(OR(AND(B15&gt;=-50,B15&lt;=50),ISNUMBER(B15)=FALSE),B15,"")</f>
        <v>1.7857142857142858</v>
      </c>
      <c r="E15" s="481">
        <f t="shared" si="3"/>
        <v>-8.870967741935484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4.252400548696845</v>
      </c>
      <c r="C16" s="480">
        <f>'Tabelle 3.3'!J13</f>
        <v>-7.8431372549019605</v>
      </c>
      <c r="D16" s="481">
        <f t="shared" si="3"/>
        <v>4.252400548696845</v>
      </c>
      <c r="E16" s="481">
        <f t="shared" si="3"/>
        <v>-7.8431372549019605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-4.0953684690851011</v>
      </c>
      <c r="C17" s="480">
        <f>'Tabelle 3.3'!J14</f>
        <v>-8.3099156965074261</v>
      </c>
      <c r="D17" s="481">
        <f t="shared" si="3"/>
        <v>-4.0953684690851011</v>
      </c>
      <c r="E17" s="481">
        <f t="shared" si="3"/>
        <v>-8.3099156965074261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-3.3448424687095382</v>
      </c>
      <c r="C18" s="480">
        <f>'Tabelle 3.3'!J15</f>
        <v>-2.860411899313501</v>
      </c>
      <c r="D18" s="481">
        <f t="shared" si="3"/>
        <v>-3.3448424687095382</v>
      </c>
      <c r="E18" s="481">
        <f t="shared" si="3"/>
        <v>-2.860411899313501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-3.2771638034795929</v>
      </c>
      <c r="C19" s="480">
        <f>'Tabelle 3.3'!J16</f>
        <v>-11.839166046165301</v>
      </c>
      <c r="D19" s="481">
        <f t="shared" si="3"/>
        <v>-3.2771638034795929</v>
      </c>
      <c r="E19" s="481">
        <f t="shared" si="3"/>
        <v>-11.839166046165301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-9.5392793857058482</v>
      </c>
      <c r="C20" s="480">
        <f>'Tabelle 3.3'!J17</f>
        <v>-8.3941605839416056</v>
      </c>
      <c r="D20" s="481">
        <f t="shared" si="3"/>
        <v>-9.5392793857058482</v>
      </c>
      <c r="E20" s="481">
        <f t="shared" si="3"/>
        <v>-8.3941605839416056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-2.4659665499805525</v>
      </c>
      <c r="C21" s="480">
        <f>'Tabelle 3.3'!J18</f>
        <v>3.6190476190476191</v>
      </c>
      <c r="D21" s="481">
        <f t="shared" si="3"/>
        <v>-2.4659665499805525</v>
      </c>
      <c r="E21" s="481">
        <f t="shared" si="3"/>
        <v>3.6190476190476191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-1.6950174930630957</v>
      </c>
      <c r="C22" s="480">
        <f>'Tabelle 3.3'!J19</f>
        <v>-7.3797891488814606</v>
      </c>
      <c r="D22" s="481">
        <f t="shared" si="3"/>
        <v>-1.6950174930630957</v>
      </c>
      <c r="E22" s="481">
        <f t="shared" si="3"/>
        <v>-7.3797891488814606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8.9795918367346933E-2</v>
      </c>
      <c r="C23" s="480">
        <f>'Tabelle 3.3'!J20</f>
        <v>-5.0505050505050502</v>
      </c>
      <c r="D23" s="481">
        <f t="shared" si="3"/>
        <v>8.9795918367346933E-2</v>
      </c>
      <c r="E23" s="481">
        <f t="shared" si="3"/>
        <v>-5.0505050505050502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-1.1054570977364451</v>
      </c>
      <c r="C24" s="480">
        <f>'Tabelle 3.3'!J21</f>
        <v>-8.9904878797177048</v>
      </c>
      <c r="D24" s="481">
        <f t="shared" si="3"/>
        <v>-1.1054570977364451</v>
      </c>
      <c r="E24" s="481">
        <f t="shared" si="3"/>
        <v>-8.9904878797177048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3.7302535510420816</v>
      </c>
      <c r="C25" s="480">
        <f>'Tabelle 3.3'!J22</f>
        <v>7.4166075230660047</v>
      </c>
      <c r="D25" s="481">
        <f t="shared" si="3"/>
        <v>3.7302535510420816</v>
      </c>
      <c r="E25" s="481">
        <f t="shared" si="3"/>
        <v>7.4166075230660047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2.5896414342629481</v>
      </c>
      <c r="C26" s="480">
        <f>'Tabelle 3.3'!J23</f>
        <v>-4.7752808988764048</v>
      </c>
      <c r="D26" s="481">
        <f t="shared" si="3"/>
        <v>2.5896414342629481</v>
      </c>
      <c r="E26" s="481">
        <f t="shared" si="3"/>
        <v>-4.7752808988764048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-7.540635647656817</v>
      </c>
      <c r="C27" s="480">
        <f>'Tabelle 3.3'!J24</f>
        <v>-0.47694753577106519</v>
      </c>
      <c r="D27" s="481">
        <f t="shared" si="3"/>
        <v>-7.540635647656817</v>
      </c>
      <c r="E27" s="481">
        <f t="shared" si="3"/>
        <v>-0.47694753577106519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0.72997924568811279</v>
      </c>
      <c r="C28" s="480">
        <f>'Tabelle 3.3'!J25</f>
        <v>-3.3340434597358328</v>
      </c>
      <c r="D28" s="481">
        <f t="shared" si="3"/>
        <v>0.72997924568811279</v>
      </c>
      <c r="E28" s="481">
        <f t="shared" si="3"/>
        <v>-3.3340434597358328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-4.9351310099211396</v>
      </c>
      <c r="C29" s="480">
        <f>'Tabelle 3.3'!J26</f>
        <v>-11.544715447154472</v>
      </c>
      <c r="D29" s="481">
        <f t="shared" si="3"/>
        <v>-4.9351310099211396</v>
      </c>
      <c r="E29" s="481">
        <f t="shared" si="3"/>
        <v>-11.544715447154472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3.8694074969770256</v>
      </c>
      <c r="C30" s="480">
        <f>'Tabelle 3.3'!J27</f>
        <v>-0.63897763578274758</v>
      </c>
      <c r="D30" s="481">
        <f t="shared" si="3"/>
        <v>3.8694074969770256</v>
      </c>
      <c r="E30" s="481">
        <f t="shared" si="3"/>
        <v>-0.63897763578274758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4.4707297514033684</v>
      </c>
      <c r="C31" s="480">
        <f>'Tabelle 3.3'!J28</f>
        <v>-1.336573511543135</v>
      </c>
      <c r="D31" s="481">
        <f t="shared" si="3"/>
        <v>4.4707297514033684</v>
      </c>
      <c r="E31" s="481">
        <f t="shared" si="3"/>
        <v>-1.336573511543135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6.1475409836065573</v>
      </c>
      <c r="C32" s="480">
        <f>'Tabelle 3.3'!J29</f>
        <v>2.7983539094650207</v>
      </c>
      <c r="D32" s="481">
        <f t="shared" si="3"/>
        <v>6.1475409836065573</v>
      </c>
      <c r="E32" s="481">
        <f t="shared" si="3"/>
        <v>2.7983539094650207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6.4722222222222223</v>
      </c>
      <c r="C33" s="480">
        <f>'Tabelle 3.3'!J30</f>
        <v>8.8980150581793289</v>
      </c>
      <c r="D33" s="481">
        <f t="shared" si="3"/>
        <v>6.4722222222222223</v>
      </c>
      <c r="E33" s="481">
        <f t="shared" si="3"/>
        <v>8.8980150581793289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10.063752276867032</v>
      </c>
      <c r="C34" s="480">
        <f>'Tabelle 3.3'!J31</f>
        <v>-1.8792576932111815</v>
      </c>
      <c r="D34" s="481">
        <f t="shared" si="3"/>
        <v>10.063752276867032</v>
      </c>
      <c r="E34" s="481">
        <f t="shared" si="3"/>
        <v>-1.8792576932111815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100</v>
      </c>
      <c r="D35" s="481">
        <f t="shared" si="3"/>
        <v>0</v>
      </c>
      <c r="E35" s="481" t="str">
        <f t="shared" si="3"/>
        <v/>
      </c>
      <c r="F35" s="476" t="str">
        <f t="shared" si="4"/>
        <v/>
      </c>
      <c r="G35" s="476" t="str">
        <f t="shared" si="4"/>
        <v>&gt; 50</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1.7857142857142858</v>
      </c>
      <c r="C37" s="480">
        <f>'Tabelle 3.3'!J34</f>
        <v>-8.870967741935484</v>
      </c>
      <c r="D37" s="481">
        <f t="shared" si="3"/>
        <v>1.7857142857142858</v>
      </c>
      <c r="E37" s="481">
        <f t="shared" si="3"/>
        <v>-8.870967741935484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-3.0188499845491932</v>
      </c>
      <c r="C38" s="480">
        <f>'Tabelle 3.3'!J35</f>
        <v>-3.8875878220140514</v>
      </c>
      <c r="D38" s="481">
        <f t="shared" si="3"/>
        <v>-3.0188499845491932</v>
      </c>
      <c r="E38" s="481">
        <f t="shared" si="3"/>
        <v>-3.8875878220140514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0.32048915210681</v>
      </c>
      <c r="C39" s="480">
        <f>'Tabelle 3.3'!J36</f>
        <v>-2.6736500810574886</v>
      </c>
      <c r="D39" s="481">
        <f t="shared" si="3"/>
        <v>0.32048915210681</v>
      </c>
      <c r="E39" s="481">
        <f t="shared" si="3"/>
        <v>-2.6736500810574886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0.32048915210681</v>
      </c>
      <c r="C45" s="480">
        <f>'Tabelle 3.3'!J36</f>
        <v>-2.6736500810574886</v>
      </c>
      <c r="D45" s="481">
        <f t="shared" si="3"/>
        <v>0.32048915210681</v>
      </c>
      <c r="E45" s="481">
        <f t="shared" si="3"/>
        <v>-2.6736500810574886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155529</v>
      </c>
      <c r="C51" s="487">
        <v>27493</v>
      </c>
      <c r="D51" s="487">
        <v>15540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156687</v>
      </c>
      <c r="C52" s="487">
        <v>27776</v>
      </c>
      <c r="D52" s="487">
        <v>15588</v>
      </c>
      <c r="E52" s="488">
        <f t="shared" ref="E52:G70" si="11">IF($A$51=37802,IF(COUNTBLANK(B$51:B$70)&gt;0,#N/A,B52/B$51*100),IF(COUNTBLANK(B$51:B$75)&gt;0,#N/A,B52/B$51*100))</f>
        <v>100.74455567771928</v>
      </c>
      <c r="F52" s="488">
        <f t="shared" si="11"/>
        <v>101.02935292619939</v>
      </c>
      <c r="G52" s="488">
        <f t="shared" si="11"/>
        <v>100.3088803088803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159521</v>
      </c>
      <c r="C53" s="487">
        <v>27623</v>
      </c>
      <c r="D53" s="487">
        <v>16071</v>
      </c>
      <c r="E53" s="488">
        <f t="shared" si="11"/>
        <v>102.56672389072135</v>
      </c>
      <c r="F53" s="488">
        <f t="shared" si="11"/>
        <v>100.47284763394319</v>
      </c>
      <c r="G53" s="488">
        <f t="shared" si="11"/>
        <v>103.4169884169884</v>
      </c>
      <c r="H53" s="489">
        <f>IF(ISERROR(L53)=TRUE,IF(MONTH(A53)=MONTH(MAX(A$51:A$75)),A53,""),"")</f>
        <v>41883</v>
      </c>
      <c r="I53" s="488">
        <f t="shared" si="12"/>
        <v>102.56672389072135</v>
      </c>
      <c r="J53" s="488">
        <f t="shared" si="10"/>
        <v>100.47284763394319</v>
      </c>
      <c r="K53" s="488">
        <f t="shared" si="10"/>
        <v>103.4169884169884</v>
      </c>
      <c r="L53" s="488" t="e">
        <f t="shared" si="13"/>
        <v>#N/A</v>
      </c>
    </row>
    <row r="54" spans="1:14" ht="15" customHeight="1" x14ac:dyDescent="0.2">
      <c r="A54" s="490" t="s">
        <v>463</v>
      </c>
      <c r="B54" s="487">
        <v>158571</v>
      </c>
      <c r="C54" s="487">
        <v>27800</v>
      </c>
      <c r="D54" s="487">
        <v>16270</v>
      </c>
      <c r="E54" s="488">
        <f t="shared" si="11"/>
        <v>101.95590532955269</v>
      </c>
      <c r="F54" s="488">
        <f t="shared" si="11"/>
        <v>101.1166478740043</v>
      </c>
      <c r="G54" s="488">
        <f t="shared" si="11"/>
        <v>104.69755469755471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159126</v>
      </c>
      <c r="C55" s="487">
        <v>26966</v>
      </c>
      <c r="D55" s="487">
        <v>15874</v>
      </c>
      <c r="E55" s="488">
        <f t="shared" si="11"/>
        <v>102.31275196265648</v>
      </c>
      <c r="F55" s="488">
        <f t="shared" si="11"/>
        <v>98.08314843778416</v>
      </c>
      <c r="G55" s="488">
        <f t="shared" si="11"/>
        <v>102.14929214929217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159899</v>
      </c>
      <c r="C56" s="487">
        <v>27326</v>
      </c>
      <c r="D56" s="487">
        <v>16113</v>
      </c>
      <c r="E56" s="488">
        <f t="shared" si="11"/>
        <v>102.80976538137583</v>
      </c>
      <c r="F56" s="488">
        <f t="shared" si="11"/>
        <v>99.392572654857602</v>
      </c>
      <c r="G56" s="488">
        <f t="shared" si="11"/>
        <v>103.68725868725868</v>
      </c>
      <c r="H56" s="489" t="str">
        <f t="shared" si="14"/>
        <v/>
      </c>
      <c r="I56" s="488" t="str">
        <f t="shared" si="12"/>
        <v/>
      </c>
      <c r="J56" s="488" t="str">
        <f t="shared" si="10"/>
        <v/>
      </c>
      <c r="K56" s="488" t="str">
        <f t="shared" si="10"/>
        <v/>
      </c>
      <c r="L56" s="488" t="e">
        <f t="shared" si="13"/>
        <v>#N/A</v>
      </c>
    </row>
    <row r="57" spans="1:14" ht="15" customHeight="1" x14ac:dyDescent="0.2">
      <c r="A57" s="490">
        <v>42248</v>
      </c>
      <c r="B57" s="487">
        <v>163508</v>
      </c>
      <c r="C57" s="487">
        <v>26915</v>
      </c>
      <c r="D57" s="487">
        <v>16641</v>
      </c>
      <c r="E57" s="488">
        <f t="shared" si="11"/>
        <v>105.13023294691021</v>
      </c>
      <c r="F57" s="488">
        <f t="shared" si="11"/>
        <v>97.897646673698759</v>
      </c>
      <c r="G57" s="488">
        <f t="shared" si="11"/>
        <v>107.08494208494209</v>
      </c>
      <c r="H57" s="489">
        <f t="shared" si="14"/>
        <v>42248</v>
      </c>
      <c r="I57" s="488">
        <f t="shared" si="12"/>
        <v>105.13023294691021</v>
      </c>
      <c r="J57" s="488">
        <f t="shared" si="10"/>
        <v>97.897646673698759</v>
      </c>
      <c r="K57" s="488">
        <f t="shared" si="10"/>
        <v>107.08494208494209</v>
      </c>
      <c r="L57" s="488" t="e">
        <f t="shared" si="13"/>
        <v>#N/A</v>
      </c>
    </row>
    <row r="58" spans="1:14" ht="15" customHeight="1" x14ac:dyDescent="0.2">
      <c r="A58" s="490" t="s">
        <v>466</v>
      </c>
      <c r="B58" s="487">
        <v>162849</v>
      </c>
      <c r="C58" s="487">
        <v>26957</v>
      </c>
      <c r="D58" s="487">
        <v>16810</v>
      </c>
      <c r="E58" s="488">
        <f t="shared" si="11"/>
        <v>104.70651775553112</v>
      </c>
      <c r="F58" s="488">
        <f t="shared" si="11"/>
        <v>98.050412832357324</v>
      </c>
      <c r="G58" s="488">
        <f t="shared" si="11"/>
        <v>108.17245817245818</v>
      </c>
      <c r="H58" s="489" t="str">
        <f t="shared" si="14"/>
        <v/>
      </c>
      <c r="I58" s="488" t="str">
        <f t="shared" si="12"/>
        <v/>
      </c>
      <c r="J58" s="488" t="str">
        <f t="shared" si="10"/>
        <v/>
      </c>
      <c r="K58" s="488" t="str">
        <f t="shared" si="10"/>
        <v/>
      </c>
      <c r="L58" s="488" t="e">
        <f t="shared" si="13"/>
        <v>#N/A</v>
      </c>
    </row>
    <row r="59" spans="1:14" ht="15" customHeight="1" x14ac:dyDescent="0.2">
      <c r="A59" s="490" t="s">
        <v>467</v>
      </c>
      <c r="B59" s="487">
        <v>163292</v>
      </c>
      <c r="C59" s="487">
        <v>26596</v>
      </c>
      <c r="D59" s="487">
        <v>16479</v>
      </c>
      <c r="E59" s="488">
        <f t="shared" si="11"/>
        <v>104.99135209510766</v>
      </c>
      <c r="F59" s="488">
        <f t="shared" si="11"/>
        <v>96.737351325792019</v>
      </c>
      <c r="G59" s="488">
        <f t="shared" si="11"/>
        <v>106.04247104247105</v>
      </c>
      <c r="H59" s="489" t="str">
        <f t="shared" si="14"/>
        <v/>
      </c>
      <c r="I59" s="488" t="str">
        <f t="shared" si="12"/>
        <v/>
      </c>
      <c r="J59" s="488" t="str">
        <f t="shared" si="10"/>
        <v/>
      </c>
      <c r="K59" s="488" t="str">
        <f t="shared" si="10"/>
        <v/>
      </c>
      <c r="L59" s="488" t="e">
        <f t="shared" si="13"/>
        <v>#N/A</v>
      </c>
    </row>
    <row r="60" spans="1:14" ht="15" customHeight="1" x14ac:dyDescent="0.2">
      <c r="A60" s="490" t="s">
        <v>468</v>
      </c>
      <c r="B60" s="487">
        <v>164662</v>
      </c>
      <c r="C60" s="487">
        <v>26762</v>
      </c>
      <c r="D60" s="487">
        <v>16753</v>
      </c>
      <c r="E60" s="488">
        <f t="shared" si="11"/>
        <v>105.87221675700351</v>
      </c>
      <c r="F60" s="488">
        <f t="shared" si="11"/>
        <v>97.341141381442554</v>
      </c>
      <c r="G60" s="488">
        <f t="shared" si="11"/>
        <v>107.80566280566282</v>
      </c>
      <c r="H60" s="489" t="str">
        <f t="shared" si="14"/>
        <v/>
      </c>
      <c r="I60" s="488" t="str">
        <f t="shared" si="12"/>
        <v/>
      </c>
      <c r="J60" s="488" t="str">
        <f t="shared" si="10"/>
        <v/>
      </c>
      <c r="K60" s="488" t="str">
        <f t="shared" si="10"/>
        <v/>
      </c>
      <c r="L60" s="488" t="e">
        <f t="shared" si="13"/>
        <v>#N/A</v>
      </c>
    </row>
    <row r="61" spans="1:14" ht="15" customHeight="1" x14ac:dyDescent="0.2">
      <c r="A61" s="490">
        <v>42614</v>
      </c>
      <c r="B61" s="487">
        <v>167313</v>
      </c>
      <c r="C61" s="487">
        <v>26450</v>
      </c>
      <c r="D61" s="487">
        <v>17086</v>
      </c>
      <c r="E61" s="488">
        <f t="shared" si="11"/>
        <v>107.57672202611732</v>
      </c>
      <c r="F61" s="488">
        <f t="shared" si="11"/>
        <v>96.206307059978897</v>
      </c>
      <c r="G61" s="488">
        <f t="shared" si="11"/>
        <v>109.94851994851996</v>
      </c>
      <c r="H61" s="489">
        <f t="shared" si="14"/>
        <v>42614</v>
      </c>
      <c r="I61" s="488">
        <f t="shared" si="12"/>
        <v>107.57672202611732</v>
      </c>
      <c r="J61" s="488">
        <f t="shared" si="10"/>
        <v>96.206307059978897</v>
      </c>
      <c r="K61" s="488">
        <f t="shared" si="10"/>
        <v>109.94851994851996</v>
      </c>
      <c r="L61" s="488" t="e">
        <f t="shared" si="13"/>
        <v>#N/A</v>
      </c>
    </row>
    <row r="62" spans="1:14" ht="15" customHeight="1" x14ac:dyDescent="0.2">
      <c r="A62" s="490" t="s">
        <v>469</v>
      </c>
      <c r="B62" s="487">
        <v>167780</v>
      </c>
      <c r="C62" s="487">
        <v>26252</v>
      </c>
      <c r="D62" s="487">
        <v>17039</v>
      </c>
      <c r="E62" s="488">
        <f t="shared" si="11"/>
        <v>107.8769875714497</v>
      </c>
      <c r="F62" s="488">
        <f t="shared" si="11"/>
        <v>95.486123740588511</v>
      </c>
      <c r="G62" s="488">
        <f t="shared" si="11"/>
        <v>109.64607464607465</v>
      </c>
      <c r="H62" s="489" t="str">
        <f t="shared" si="14"/>
        <v/>
      </c>
      <c r="I62" s="488" t="str">
        <f t="shared" si="12"/>
        <v/>
      </c>
      <c r="J62" s="488" t="str">
        <f t="shared" si="10"/>
        <v/>
      </c>
      <c r="K62" s="488" t="str">
        <f t="shared" si="10"/>
        <v/>
      </c>
      <c r="L62" s="488" t="e">
        <f t="shared" si="13"/>
        <v>#N/A</v>
      </c>
    </row>
    <row r="63" spans="1:14" ht="15" customHeight="1" x14ac:dyDescent="0.2">
      <c r="A63" s="490" t="s">
        <v>470</v>
      </c>
      <c r="B63" s="487">
        <v>168341</v>
      </c>
      <c r="C63" s="487">
        <v>26116</v>
      </c>
      <c r="D63" s="487">
        <v>17017</v>
      </c>
      <c r="E63" s="488">
        <f t="shared" si="11"/>
        <v>108.23769200599244</v>
      </c>
      <c r="F63" s="488">
        <f t="shared" si="11"/>
        <v>94.991452369694102</v>
      </c>
      <c r="G63" s="488">
        <f t="shared" si="11"/>
        <v>109.50450450450451</v>
      </c>
      <c r="H63" s="489" t="str">
        <f t="shared" si="14"/>
        <v/>
      </c>
      <c r="I63" s="488" t="str">
        <f t="shared" si="12"/>
        <v/>
      </c>
      <c r="J63" s="488" t="str">
        <f t="shared" si="10"/>
        <v/>
      </c>
      <c r="K63" s="488" t="str">
        <f t="shared" si="10"/>
        <v/>
      </c>
      <c r="L63" s="488" t="e">
        <f t="shared" si="13"/>
        <v>#N/A</v>
      </c>
    </row>
    <row r="64" spans="1:14" ht="15" customHeight="1" x14ac:dyDescent="0.2">
      <c r="A64" s="490" t="s">
        <v>471</v>
      </c>
      <c r="B64" s="487">
        <v>169740</v>
      </c>
      <c r="C64" s="487">
        <v>26376</v>
      </c>
      <c r="D64" s="487">
        <v>17252</v>
      </c>
      <c r="E64" s="488">
        <f t="shared" si="11"/>
        <v>109.13720270817662</v>
      </c>
      <c r="F64" s="488">
        <f t="shared" si="11"/>
        <v>95.93714763758048</v>
      </c>
      <c r="G64" s="488">
        <f t="shared" si="11"/>
        <v>111.01673101673101</v>
      </c>
      <c r="H64" s="489" t="str">
        <f t="shared" si="14"/>
        <v/>
      </c>
      <c r="I64" s="488" t="str">
        <f t="shared" si="12"/>
        <v/>
      </c>
      <c r="J64" s="488" t="str">
        <f t="shared" si="10"/>
        <v/>
      </c>
      <c r="K64" s="488" t="str">
        <f t="shared" si="10"/>
        <v/>
      </c>
      <c r="L64" s="488" t="e">
        <f t="shared" si="13"/>
        <v>#N/A</v>
      </c>
    </row>
    <row r="65" spans="1:12" ht="15" customHeight="1" x14ac:dyDescent="0.2">
      <c r="A65" s="490">
        <v>42979</v>
      </c>
      <c r="B65" s="487">
        <v>172269</v>
      </c>
      <c r="C65" s="487">
        <v>26330</v>
      </c>
      <c r="D65" s="487">
        <v>18020</v>
      </c>
      <c r="E65" s="488">
        <f t="shared" si="11"/>
        <v>110.76326601469822</v>
      </c>
      <c r="F65" s="488">
        <f t="shared" si="11"/>
        <v>95.769832320954436</v>
      </c>
      <c r="G65" s="488">
        <f t="shared" si="11"/>
        <v>115.95881595881596</v>
      </c>
      <c r="H65" s="489">
        <f t="shared" si="14"/>
        <v>42979</v>
      </c>
      <c r="I65" s="488">
        <f t="shared" si="12"/>
        <v>110.76326601469822</v>
      </c>
      <c r="J65" s="488">
        <f t="shared" si="10"/>
        <v>95.769832320954436</v>
      </c>
      <c r="K65" s="488">
        <f t="shared" si="10"/>
        <v>115.95881595881596</v>
      </c>
      <c r="L65" s="488" t="e">
        <f t="shared" si="13"/>
        <v>#N/A</v>
      </c>
    </row>
    <row r="66" spans="1:12" ht="15" customHeight="1" x14ac:dyDescent="0.2">
      <c r="A66" s="490" t="s">
        <v>472</v>
      </c>
      <c r="B66" s="487">
        <v>172447</v>
      </c>
      <c r="C66" s="487">
        <v>26104</v>
      </c>
      <c r="D66" s="487">
        <v>18117</v>
      </c>
      <c r="E66" s="488">
        <f t="shared" si="11"/>
        <v>110.87771412405402</v>
      </c>
      <c r="F66" s="488">
        <f t="shared" si="11"/>
        <v>94.947804895791649</v>
      </c>
      <c r="G66" s="488">
        <f t="shared" si="11"/>
        <v>116.58301158301158</v>
      </c>
      <c r="H66" s="489" t="str">
        <f t="shared" si="14"/>
        <v/>
      </c>
      <c r="I66" s="488" t="str">
        <f t="shared" si="12"/>
        <v/>
      </c>
      <c r="J66" s="488" t="str">
        <f t="shared" si="10"/>
        <v/>
      </c>
      <c r="K66" s="488" t="str">
        <f t="shared" si="10"/>
        <v/>
      </c>
      <c r="L66" s="488" t="e">
        <f t="shared" si="13"/>
        <v>#N/A</v>
      </c>
    </row>
    <row r="67" spans="1:12" ht="15" customHeight="1" x14ac:dyDescent="0.2">
      <c r="A67" s="490" t="s">
        <v>473</v>
      </c>
      <c r="B67" s="487">
        <v>173226</v>
      </c>
      <c r="C67" s="487">
        <v>25724</v>
      </c>
      <c r="D67" s="487">
        <v>17944</v>
      </c>
      <c r="E67" s="488">
        <f t="shared" si="11"/>
        <v>111.37858534421234</v>
      </c>
      <c r="F67" s="488">
        <f t="shared" si="11"/>
        <v>93.565634888880808</v>
      </c>
      <c r="G67" s="488">
        <f t="shared" si="11"/>
        <v>115.46975546975547</v>
      </c>
      <c r="H67" s="489" t="str">
        <f t="shared" si="14"/>
        <v/>
      </c>
      <c r="I67" s="488" t="str">
        <f t="shared" si="12"/>
        <v/>
      </c>
      <c r="J67" s="488" t="str">
        <f t="shared" si="12"/>
        <v/>
      </c>
      <c r="K67" s="488" t="str">
        <f t="shared" si="12"/>
        <v/>
      </c>
      <c r="L67" s="488" t="e">
        <f t="shared" si="13"/>
        <v>#N/A</v>
      </c>
    </row>
    <row r="68" spans="1:12" ht="15" customHeight="1" x14ac:dyDescent="0.2">
      <c r="A68" s="490" t="s">
        <v>474</v>
      </c>
      <c r="B68" s="487">
        <v>173883</v>
      </c>
      <c r="C68" s="487">
        <v>26243</v>
      </c>
      <c r="D68" s="487">
        <v>18343</v>
      </c>
      <c r="E68" s="488">
        <f t="shared" si="11"/>
        <v>111.80101460177845</v>
      </c>
      <c r="F68" s="488">
        <f t="shared" si="11"/>
        <v>95.453388135161674</v>
      </c>
      <c r="G68" s="488">
        <f t="shared" si="11"/>
        <v>118.03732303732303</v>
      </c>
      <c r="H68" s="489" t="str">
        <f t="shared" si="14"/>
        <v/>
      </c>
      <c r="I68" s="488" t="str">
        <f t="shared" si="12"/>
        <v/>
      </c>
      <c r="J68" s="488" t="str">
        <f t="shared" si="12"/>
        <v/>
      </c>
      <c r="K68" s="488" t="str">
        <f t="shared" si="12"/>
        <v/>
      </c>
      <c r="L68" s="488" t="e">
        <f t="shared" si="13"/>
        <v>#N/A</v>
      </c>
    </row>
    <row r="69" spans="1:12" ht="15" customHeight="1" x14ac:dyDescent="0.2">
      <c r="A69" s="490">
        <v>43344</v>
      </c>
      <c r="B69" s="487">
        <v>179091</v>
      </c>
      <c r="C69" s="487">
        <v>25826</v>
      </c>
      <c r="D69" s="487">
        <v>18966</v>
      </c>
      <c r="E69" s="488">
        <f t="shared" si="11"/>
        <v>115.14958625079568</v>
      </c>
      <c r="F69" s="488">
        <f t="shared" si="11"/>
        <v>93.936638417051611</v>
      </c>
      <c r="G69" s="488">
        <f t="shared" si="11"/>
        <v>122.04633204633204</v>
      </c>
      <c r="H69" s="489">
        <f t="shared" si="14"/>
        <v>43344</v>
      </c>
      <c r="I69" s="488">
        <f t="shared" si="12"/>
        <v>115.14958625079568</v>
      </c>
      <c r="J69" s="488">
        <f t="shared" si="12"/>
        <v>93.936638417051611</v>
      </c>
      <c r="K69" s="488">
        <f t="shared" si="12"/>
        <v>122.04633204633204</v>
      </c>
      <c r="L69" s="488" t="e">
        <f t="shared" si="13"/>
        <v>#N/A</v>
      </c>
    </row>
    <row r="70" spans="1:12" ht="15" customHeight="1" x14ac:dyDescent="0.2">
      <c r="A70" s="490" t="s">
        <v>475</v>
      </c>
      <c r="B70" s="487">
        <v>177876</v>
      </c>
      <c r="C70" s="487">
        <v>25862</v>
      </c>
      <c r="D70" s="487">
        <v>18955</v>
      </c>
      <c r="E70" s="488">
        <f t="shared" si="11"/>
        <v>114.36838145940629</v>
      </c>
      <c r="F70" s="488">
        <f t="shared" si="11"/>
        <v>94.067580838758957</v>
      </c>
      <c r="G70" s="488">
        <f t="shared" si="11"/>
        <v>121.97554697554698</v>
      </c>
      <c r="H70" s="489" t="str">
        <f t="shared" si="14"/>
        <v/>
      </c>
      <c r="I70" s="488" t="str">
        <f t="shared" si="12"/>
        <v/>
      </c>
      <c r="J70" s="488" t="str">
        <f t="shared" si="12"/>
        <v/>
      </c>
      <c r="K70" s="488" t="str">
        <f t="shared" si="12"/>
        <v/>
      </c>
      <c r="L70" s="488" t="e">
        <f t="shared" si="13"/>
        <v>#N/A</v>
      </c>
    </row>
    <row r="71" spans="1:12" ht="15" customHeight="1" x14ac:dyDescent="0.2">
      <c r="A71" s="490" t="s">
        <v>476</v>
      </c>
      <c r="B71" s="487">
        <v>177767</v>
      </c>
      <c r="C71" s="487">
        <v>25548</v>
      </c>
      <c r="D71" s="487">
        <v>18944</v>
      </c>
      <c r="E71" s="491">
        <f t="shared" ref="E71:G75" si="15">IF($A$51=37802,IF(COUNTBLANK(B$51:B$70)&gt;0,#N/A,IF(ISBLANK(B71)=FALSE,B71/B$51*100,#N/A)),IF(COUNTBLANK(B$51:B$75)&gt;0,#N/A,B71/B$51*100))</f>
        <v>114.29829806659851</v>
      </c>
      <c r="F71" s="491">
        <f t="shared" si="15"/>
        <v>92.92547193831156</v>
      </c>
      <c r="G71" s="491">
        <f t="shared" si="15"/>
        <v>121.90476190476191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176807</v>
      </c>
      <c r="C72" s="487">
        <v>25538</v>
      </c>
      <c r="D72" s="487">
        <v>19080</v>
      </c>
      <c r="E72" s="491">
        <f t="shared" si="15"/>
        <v>113.68104983636491</v>
      </c>
      <c r="F72" s="491">
        <f t="shared" si="15"/>
        <v>92.889099043392861</v>
      </c>
      <c r="G72" s="491">
        <f t="shared" si="15"/>
        <v>122.77992277992279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178745</v>
      </c>
      <c r="C73" s="487">
        <v>25110</v>
      </c>
      <c r="D73" s="487">
        <v>19638</v>
      </c>
      <c r="E73" s="491">
        <f t="shared" si="15"/>
        <v>114.92711970114897</v>
      </c>
      <c r="F73" s="491">
        <f t="shared" si="15"/>
        <v>91.332339140872222</v>
      </c>
      <c r="G73" s="491">
        <f t="shared" si="15"/>
        <v>126.37065637065636</v>
      </c>
      <c r="H73" s="492">
        <f>IF(A$51=37802,IF(ISERROR(L73)=TRUE,IF(ISBLANK(A73)=FALSE,IF(MONTH(A73)=MONTH(MAX(A$51:A$75)),A73,""),""),""),IF(ISERROR(L73)=TRUE,IF(MONTH(A73)=MONTH(MAX(A$51:A$75)),A73,""),""))</f>
        <v>43709</v>
      </c>
      <c r="I73" s="488">
        <f t="shared" si="12"/>
        <v>114.92711970114897</v>
      </c>
      <c r="J73" s="488">
        <f t="shared" si="12"/>
        <v>91.332339140872222</v>
      </c>
      <c r="K73" s="488">
        <f t="shared" si="12"/>
        <v>126.37065637065636</v>
      </c>
      <c r="L73" s="488" t="e">
        <f t="shared" si="13"/>
        <v>#N/A</v>
      </c>
    </row>
    <row r="74" spans="1:12" ht="15" customHeight="1" x14ac:dyDescent="0.2">
      <c r="A74" s="490" t="s">
        <v>478</v>
      </c>
      <c r="B74" s="487">
        <v>177745</v>
      </c>
      <c r="C74" s="487">
        <v>25275</v>
      </c>
      <c r="D74" s="487">
        <v>19547</v>
      </c>
      <c r="E74" s="491">
        <f t="shared" si="15"/>
        <v>114.28415279465567</v>
      </c>
      <c r="F74" s="491">
        <f t="shared" si="15"/>
        <v>91.932491907030879</v>
      </c>
      <c r="G74" s="491">
        <f t="shared" si="15"/>
        <v>125.7850707850708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176936</v>
      </c>
      <c r="C75" s="493">
        <v>24295</v>
      </c>
      <c r="D75" s="493">
        <v>18951</v>
      </c>
      <c r="E75" s="491">
        <f t="shared" si="15"/>
        <v>113.76399256730257</v>
      </c>
      <c r="F75" s="491">
        <f t="shared" si="15"/>
        <v>88.367948204997631</v>
      </c>
      <c r="G75" s="491">
        <f t="shared" si="15"/>
        <v>121.94980694980696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114.92711970114897</v>
      </c>
      <c r="J77" s="488">
        <f>IF(J75&lt;&gt;"",J75,IF(J74&lt;&gt;"",J74,IF(J73&lt;&gt;"",J73,IF(J72&lt;&gt;"",J72,IF(J71&lt;&gt;"",J71,IF(J70&lt;&gt;"",J70,""))))))</f>
        <v>91.332339140872222</v>
      </c>
      <c r="K77" s="488">
        <f>IF(K75&lt;&gt;"",K75,IF(K74&lt;&gt;"",K74,IF(K73&lt;&gt;"",K73,IF(K72&lt;&gt;"",K72,IF(K71&lt;&gt;"",K71,IF(K70&lt;&gt;"",K70,""))))))</f>
        <v>126.37065637065636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+14,9%</v>
      </c>
      <c r="J79" s="488" t="str">
        <f>"GeB - ausschließlich: "&amp;IF(J77&gt;100,"+","")&amp;TEXT(J77-100,"0,0")&amp;"%"</f>
        <v>GeB - ausschließlich: -8,7%</v>
      </c>
      <c r="K79" s="488" t="str">
        <f>"GeB - im Nebenjob: "&amp;IF(K77&gt;100,"+","")&amp;TEXT(K77-100,"0,0")&amp;"%"</f>
        <v>GeB - im Nebenjob: +26,4%</v>
      </c>
    </row>
    <row r="81" spans="9:9" ht="15" customHeight="1" x14ac:dyDescent="0.2">
      <c r="I81" s="488" t="str">
        <f>IF(ISERROR(HLOOKUP(1,I$78:K$79,2,FALSE)),"",HLOOKUP(1,I$78:K$79,2,FALSE))</f>
        <v>GeB - im Nebenjob: +26,4%</v>
      </c>
    </row>
    <row r="82" spans="9:9" ht="15" customHeight="1" x14ac:dyDescent="0.2">
      <c r="I82" s="488" t="str">
        <f>IF(ISERROR(HLOOKUP(2,I$78:K$79,2,FALSE)),"",HLOOKUP(2,I$78:K$79,2,FALSE))</f>
        <v>SvB: +14,9%</v>
      </c>
    </row>
    <row r="83" spans="9:9" ht="15" customHeight="1" x14ac:dyDescent="0.2">
      <c r="I83" s="488" t="str">
        <f>IF(ISERROR(HLOOKUP(3,I$78:K$79,2,FALSE)),"",HLOOKUP(3,I$78:K$79,2,FALSE))</f>
        <v>GeB - ausschließlich: -8,7%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176936</v>
      </c>
      <c r="E12" s="114">
        <v>177745</v>
      </c>
      <c r="F12" s="114">
        <v>178745</v>
      </c>
      <c r="G12" s="114">
        <v>176807</v>
      </c>
      <c r="H12" s="114">
        <v>177767</v>
      </c>
      <c r="I12" s="115">
        <v>-831</v>
      </c>
      <c r="J12" s="116">
        <v>-0.46746584011655706</v>
      </c>
      <c r="N12" s="117"/>
    </row>
    <row r="13" spans="1:15" s="110" customFormat="1" ht="13.5" customHeight="1" x14ac:dyDescent="0.2">
      <c r="A13" s="118" t="s">
        <v>105</v>
      </c>
      <c r="B13" s="119" t="s">
        <v>106</v>
      </c>
      <c r="C13" s="113">
        <v>56.700727946828231</v>
      </c>
      <c r="D13" s="114">
        <v>100324</v>
      </c>
      <c r="E13" s="114">
        <v>100565</v>
      </c>
      <c r="F13" s="114">
        <v>101688</v>
      </c>
      <c r="G13" s="114">
        <v>100831</v>
      </c>
      <c r="H13" s="114">
        <v>100889</v>
      </c>
      <c r="I13" s="115">
        <v>-565</v>
      </c>
      <c r="J13" s="116">
        <v>-0.56002140966805103</v>
      </c>
    </row>
    <row r="14" spans="1:15" s="110" customFormat="1" ht="13.5" customHeight="1" x14ac:dyDescent="0.2">
      <c r="A14" s="120"/>
      <c r="B14" s="119" t="s">
        <v>107</v>
      </c>
      <c r="C14" s="113">
        <v>43.299272053171769</v>
      </c>
      <c r="D14" s="114">
        <v>76612</v>
      </c>
      <c r="E14" s="114">
        <v>77180</v>
      </c>
      <c r="F14" s="114">
        <v>77057</v>
      </c>
      <c r="G14" s="114">
        <v>75976</v>
      </c>
      <c r="H14" s="114">
        <v>76878</v>
      </c>
      <c r="I14" s="115">
        <v>-266</v>
      </c>
      <c r="J14" s="116">
        <v>-0.34600275761596294</v>
      </c>
    </row>
    <row r="15" spans="1:15" s="110" customFormat="1" ht="13.5" customHeight="1" x14ac:dyDescent="0.2">
      <c r="A15" s="118" t="s">
        <v>105</v>
      </c>
      <c r="B15" s="121" t="s">
        <v>108</v>
      </c>
      <c r="C15" s="113">
        <v>8.7794456752724148</v>
      </c>
      <c r="D15" s="114">
        <v>15534</v>
      </c>
      <c r="E15" s="114">
        <v>15960</v>
      </c>
      <c r="F15" s="114">
        <v>16468</v>
      </c>
      <c r="G15" s="114">
        <v>14865</v>
      </c>
      <c r="H15" s="114">
        <v>15617</v>
      </c>
      <c r="I15" s="115">
        <v>-83</v>
      </c>
      <c r="J15" s="116">
        <v>-0.5314721137222258</v>
      </c>
    </row>
    <row r="16" spans="1:15" s="110" customFormat="1" ht="13.5" customHeight="1" x14ac:dyDescent="0.2">
      <c r="A16" s="118"/>
      <c r="B16" s="121" t="s">
        <v>109</v>
      </c>
      <c r="C16" s="113">
        <v>70.174526382420765</v>
      </c>
      <c r="D16" s="114">
        <v>124164</v>
      </c>
      <c r="E16" s="114">
        <v>124811</v>
      </c>
      <c r="F16" s="114">
        <v>125621</v>
      </c>
      <c r="G16" s="114">
        <v>125781</v>
      </c>
      <c r="H16" s="114">
        <v>126469</v>
      </c>
      <c r="I16" s="115">
        <v>-2305</v>
      </c>
      <c r="J16" s="116">
        <v>-1.822581027761744</v>
      </c>
    </row>
    <row r="17" spans="1:10" s="110" customFormat="1" ht="13.5" customHeight="1" x14ac:dyDescent="0.2">
      <c r="A17" s="118"/>
      <c r="B17" s="121" t="s">
        <v>110</v>
      </c>
      <c r="C17" s="113">
        <v>19.73764525025998</v>
      </c>
      <c r="D17" s="114">
        <v>34923</v>
      </c>
      <c r="E17" s="114">
        <v>34745</v>
      </c>
      <c r="F17" s="114">
        <v>34471</v>
      </c>
      <c r="G17" s="114">
        <v>34109</v>
      </c>
      <c r="H17" s="114">
        <v>33671</v>
      </c>
      <c r="I17" s="115">
        <v>1252</v>
      </c>
      <c r="J17" s="116">
        <v>3.7183332838347538</v>
      </c>
    </row>
    <row r="18" spans="1:10" s="110" customFormat="1" ht="13.5" customHeight="1" x14ac:dyDescent="0.2">
      <c r="A18" s="120"/>
      <c r="B18" s="121" t="s">
        <v>111</v>
      </c>
      <c r="C18" s="113">
        <v>1.3083826920468418</v>
      </c>
      <c r="D18" s="114">
        <v>2315</v>
      </c>
      <c r="E18" s="114">
        <v>2229</v>
      </c>
      <c r="F18" s="114">
        <v>2185</v>
      </c>
      <c r="G18" s="114">
        <v>2052</v>
      </c>
      <c r="H18" s="114">
        <v>2010</v>
      </c>
      <c r="I18" s="115">
        <v>305</v>
      </c>
      <c r="J18" s="116">
        <v>15.17412935323383</v>
      </c>
    </row>
    <row r="19" spans="1:10" s="110" customFormat="1" ht="13.5" customHeight="1" x14ac:dyDescent="0.2">
      <c r="A19" s="120"/>
      <c r="B19" s="121" t="s">
        <v>112</v>
      </c>
      <c r="C19" s="113">
        <v>0.39336257177736583</v>
      </c>
      <c r="D19" s="114">
        <v>696</v>
      </c>
      <c r="E19" s="114">
        <v>643</v>
      </c>
      <c r="F19" s="114">
        <v>626</v>
      </c>
      <c r="G19" s="114">
        <v>517</v>
      </c>
      <c r="H19" s="114">
        <v>480</v>
      </c>
      <c r="I19" s="115">
        <v>216</v>
      </c>
      <c r="J19" s="116">
        <v>45</v>
      </c>
    </row>
    <row r="20" spans="1:10" s="110" customFormat="1" ht="13.5" customHeight="1" x14ac:dyDescent="0.2">
      <c r="A20" s="118" t="s">
        <v>113</v>
      </c>
      <c r="B20" s="122" t="s">
        <v>114</v>
      </c>
      <c r="C20" s="113">
        <v>72.367974860966683</v>
      </c>
      <c r="D20" s="114">
        <v>128045</v>
      </c>
      <c r="E20" s="114">
        <v>128643</v>
      </c>
      <c r="F20" s="114">
        <v>129713</v>
      </c>
      <c r="G20" s="114">
        <v>128232</v>
      </c>
      <c r="H20" s="114">
        <v>129151</v>
      </c>
      <c r="I20" s="115">
        <v>-1106</v>
      </c>
      <c r="J20" s="116">
        <v>-0.85636193293122009</v>
      </c>
    </row>
    <row r="21" spans="1:10" s="110" customFormat="1" ht="13.5" customHeight="1" x14ac:dyDescent="0.2">
      <c r="A21" s="120"/>
      <c r="B21" s="122" t="s">
        <v>115</v>
      </c>
      <c r="C21" s="113">
        <v>27.632025139033324</v>
      </c>
      <c r="D21" s="114">
        <v>48891</v>
      </c>
      <c r="E21" s="114">
        <v>49102</v>
      </c>
      <c r="F21" s="114">
        <v>49032</v>
      </c>
      <c r="G21" s="114">
        <v>48575</v>
      </c>
      <c r="H21" s="114">
        <v>48616</v>
      </c>
      <c r="I21" s="115">
        <v>275</v>
      </c>
      <c r="J21" s="116">
        <v>0.56565739674181337</v>
      </c>
    </row>
    <row r="22" spans="1:10" s="110" customFormat="1" ht="13.5" customHeight="1" x14ac:dyDescent="0.2">
      <c r="A22" s="118" t="s">
        <v>113</v>
      </c>
      <c r="B22" s="122" t="s">
        <v>116</v>
      </c>
      <c r="C22" s="113">
        <v>75.666342632364248</v>
      </c>
      <c r="D22" s="114">
        <v>133881</v>
      </c>
      <c r="E22" s="114">
        <v>135095</v>
      </c>
      <c r="F22" s="114">
        <v>135472</v>
      </c>
      <c r="G22" s="114">
        <v>134181</v>
      </c>
      <c r="H22" s="114">
        <v>135665</v>
      </c>
      <c r="I22" s="115">
        <v>-1784</v>
      </c>
      <c r="J22" s="116">
        <v>-1.3150038698264106</v>
      </c>
    </row>
    <row r="23" spans="1:10" s="110" customFormat="1" ht="13.5" customHeight="1" x14ac:dyDescent="0.2">
      <c r="A23" s="123"/>
      <c r="B23" s="124" t="s">
        <v>117</v>
      </c>
      <c r="C23" s="125">
        <v>24.231925668038162</v>
      </c>
      <c r="D23" s="114">
        <v>42875</v>
      </c>
      <c r="E23" s="114">
        <v>42448</v>
      </c>
      <c r="F23" s="114">
        <v>43113</v>
      </c>
      <c r="G23" s="114">
        <v>42439</v>
      </c>
      <c r="H23" s="114">
        <v>41910</v>
      </c>
      <c r="I23" s="115">
        <v>965</v>
      </c>
      <c r="J23" s="116">
        <v>2.3025530899546647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43246</v>
      </c>
      <c r="E26" s="114">
        <v>44822</v>
      </c>
      <c r="F26" s="114">
        <v>44748</v>
      </c>
      <c r="G26" s="114">
        <v>44618</v>
      </c>
      <c r="H26" s="140">
        <v>44492</v>
      </c>
      <c r="I26" s="115">
        <v>-1246</v>
      </c>
      <c r="J26" s="116">
        <v>-2.800503461296413</v>
      </c>
    </row>
    <row r="27" spans="1:10" s="110" customFormat="1" ht="13.5" customHeight="1" x14ac:dyDescent="0.2">
      <c r="A27" s="118" t="s">
        <v>105</v>
      </c>
      <c r="B27" s="119" t="s">
        <v>106</v>
      </c>
      <c r="C27" s="113">
        <v>43.217869860796377</v>
      </c>
      <c r="D27" s="115">
        <v>18690</v>
      </c>
      <c r="E27" s="114">
        <v>19273</v>
      </c>
      <c r="F27" s="114">
        <v>19211</v>
      </c>
      <c r="G27" s="114">
        <v>18962</v>
      </c>
      <c r="H27" s="140">
        <v>18515</v>
      </c>
      <c r="I27" s="115">
        <v>175</v>
      </c>
      <c r="J27" s="116">
        <v>0.94517958412098302</v>
      </c>
    </row>
    <row r="28" spans="1:10" s="110" customFormat="1" ht="13.5" customHeight="1" x14ac:dyDescent="0.2">
      <c r="A28" s="120"/>
      <c r="B28" s="119" t="s">
        <v>107</v>
      </c>
      <c r="C28" s="113">
        <v>56.782130139203623</v>
      </c>
      <c r="D28" s="115">
        <v>24556</v>
      </c>
      <c r="E28" s="114">
        <v>25549</v>
      </c>
      <c r="F28" s="114">
        <v>25537</v>
      </c>
      <c r="G28" s="114">
        <v>25656</v>
      </c>
      <c r="H28" s="140">
        <v>25977</v>
      </c>
      <c r="I28" s="115">
        <v>-1421</v>
      </c>
      <c r="J28" s="116">
        <v>-5.4702236593909994</v>
      </c>
    </row>
    <row r="29" spans="1:10" s="110" customFormat="1" ht="13.5" customHeight="1" x14ac:dyDescent="0.2">
      <c r="A29" s="118" t="s">
        <v>105</v>
      </c>
      <c r="B29" s="121" t="s">
        <v>108</v>
      </c>
      <c r="C29" s="113">
        <v>17.132220320954538</v>
      </c>
      <c r="D29" s="115">
        <v>7409</v>
      </c>
      <c r="E29" s="114">
        <v>7661</v>
      </c>
      <c r="F29" s="114">
        <v>7569</v>
      </c>
      <c r="G29" s="114">
        <v>7651</v>
      </c>
      <c r="H29" s="140">
        <v>7418</v>
      </c>
      <c r="I29" s="115">
        <v>-9</v>
      </c>
      <c r="J29" s="116">
        <v>-0.1213265031005662</v>
      </c>
    </row>
    <row r="30" spans="1:10" s="110" customFormat="1" ht="13.5" customHeight="1" x14ac:dyDescent="0.2">
      <c r="A30" s="118"/>
      <c r="B30" s="121" t="s">
        <v>109</v>
      </c>
      <c r="C30" s="113">
        <v>51.891504416593442</v>
      </c>
      <c r="D30" s="115">
        <v>22441</v>
      </c>
      <c r="E30" s="114">
        <v>23459</v>
      </c>
      <c r="F30" s="114">
        <v>23559</v>
      </c>
      <c r="G30" s="114">
        <v>23396</v>
      </c>
      <c r="H30" s="140">
        <v>23433</v>
      </c>
      <c r="I30" s="115">
        <v>-992</v>
      </c>
      <c r="J30" s="116">
        <v>-4.2333461357914048</v>
      </c>
    </row>
    <row r="31" spans="1:10" s="110" customFormat="1" ht="13.5" customHeight="1" x14ac:dyDescent="0.2">
      <c r="A31" s="118"/>
      <c r="B31" s="121" t="s">
        <v>110</v>
      </c>
      <c r="C31" s="113">
        <v>17.060537390741342</v>
      </c>
      <c r="D31" s="115">
        <v>7378</v>
      </c>
      <c r="E31" s="114">
        <v>7535</v>
      </c>
      <c r="F31" s="114">
        <v>7506</v>
      </c>
      <c r="G31" s="114">
        <v>7532</v>
      </c>
      <c r="H31" s="140">
        <v>7601</v>
      </c>
      <c r="I31" s="115">
        <v>-223</v>
      </c>
      <c r="J31" s="116">
        <v>-2.9338244967767397</v>
      </c>
    </row>
    <row r="32" spans="1:10" s="110" customFormat="1" ht="13.5" customHeight="1" x14ac:dyDescent="0.2">
      <c r="A32" s="120"/>
      <c r="B32" s="121" t="s">
        <v>111</v>
      </c>
      <c r="C32" s="113">
        <v>13.915737871710679</v>
      </c>
      <c r="D32" s="115">
        <v>6018</v>
      </c>
      <c r="E32" s="114">
        <v>6167</v>
      </c>
      <c r="F32" s="114">
        <v>6114</v>
      </c>
      <c r="G32" s="114">
        <v>6039</v>
      </c>
      <c r="H32" s="140">
        <v>6040</v>
      </c>
      <c r="I32" s="115">
        <v>-22</v>
      </c>
      <c r="J32" s="116">
        <v>-0.36423841059602646</v>
      </c>
    </row>
    <row r="33" spans="1:10" s="110" customFormat="1" ht="13.5" customHeight="1" x14ac:dyDescent="0.2">
      <c r="A33" s="120"/>
      <c r="B33" s="121" t="s">
        <v>112</v>
      </c>
      <c r="C33" s="113">
        <v>1.2070480506867687</v>
      </c>
      <c r="D33" s="115">
        <v>522</v>
      </c>
      <c r="E33" s="114">
        <v>535</v>
      </c>
      <c r="F33" s="114">
        <v>560</v>
      </c>
      <c r="G33" s="114">
        <v>496</v>
      </c>
      <c r="H33" s="140">
        <v>477</v>
      </c>
      <c r="I33" s="115">
        <v>45</v>
      </c>
      <c r="J33" s="116">
        <v>9.433962264150944</v>
      </c>
    </row>
    <row r="34" spans="1:10" s="110" customFormat="1" ht="13.5" customHeight="1" x14ac:dyDescent="0.2">
      <c r="A34" s="118" t="s">
        <v>113</v>
      </c>
      <c r="B34" s="122" t="s">
        <v>116</v>
      </c>
      <c r="C34" s="113">
        <v>73.109651759700313</v>
      </c>
      <c r="D34" s="115">
        <v>31617</v>
      </c>
      <c r="E34" s="114">
        <v>32686</v>
      </c>
      <c r="F34" s="114">
        <v>32701</v>
      </c>
      <c r="G34" s="114">
        <v>32661</v>
      </c>
      <c r="H34" s="140">
        <v>32753</v>
      </c>
      <c r="I34" s="115">
        <v>-1136</v>
      </c>
      <c r="J34" s="116">
        <v>-3.4683845754587366</v>
      </c>
    </row>
    <row r="35" spans="1:10" s="110" customFormat="1" ht="13.5" customHeight="1" x14ac:dyDescent="0.2">
      <c r="A35" s="118"/>
      <c r="B35" s="119" t="s">
        <v>117</v>
      </c>
      <c r="C35" s="113">
        <v>26.561994172871479</v>
      </c>
      <c r="D35" s="115">
        <v>11487</v>
      </c>
      <c r="E35" s="114">
        <v>11987</v>
      </c>
      <c r="F35" s="114">
        <v>11902</v>
      </c>
      <c r="G35" s="114">
        <v>11804</v>
      </c>
      <c r="H35" s="140">
        <v>11595</v>
      </c>
      <c r="I35" s="115">
        <v>-108</v>
      </c>
      <c r="J35" s="116">
        <v>-0.93143596377749027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24295</v>
      </c>
      <c r="E37" s="114">
        <v>25275</v>
      </c>
      <c r="F37" s="114">
        <v>25110</v>
      </c>
      <c r="G37" s="114">
        <v>25538</v>
      </c>
      <c r="H37" s="140">
        <v>25548</v>
      </c>
      <c r="I37" s="115">
        <v>-1253</v>
      </c>
      <c r="J37" s="116">
        <v>-4.9044935024268046</v>
      </c>
    </row>
    <row r="38" spans="1:10" s="110" customFormat="1" ht="13.5" customHeight="1" x14ac:dyDescent="0.2">
      <c r="A38" s="118" t="s">
        <v>105</v>
      </c>
      <c r="B38" s="119" t="s">
        <v>106</v>
      </c>
      <c r="C38" s="113">
        <v>39.921794607944022</v>
      </c>
      <c r="D38" s="115">
        <v>9699</v>
      </c>
      <c r="E38" s="114">
        <v>10020</v>
      </c>
      <c r="F38" s="114">
        <v>9847</v>
      </c>
      <c r="G38" s="114">
        <v>9943</v>
      </c>
      <c r="H38" s="140">
        <v>9715</v>
      </c>
      <c r="I38" s="115">
        <v>-16</v>
      </c>
      <c r="J38" s="116">
        <v>-0.16469377251672671</v>
      </c>
    </row>
    <row r="39" spans="1:10" s="110" customFormat="1" ht="13.5" customHeight="1" x14ac:dyDescent="0.2">
      <c r="A39" s="120"/>
      <c r="B39" s="119" t="s">
        <v>107</v>
      </c>
      <c r="C39" s="113">
        <v>60.078205392055978</v>
      </c>
      <c r="D39" s="115">
        <v>14596</v>
      </c>
      <c r="E39" s="114">
        <v>15255</v>
      </c>
      <c r="F39" s="114">
        <v>15263</v>
      </c>
      <c r="G39" s="114">
        <v>15595</v>
      </c>
      <c r="H39" s="140">
        <v>15833</v>
      </c>
      <c r="I39" s="115">
        <v>-1237</v>
      </c>
      <c r="J39" s="116">
        <v>-7.8127960588643974</v>
      </c>
    </row>
    <row r="40" spans="1:10" s="110" customFormat="1" ht="13.5" customHeight="1" x14ac:dyDescent="0.2">
      <c r="A40" s="118" t="s">
        <v>105</v>
      </c>
      <c r="B40" s="121" t="s">
        <v>108</v>
      </c>
      <c r="C40" s="113">
        <v>22.803045894216918</v>
      </c>
      <c r="D40" s="115">
        <v>5540</v>
      </c>
      <c r="E40" s="114">
        <v>5671</v>
      </c>
      <c r="F40" s="114">
        <v>5504</v>
      </c>
      <c r="G40" s="114">
        <v>5851</v>
      </c>
      <c r="H40" s="140">
        <v>5587</v>
      </c>
      <c r="I40" s="115">
        <v>-47</v>
      </c>
      <c r="J40" s="116">
        <v>-0.84123858958296049</v>
      </c>
    </row>
    <row r="41" spans="1:10" s="110" customFormat="1" ht="13.5" customHeight="1" x14ac:dyDescent="0.2">
      <c r="A41" s="118"/>
      <c r="B41" s="121" t="s">
        <v>109</v>
      </c>
      <c r="C41" s="113">
        <v>36.373739452562255</v>
      </c>
      <c r="D41" s="115">
        <v>8837</v>
      </c>
      <c r="E41" s="114">
        <v>9431</v>
      </c>
      <c r="F41" s="114">
        <v>9474</v>
      </c>
      <c r="G41" s="114">
        <v>9555</v>
      </c>
      <c r="H41" s="140">
        <v>9699</v>
      </c>
      <c r="I41" s="115">
        <v>-862</v>
      </c>
      <c r="J41" s="116">
        <v>-8.8875141767192503</v>
      </c>
    </row>
    <row r="42" spans="1:10" s="110" customFormat="1" ht="13.5" customHeight="1" x14ac:dyDescent="0.2">
      <c r="A42" s="118"/>
      <c r="B42" s="121" t="s">
        <v>110</v>
      </c>
      <c r="C42" s="113">
        <v>16.929409343486313</v>
      </c>
      <c r="D42" s="115">
        <v>4113</v>
      </c>
      <c r="E42" s="114">
        <v>4225</v>
      </c>
      <c r="F42" s="114">
        <v>4241</v>
      </c>
      <c r="G42" s="114">
        <v>4295</v>
      </c>
      <c r="H42" s="140">
        <v>4419</v>
      </c>
      <c r="I42" s="115">
        <v>-306</v>
      </c>
      <c r="J42" s="116">
        <v>-6.9246435845213847</v>
      </c>
    </row>
    <row r="43" spans="1:10" s="110" customFormat="1" ht="13.5" customHeight="1" x14ac:dyDescent="0.2">
      <c r="A43" s="120"/>
      <c r="B43" s="121" t="s">
        <v>111</v>
      </c>
      <c r="C43" s="113">
        <v>23.893805309734514</v>
      </c>
      <c r="D43" s="115">
        <v>5805</v>
      </c>
      <c r="E43" s="114">
        <v>5948</v>
      </c>
      <c r="F43" s="114">
        <v>5891</v>
      </c>
      <c r="G43" s="114">
        <v>5837</v>
      </c>
      <c r="H43" s="140">
        <v>5843</v>
      </c>
      <c r="I43" s="115">
        <v>-38</v>
      </c>
      <c r="J43" s="116">
        <v>-0.65035084716755087</v>
      </c>
    </row>
    <row r="44" spans="1:10" s="110" customFormat="1" ht="13.5" customHeight="1" x14ac:dyDescent="0.2">
      <c r="A44" s="120"/>
      <c r="B44" s="121" t="s">
        <v>112</v>
      </c>
      <c r="C44" s="113">
        <v>1.8933937024079028</v>
      </c>
      <c r="D44" s="115">
        <v>460</v>
      </c>
      <c r="E44" s="114">
        <v>471</v>
      </c>
      <c r="F44" s="114">
        <v>491</v>
      </c>
      <c r="G44" s="114">
        <v>447</v>
      </c>
      <c r="H44" s="140">
        <v>426</v>
      </c>
      <c r="I44" s="115">
        <v>34</v>
      </c>
      <c r="J44" s="116">
        <v>7.981220657276995</v>
      </c>
    </row>
    <row r="45" spans="1:10" s="110" customFormat="1" ht="13.5" customHeight="1" x14ac:dyDescent="0.2">
      <c r="A45" s="118" t="s">
        <v>113</v>
      </c>
      <c r="B45" s="122" t="s">
        <v>116</v>
      </c>
      <c r="C45" s="113">
        <v>74.529738629347605</v>
      </c>
      <c r="D45" s="115">
        <v>18107</v>
      </c>
      <c r="E45" s="114">
        <v>18711</v>
      </c>
      <c r="F45" s="114">
        <v>18610</v>
      </c>
      <c r="G45" s="114">
        <v>18985</v>
      </c>
      <c r="H45" s="140">
        <v>19044</v>
      </c>
      <c r="I45" s="115">
        <v>-937</v>
      </c>
      <c r="J45" s="116">
        <v>-4.9201848351186728</v>
      </c>
    </row>
    <row r="46" spans="1:10" s="110" customFormat="1" ht="13.5" customHeight="1" x14ac:dyDescent="0.2">
      <c r="A46" s="118"/>
      <c r="B46" s="119" t="s">
        <v>117</v>
      </c>
      <c r="C46" s="113">
        <v>24.89401111339782</v>
      </c>
      <c r="D46" s="115">
        <v>6048</v>
      </c>
      <c r="E46" s="114">
        <v>6419</v>
      </c>
      <c r="F46" s="114">
        <v>6359</v>
      </c>
      <c r="G46" s="114">
        <v>6407</v>
      </c>
      <c r="H46" s="140">
        <v>6367</v>
      </c>
      <c r="I46" s="115">
        <v>-319</v>
      </c>
      <c r="J46" s="116">
        <v>-5.0102088895869326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18951</v>
      </c>
      <c r="E48" s="114">
        <v>19547</v>
      </c>
      <c r="F48" s="114">
        <v>19638</v>
      </c>
      <c r="G48" s="114">
        <v>19080</v>
      </c>
      <c r="H48" s="140">
        <v>18944</v>
      </c>
      <c r="I48" s="115">
        <v>7</v>
      </c>
      <c r="J48" s="116">
        <v>3.6951013513513514E-2</v>
      </c>
    </row>
    <row r="49" spans="1:12" s="110" customFormat="1" ht="13.5" customHeight="1" x14ac:dyDescent="0.2">
      <c r="A49" s="118" t="s">
        <v>105</v>
      </c>
      <c r="B49" s="119" t="s">
        <v>106</v>
      </c>
      <c r="C49" s="113">
        <v>47.443406680386261</v>
      </c>
      <c r="D49" s="115">
        <v>8991</v>
      </c>
      <c r="E49" s="114">
        <v>9253</v>
      </c>
      <c r="F49" s="114">
        <v>9364</v>
      </c>
      <c r="G49" s="114">
        <v>9019</v>
      </c>
      <c r="H49" s="140">
        <v>8800</v>
      </c>
      <c r="I49" s="115">
        <v>191</v>
      </c>
      <c r="J49" s="116">
        <v>2.1704545454545454</v>
      </c>
    </row>
    <row r="50" spans="1:12" s="110" customFormat="1" ht="13.5" customHeight="1" x14ac:dyDescent="0.2">
      <c r="A50" s="120"/>
      <c r="B50" s="119" t="s">
        <v>107</v>
      </c>
      <c r="C50" s="113">
        <v>52.556593319613739</v>
      </c>
      <c r="D50" s="115">
        <v>9960</v>
      </c>
      <c r="E50" s="114">
        <v>10294</v>
      </c>
      <c r="F50" s="114">
        <v>10274</v>
      </c>
      <c r="G50" s="114">
        <v>10061</v>
      </c>
      <c r="H50" s="140">
        <v>10144</v>
      </c>
      <c r="I50" s="115">
        <v>-184</v>
      </c>
      <c r="J50" s="116">
        <v>-1.8138801261829653</v>
      </c>
    </row>
    <row r="51" spans="1:12" s="110" customFormat="1" ht="13.5" customHeight="1" x14ac:dyDescent="0.2">
      <c r="A51" s="118" t="s">
        <v>105</v>
      </c>
      <c r="B51" s="121" t="s">
        <v>108</v>
      </c>
      <c r="C51" s="113">
        <v>9.8622763970239031</v>
      </c>
      <c r="D51" s="115">
        <v>1869</v>
      </c>
      <c r="E51" s="114">
        <v>1990</v>
      </c>
      <c r="F51" s="114">
        <v>2065</v>
      </c>
      <c r="G51" s="114">
        <v>1800</v>
      </c>
      <c r="H51" s="140">
        <v>1831</v>
      </c>
      <c r="I51" s="115">
        <v>38</v>
      </c>
      <c r="J51" s="116">
        <v>2.0753686510103768</v>
      </c>
    </row>
    <row r="52" spans="1:12" s="110" customFormat="1" ht="13.5" customHeight="1" x14ac:dyDescent="0.2">
      <c r="A52" s="118"/>
      <c r="B52" s="121" t="s">
        <v>109</v>
      </c>
      <c r="C52" s="113">
        <v>71.785130072291693</v>
      </c>
      <c r="D52" s="115">
        <v>13604</v>
      </c>
      <c r="E52" s="114">
        <v>14028</v>
      </c>
      <c r="F52" s="114">
        <v>14085</v>
      </c>
      <c r="G52" s="114">
        <v>13841</v>
      </c>
      <c r="H52" s="140">
        <v>13734</v>
      </c>
      <c r="I52" s="115">
        <v>-130</v>
      </c>
      <c r="J52" s="116">
        <v>-0.94655599242755206</v>
      </c>
    </row>
    <row r="53" spans="1:12" s="110" customFormat="1" ht="13.5" customHeight="1" x14ac:dyDescent="0.2">
      <c r="A53" s="118"/>
      <c r="B53" s="121" t="s">
        <v>110</v>
      </c>
      <c r="C53" s="113">
        <v>17.228642288005911</v>
      </c>
      <c r="D53" s="115">
        <v>3265</v>
      </c>
      <c r="E53" s="114">
        <v>3310</v>
      </c>
      <c r="F53" s="114">
        <v>3265</v>
      </c>
      <c r="G53" s="114">
        <v>3237</v>
      </c>
      <c r="H53" s="140">
        <v>3182</v>
      </c>
      <c r="I53" s="115">
        <v>83</v>
      </c>
      <c r="J53" s="116">
        <v>2.6084223758642362</v>
      </c>
    </row>
    <row r="54" spans="1:12" s="110" customFormat="1" ht="13.5" customHeight="1" x14ac:dyDescent="0.2">
      <c r="A54" s="120"/>
      <c r="B54" s="121" t="s">
        <v>111</v>
      </c>
      <c r="C54" s="113">
        <v>1.1239512426784866</v>
      </c>
      <c r="D54" s="115">
        <v>213</v>
      </c>
      <c r="E54" s="114">
        <v>219</v>
      </c>
      <c r="F54" s="114">
        <v>223</v>
      </c>
      <c r="G54" s="114">
        <v>202</v>
      </c>
      <c r="H54" s="140">
        <v>197</v>
      </c>
      <c r="I54" s="115">
        <v>16</v>
      </c>
      <c r="J54" s="116">
        <v>8.1218274111675122</v>
      </c>
    </row>
    <row r="55" spans="1:12" s="110" customFormat="1" ht="13.5" customHeight="1" x14ac:dyDescent="0.2">
      <c r="A55" s="120"/>
      <c r="B55" s="121" t="s">
        <v>112</v>
      </c>
      <c r="C55" s="113">
        <v>0.32715951664819798</v>
      </c>
      <c r="D55" s="115">
        <v>62</v>
      </c>
      <c r="E55" s="114">
        <v>64</v>
      </c>
      <c r="F55" s="114">
        <v>69</v>
      </c>
      <c r="G55" s="114">
        <v>49</v>
      </c>
      <c r="H55" s="140">
        <v>51</v>
      </c>
      <c r="I55" s="115">
        <v>11</v>
      </c>
      <c r="J55" s="116">
        <v>21.568627450980394</v>
      </c>
    </row>
    <row r="56" spans="1:12" s="110" customFormat="1" ht="13.5" customHeight="1" x14ac:dyDescent="0.2">
      <c r="A56" s="118" t="s">
        <v>113</v>
      </c>
      <c r="B56" s="122" t="s">
        <v>116</v>
      </c>
      <c r="C56" s="113">
        <v>71.289114030921851</v>
      </c>
      <c r="D56" s="115">
        <v>13510</v>
      </c>
      <c r="E56" s="114">
        <v>13975</v>
      </c>
      <c r="F56" s="114">
        <v>14091</v>
      </c>
      <c r="G56" s="114">
        <v>13676</v>
      </c>
      <c r="H56" s="140">
        <v>13709</v>
      </c>
      <c r="I56" s="115">
        <v>-199</v>
      </c>
      <c r="J56" s="116">
        <v>-1.4516011379385805</v>
      </c>
    </row>
    <row r="57" spans="1:12" s="110" customFormat="1" ht="13.5" customHeight="1" x14ac:dyDescent="0.2">
      <c r="A57" s="142"/>
      <c r="B57" s="124" t="s">
        <v>117</v>
      </c>
      <c r="C57" s="125">
        <v>28.700332436283045</v>
      </c>
      <c r="D57" s="143">
        <v>5439</v>
      </c>
      <c r="E57" s="144">
        <v>5568</v>
      </c>
      <c r="F57" s="144">
        <v>5543</v>
      </c>
      <c r="G57" s="144">
        <v>5397</v>
      </c>
      <c r="H57" s="145">
        <v>5228</v>
      </c>
      <c r="I57" s="143">
        <v>211</v>
      </c>
      <c r="J57" s="146">
        <v>4.0359602142310633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176936</v>
      </c>
      <c r="E12" s="236">
        <v>177745</v>
      </c>
      <c r="F12" s="114">
        <v>178745</v>
      </c>
      <c r="G12" s="114">
        <v>176807</v>
      </c>
      <c r="H12" s="140">
        <v>177767</v>
      </c>
      <c r="I12" s="115">
        <v>-831</v>
      </c>
      <c r="J12" s="116">
        <v>-0.46746584011655706</v>
      </c>
    </row>
    <row r="13" spans="1:15" s="110" customFormat="1" ht="12" customHeight="1" x14ac:dyDescent="0.2">
      <c r="A13" s="118" t="s">
        <v>105</v>
      </c>
      <c r="B13" s="119" t="s">
        <v>106</v>
      </c>
      <c r="C13" s="113">
        <v>56.700727946828231</v>
      </c>
      <c r="D13" s="115">
        <v>100324</v>
      </c>
      <c r="E13" s="114">
        <v>100565</v>
      </c>
      <c r="F13" s="114">
        <v>101688</v>
      </c>
      <c r="G13" s="114">
        <v>100831</v>
      </c>
      <c r="H13" s="140">
        <v>100889</v>
      </c>
      <c r="I13" s="115">
        <v>-565</v>
      </c>
      <c r="J13" s="116">
        <v>-0.56002140966805103</v>
      </c>
    </row>
    <row r="14" spans="1:15" s="110" customFormat="1" ht="12" customHeight="1" x14ac:dyDescent="0.2">
      <c r="A14" s="118"/>
      <c r="B14" s="119" t="s">
        <v>107</v>
      </c>
      <c r="C14" s="113">
        <v>43.299272053171769</v>
      </c>
      <c r="D14" s="115">
        <v>76612</v>
      </c>
      <c r="E14" s="114">
        <v>77180</v>
      </c>
      <c r="F14" s="114">
        <v>77057</v>
      </c>
      <c r="G14" s="114">
        <v>75976</v>
      </c>
      <c r="H14" s="140">
        <v>76878</v>
      </c>
      <c r="I14" s="115">
        <v>-266</v>
      </c>
      <c r="J14" s="116">
        <v>-0.34600275761596294</v>
      </c>
    </row>
    <row r="15" spans="1:15" s="110" customFormat="1" ht="12" customHeight="1" x14ac:dyDescent="0.2">
      <c r="A15" s="118" t="s">
        <v>105</v>
      </c>
      <c r="B15" s="121" t="s">
        <v>108</v>
      </c>
      <c r="C15" s="113">
        <v>8.7794456752724148</v>
      </c>
      <c r="D15" s="115">
        <v>15534</v>
      </c>
      <c r="E15" s="114">
        <v>15960</v>
      </c>
      <c r="F15" s="114">
        <v>16468</v>
      </c>
      <c r="G15" s="114">
        <v>14865</v>
      </c>
      <c r="H15" s="140">
        <v>15617</v>
      </c>
      <c r="I15" s="115">
        <v>-83</v>
      </c>
      <c r="J15" s="116">
        <v>-0.5314721137222258</v>
      </c>
    </row>
    <row r="16" spans="1:15" s="110" customFormat="1" ht="12" customHeight="1" x14ac:dyDescent="0.2">
      <c r="A16" s="118"/>
      <c r="B16" s="121" t="s">
        <v>109</v>
      </c>
      <c r="C16" s="113">
        <v>70.174526382420765</v>
      </c>
      <c r="D16" s="115">
        <v>124164</v>
      </c>
      <c r="E16" s="114">
        <v>124811</v>
      </c>
      <c r="F16" s="114">
        <v>125621</v>
      </c>
      <c r="G16" s="114">
        <v>125781</v>
      </c>
      <c r="H16" s="140">
        <v>126469</v>
      </c>
      <c r="I16" s="115">
        <v>-2305</v>
      </c>
      <c r="J16" s="116">
        <v>-1.822581027761744</v>
      </c>
    </row>
    <row r="17" spans="1:10" s="110" customFormat="1" ht="12" customHeight="1" x14ac:dyDescent="0.2">
      <c r="A17" s="118"/>
      <c r="B17" s="121" t="s">
        <v>110</v>
      </c>
      <c r="C17" s="113">
        <v>19.73764525025998</v>
      </c>
      <c r="D17" s="115">
        <v>34923</v>
      </c>
      <c r="E17" s="114">
        <v>34745</v>
      </c>
      <c r="F17" s="114">
        <v>34471</v>
      </c>
      <c r="G17" s="114">
        <v>34109</v>
      </c>
      <c r="H17" s="140">
        <v>33671</v>
      </c>
      <c r="I17" s="115">
        <v>1252</v>
      </c>
      <c r="J17" s="116">
        <v>3.7183332838347538</v>
      </c>
    </row>
    <row r="18" spans="1:10" s="110" customFormat="1" ht="12" customHeight="1" x14ac:dyDescent="0.2">
      <c r="A18" s="120"/>
      <c r="B18" s="121" t="s">
        <v>111</v>
      </c>
      <c r="C18" s="113">
        <v>1.3083826920468418</v>
      </c>
      <c r="D18" s="115">
        <v>2315</v>
      </c>
      <c r="E18" s="114">
        <v>2229</v>
      </c>
      <c r="F18" s="114">
        <v>2185</v>
      </c>
      <c r="G18" s="114">
        <v>2052</v>
      </c>
      <c r="H18" s="140">
        <v>2010</v>
      </c>
      <c r="I18" s="115">
        <v>305</v>
      </c>
      <c r="J18" s="116">
        <v>15.17412935323383</v>
      </c>
    </row>
    <row r="19" spans="1:10" s="110" customFormat="1" ht="12" customHeight="1" x14ac:dyDescent="0.2">
      <c r="A19" s="120"/>
      <c r="B19" s="121" t="s">
        <v>112</v>
      </c>
      <c r="C19" s="113">
        <v>0.39336257177736583</v>
      </c>
      <c r="D19" s="115">
        <v>696</v>
      </c>
      <c r="E19" s="114">
        <v>643</v>
      </c>
      <c r="F19" s="114">
        <v>626</v>
      </c>
      <c r="G19" s="114">
        <v>517</v>
      </c>
      <c r="H19" s="140">
        <v>480</v>
      </c>
      <c r="I19" s="115">
        <v>216</v>
      </c>
      <c r="J19" s="116">
        <v>45</v>
      </c>
    </row>
    <row r="20" spans="1:10" s="110" customFormat="1" ht="12" customHeight="1" x14ac:dyDescent="0.2">
      <c r="A20" s="118" t="s">
        <v>113</v>
      </c>
      <c r="B20" s="119" t="s">
        <v>181</v>
      </c>
      <c r="C20" s="113">
        <v>72.367974860966683</v>
      </c>
      <c r="D20" s="115">
        <v>128045</v>
      </c>
      <c r="E20" s="114">
        <v>128643</v>
      </c>
      <c r="F20" s="114">
        <v>129713</v>
      </c>
      <c r="G20" s="114">
        <v>128232</v>
      </c>
      <c r="H20" s="140">
        <v>129151</v>
      </c>
      <c r="I20" s="115">
        <v>-1106</v>
      </c>
      <c r="J20" s="116">
        <v>-0.85636193293122009</v>
      </c>
    </row>
    <row r="21" spans="1:10" s="110" customFormat="1" ht="12" customHeight="1" x14ac:dyDescent="0.2">
      <c r="A21" s="118"/>
      <c r="B21" s="119" t="s">
        <v>182</v>
      </c>
      <c r="C21" s="113">
        <v>27.632025139033324</v>
      </c>
      <c r="D21" s="115">
        <v>48891</v>
      </c>
      <c r="E21" s="114">
        <v>49102</v>
      </c>
      <c r="F21" s="114">
        <v>49032</v>
      </c>
      <c r="G21" s="114">
        <v>48575</v>
      </c>
      <c r="H21" s="140">
        <v>48616</v>
      </c>
      <c r="I21" s="115">
        <v>275</v>
      </c>
      <c r="J21" s="116">
        <v>0.56565739674181337</v>
      </c>
    </row>
    <row r="22" spans="1:10" s="110" customFormat="1" ht="12" customHeight="1" x14ac:dyDescent="0.2">
      <c r="A22" s="118" t="s">
        <v>113</v>
      </c>
      <c r="B22" s="119" t="s">
        <v>116</v>
      </c>
      <c r="C22" s="113">
        <v>75.666342632364248</v>
      </c>
      <c r="D22" s="115">
        <v>133881</v>
      </c>
      <c r="E22" s="114">
        <v>135095</v>
      </c>
      <c r="F22" s="114">
        <v>135472</v>
      </c>
      <c r="G22" s="114">
        <v>134181</v>
      </c>
      <c r="H22" s="140">
        <v>135665</v>
      </c>
      <c r="I22" s="115">
        <v>-1784</v>
      </c>
      <c r="J22" s="116">
        <v>-1.3150038698264106</v>
      </c>
    </row>
    <row r="23" spans="1:10" s="110" customFormat="1" ht="12" customHeight="1" x14ac:dyDescent="0.2">
      <c r="A23" s="118"/>
      <c r="B23" s="119" t="s">
        <v>117</v>
      </c>
      <c r="C23" s="113">
        <v>24.231925668038162</v>
      </c>
      <c r="D23" s="115">
        <v>42875</v>
      </c>
      <c r="E23" s="114">
        <v>42448</v>
      </c>
      <c r="F23" s="114">
        <v>43113</v>
      </c>
      <c r="G23" s="114">
        <v>42439</v>
      </c>
      <c r="H23" s="140">
        <v>41910</v>
      </c>
      <c r="I23" s="115">
        <v>965</v>
      </c>
      <c r="J23" s="116">
        <v>2.3025530899546647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200951</v>
      </c>
      <c r="E64" s="236">
        <v>201202</v>
      </c>
      <c r="F64" s="236">
        <v>201898</v>
      </c>
      <c r="G64" s="236">
        <v>198562</v>
      </c>
      <c r="H64" s="140">
        <v>198093</v>
      </c>
      <c r="I64" s="115">
        <v>2858</v>
      </c>
      <c r="J64" s="116">
        <v>1.4427566849913929</v>
      </c>
    </row>
    <row r="65" spans="1:12" s="110" customFormat="1" ht="12" customHeight="1" x14ac:dyDescent="0.2">
      <c r="A65" s="118" t="s">
        <v>105</v>
      </c>
      <c r="B65" s="119" t="s">
        <v>106</v>
      </c>
      <c r="C65" s="113">
        <v>54.632223775945377</v>
      </c>
      <c r="D65" s="235">
        <v>109784</v>
      </c>
      <c r="E65" s="236">
        <v>109641</v>
      </c>
      <c r="F65" s="236">
        <v>110550</v>
      </c>
      <c r="G65" s="236">
        <v>108731</v>
      </c>
      <c r="H65" s="140">
        <v>108313</v>
      </c>
      <c r="I65" s="115">
        <v>1471</v>
      </c>
      <c r="J65" s="116">
        <v>1.3581010589679909</v>
      </c>
    </row>
    <row r="66" spans="1:12" s="110" customFormat="1" ht="12" customHeight="1" x14ac:dyDescent="0.2">
      <c r="A66" s="118"/>
      <c r="B66" s="119" t="s">
        <v>107</v>
      </c>
      <c r="C66" s="113">
        <v>45.367776224054623</v>
      </c>
      <c r="D66" s="235">
        <v>91167</v>
      </c>
      <c r="E66" s="236">
        <v>91561</v>
      </c>
      <c r="F66" s="236">
        <v>91348</v>
      </c>
      <c r="G66" s="236">
        <v>89831</v>
      </c>
      <c r="H66" s="140">
        <v>89780</v>
      </c>
      <c r="I66" s="115">
        <v>1387</v>
      </c>
      <c r="J66" s="116">
        <v>1.5448875027845845</v>
      </c>
    </row>
    <row r="67" spans="1:12" s="110" customFormat="1" ht="12" customHeight="1" x14ac:dyDescent="0.2">
      <c r="A67" s="118" t="s">
        <v>105</v>
      </c>
      <c r="B67" s="121" t="s">
        <v>108</v>
      </c>
      <c r="C67" s="113">
        <v>9.4052779035685319</v>
      </c>
      <c r="D67" s="235">
        <v>18900</v>
      </c>
      <c r="E67" s="236">
        <v>19434</v>
      </c>
      <c r="F67" s="236">
        <v>19877</v>
      </c>
      <c r="G67" s="236">
        <v>17966</v>
      </c>
      <c r="H67" s="140">
        <v>18730</v>
      </c>
      <c r="I67" s="115">
        <v>170</v>
      </c>
      <c r="J67" s="116">
        <v>0.90763481046449546</v>
      </c>
    </row>
    <row r="68" spans="1:12" s="110" customFormat="1" ht="12" customHeight="1" x14ac:dyDescent="0.2">
      <c r="A68" s="118"/>
      <c r="B68" s="121" t="s">
        <v>109</v>
      </c>
      <c r="C68" s="113">
        <v>70.81328284009534</v>
      </c>
      <c r="D68" s="235">
        <v>142300</v>
      </c>
      <c r="E68" s="236">
        <v>142515</v>
      </c>
      <c r="F68" s="236">
        <v>143103</v>
      </c>
      <c r="G68" s="236">
        <v>142330</v>
      </c>
      <c r="H68" s="140">
        <v>141783</v>
      </c>
      <c r="I68" s="115">
        <v>517</v>
      </c>
      <c r="J68" s="116">
        <v>0.36464174125247739</v>
      </c>
    </row>
    <row r="69" spans="1:12" s="110" customFormat="1" ht="12" customHeight="1" x14ac:dyDescent="0.2">
      <c r="A69" s="118"/>
      <c r="B69" s="121" t="s">
        <v>110</v>
      </c>
      <c r="C69" s="113">
        <v>18.566217635144888</v>
      </c>
      <c r="D69" s="235">
        <v>37309</v>
      </c>
      <c r="E69" s="236">
        <v>36874</v>
      </c>
      <c r="F69" s="236">
        <v>36593</v>
      </c>
      <c r="G69" s="236">
        <v>36039</v>
      </c>
      <c r="H69" s="140">
        <v>35457</v>
      </c>
      <c r="I69" s="115">
        <v>1852</v>
      </c>
      <c r="J69" s="116">
        <v>5.2232281354880561</v>
      </c>
    </row>
    <row r="70" spans="1:12" s="110" customFormat="1" ht="12" customHeight="1" x14ac:dyDescent="0.2">
      <c r="A70" s="120"/>
      <c r="B70" s="121" t="s">
        <v>111</v>
      </c>
      <c r="C70" s="113">
        <v>1.2152216211912357</v>
      </c>
      <c r="D70" s="235">
        <v>2442</v>
      </c>
      <c r="E70" s="236">
        <v>2379</v>
      </c>
      <c r="F70" s="236">
        <v>2325</v>
      </c>
      <c r="G70" s="236">
        <v>2227</v>
      </c>
      <c r="H70" s="140">
        <v>2123</v>
      </c>
      <c r="I70" s="115">
        <v>319</v>
      </c>
      <c r="J70" s="116">
        <v>15.025906735751295</v>
      </c>
    </row>
    <row r="71" spans="1:12" s="110" customFormat="1" ht="12" customHeight="1" x14ac:dyDescent="0.2">
      <c r="A71" s="120"/>
      <c r="B71" s="121" t="s">
        <v>112</v>
      </c>
      <c r="C71" s="113">
        <v>0.36327263860344067</v>
      </c>
      <c r="D71" s="235">
        <v>730</v>
      </c>
      <c r="E71" s="236">
        <v>694</v>
      </c>
      <c r="F71" s="236">
        <v>690</v>
      </c>
      <c r="G71" s="236">
        <v>612</v>
      </c>
      <c r="H71" s="140">
        <v>570</v>
      </c>
      <c r="I71" s="115">
        <v>160</v>
      </c>
      <c r="J71" s="116">
        <v>28.07017543859649</v>
      </c>
    </row>
    <row r="72" spans="1:12" s="110" customFormat="1" ht="12" customHeight="1" x14ac:dyDescent="0.2">
      <c r="A72" s="118" t="s">
        <v>113</v>
      </c>
      <c r="B72" s="119" t="s">
        <v>181</v>
      </c>
      <c r="C72" s="113">
        <v>70.886435001567548</v>
      </c>
      <c r="D72" s="235">
        <v>142447</v>
      </c>
      <c r="E72" s="236">
        <v>142722</v>
      </c>
      <c r="F72" s="236">
        <v>143768</v>
      </c>
      <c r="G72" s="236">
        <v>141273</v>
      </c>
      <c r="H72" s="140">
        <v>141192</v>
      </c>
      <c r="I72" s="115">
        <v>1255</v>
      </c>
      <c r="J72" s="116">
        <v>0.88886055867187941</v>
      </c>
    </row>
    <row r="73" spans="1:12" s="110" customFormat="1" ht="12" customHeight="1" x14ac:dyDescent="0.2">
      <c r="A73" s="118"/>
      <c r="B73" s="119" t="s">
        <v>182</v>
      </c>
      <c r="C73" s="113">
        <v>29.113564998432455</v>
      </c>
      <c r="D73" s="115">
        <v>58504</v>
      </c>
      <c r="E73" s="114">
        <v>58480</v>
      </c>
      <c r="F73" s="114">
        <v>58130</v>
      </c>
      <c r="G73" s="114">
        <v>57289</v>
      </c>
      <c r="H73" s="140">
        <v>56901</v>
      </c>
      <c r="I73" s="115">
        <v>1603</v>
      </c>
      <c r="J73" s="116">
        <v>2.8171736876329061</v>
      </c>
    </row>
    <row r="74" spans="1:12" s="110" customFormat="1" ht="12" customHeight="1" x14ac:dyDescent="0.2">
      <c r="A74" s="118" t="s">
        <v>113</v>
      </c>
      <c r="B74" s="119" t="s">
        <v>116</v>
      </c>
      <c r="C74" s="113">
        <v>73.546287403396846</v>
      </c>
      <c r="D74" s="115">
        <v>147792</v>
      </c>
      <c r="E74" s="114">
        <v>148525</v>
      </c>
      <c r="F74" s="114">
        <v>148916</v>
      </c>
      <c r="G74" s="114">
        <v>146474</v>
      </c>
      <c r="H74" s="140">
        <v>146885</v>
      </c>
      <c r="I74" s="115">
        <v>907</v>
      </c>
      <c r="J74" s="116">
        <v>0.61748987302992142</v>
      </c>
    </row>
    <row r="75" spans="1:12" s="110" customFormat="1" ht="12" customHeight="1" x14ac:dyDescent="0.2">
      <c r="A75" s="142"/>
      <c r="B75" s="124" t="s">
        <v>117</v>
      </c>
      <c r="C75" s="125">
        <v>26.36015745131898</v>
      </c>
      <c r="D75" s="143">
        <v>52971</v>
      </c>
      <c r="E75" s="144">
        <v>52502</v>
      </c>
      <c r="F75" s="144">
        <v>52800</v>
      </c>
      <c r="G75" s="144">
        <v>51886</v>
      </c>
      <c r="H75" s="145">
        <v>51001</v>
      </c>
      <c r="I75" s="143">
        <v>1970</v>
      </c>
      <c r="J75" s="146">
        <v>3.8626693594243249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176936</v>
      </c>
      <c r="G11" s="114">
        <v>177745</v>
      </c>
      <c r="H11" s="114">
        <v>178745</v>
      </c>
      <c r="I11" s="114">
        <v>176807</v>
      </c>
      <c r="J11" s="140">
        <v>177767</v>
      </c>
      <c r="K11" s="114">
        <v>-831</v>
      </c>
      <c r="L11" s="116">
        <v>-0.46746584011655706</v>
      </c>
    </row>
    <row r="12" spans="1:17" s="110" customFormat="1" ht="24.95" customHeight="1" x14ac:dyDescent="0.2">
      <c r="A12" s="604" t="s">
        <v>185</v>
      </c>
      <c r="B12" s="605"/>
      <c r="C12" s="605"/>
      <c r="D12" s="606"/>
      <c r="E12" s="113">
        <v>56.700727946828231</v>
      </c>
      <c r="F12" s="115">
        <v>100324</v>
      </c>
      <c r="G12" s="114">
        <v>100565</v>
      </c>
      <c r="H12" s="114">
        <v>101688</v>
      </c>
      <c r="I12" s="114">
        <v>100831</v>
      </c>
      <c r="J12" s="140">
        <v>100889</v>
      </c>
      <c r="K12" s="114">
        <v>-565</v>
      </c>
      <c r="L12" s="116">
        <v>-0.56002140966805103</v>
      </c>
    </row>
    <row r="13" spans="1:17" s="110" customFormat="1" ht="15" customHeight="1" x14ac:dyDescent="0.2">
      <c r="A13" s="120"/>
      <c r="B13" s="612" t="s">
        <v>107</v>
      </c>
      <c r="C13" s="612"/>
      <c r="E13" s="113">
        <v>43.299272053171769</v>
      </c>
      <c r="F13" s="115">
        <v>76612</v>
      </c>
      <c r="G13" s="114">
        <v>77180</v>
      </c>
      <c r="H13" s="114">
        <v>77057</v>
      </c>
      <c r="I13" s="114">
        <v>75976</v>
      </c>
      <c r="J13" s="140">
        <v>76878</v>
      </c>
      <c r="K13" s="114">
        <v>-266</v>
      </c>
      <c r="L13" s="116">
        <v>-0.34600275761596294</v>
      </c>
    </row>
    <row r="14" spans="1:17" s="110" customFormat="1" ht="24.95" customHeight="1" x14ac:dyDescent="0.2">
      <c r="A14" s="604" t="s">
        <v>186</v>
      </c>
      <c r="B14" s="605"/>
      <c r="C14" s="605"/>
      <c r="D14" s="606"/>
      <c r="E14" s="113">
        <v>8.7794456752724148</v>
      </c>
      <c r="F14" s="115">
        <v>15534</v>
      </c>
      <c r="G14" s="114">
        <v>15960</v>
      </c>
      <c r="H14" s="114">
        <v>16468</v>
      </c>
      <c r="I14" s="114">
        <v>14865</v>
      </c>
      <c r="J14" s="140">
        <v>15617</v>
      </c>
      <c r="K14" s="114">
        <v>-83</v>
      </c>
      <c r="L14" s="116">
        <v>-0.5314721137222258</v>
      </c>
    </row>
    <row r="15" spans="1:17" s="110" customFormat="1" ht="15" customHeight="1" x14ac:dyDescent="0.2">
      <c r="A15" s="120"/>
      <c r="B15" s="119"/>
      <c r="C15" s="258" t="s">
        <v>106</v>
      </c>
      <c r="E15" s="113">
        <v>58.252864683919142</v>
      </c>
      <c r="F15" s="115">
        <v>9049</v>
      </c>
      <c r="G15" s="114">
        <v>9267</v>
      </c>
      <c r="H15" s="114">
        <v>9647</v>
      </c>
      <c r="I15" s="114">
        <v>8609</v>
      </c>
      <c r="J15" s="140">
        <v>8961</v>
      </c>
      <c r="K15" s="114">
        <v>88</v>
      </c>
      <c r="L15" s="116">
        <v>0.98203325521705165</v>
      </c>
    </row>
    <row r="16" spans="1:17" s="110" customFormat="1" ht="15" customHeight="1" x14ac:dyDescent="0.2">
      <c r="A16" s="120"/>
      <c r="B16" s="119"/>
      <c r="C16" s="258" t="s">
        <v>107</v>
      </c>
      <c r="E16" s="113">
        <v>41.747135316080858</v>
      </c>
      <c r="F16" s="115">
        <v>6485</v>
      </c>
      <c r="G16" s="114">
        <v>6693</v>
      </c>
      <c r="H16" s="114">
        <v>6821</v>
      </c>
      <c r="I16" s="114">
        <v>6256</v>
      </c>
      <c r="J16" s="140">
        <v>6656</v>
      </c>
      <c r="K16" s="114">
        <v>-171</v>
      </c>
      <c r="L16" s="116">
        <v>-2.5691105769230771</v>
      </c>
    </row>
    <row r="17" spans="1:12" s="110" customFormat="1" ht="15" customHeight="1" x14ac:dyDescent="0.2">
      <c r="A17" s="120"/>
      <c r="B17" s="121" t="s">
        <v>109</v>
      </c>
      <c r="C17" s="258"/>
      <c r="E17" s="113">
        <v>70.174526382420765</v>
      </c>
      <c r="F17" s="115">
        <v>124164</v>
      </c>
      <c r="G17" s="114">
        <v>124811</v>
      </c>
      <c r="H17" s="114">
        <v>125621</v>
      </c>
      <c r="I17" s="114">
        <v>125781</v>
      </c>
      <c r="J17" s="140">
        <v>126469</v>
      </c>
      <c r="K17" s="114">
        <v>-2305</v>
      </c>
      <c r="L17" s="116">
        <v>-1.822581027761744</v>
      </c>
    </row>
    <row r="18" spans="1:12" s="110" customFormat="1" ht="15" customHeight="1" x14ac:dyDescent="0.2">
      <c r="A18" s="120"/>
      <c r="B18" s="119"/>
      <c r="C18" s="258" t="s">
        <v>106</v>
      </c>
      <c r="E18" s="113">
        <v>56.440675235978219</v>
      </c>
      <c r="F18" s="115">
        <v>70079</v>
      </c>
      <c r="G18" s="114">
        <v>70246</v>
      </c>
      <c r="H18" s="114">
        <v>71093</v>
      </c>
      <c r="I18" s="114">
        <v>71566</v>
      </c>
      <c r="J18" s="140">
        <v>71621</v>
      </c>
      <c r="K18" s="114">
        <v>-1542</v>
      </c>
      <c r="L18" s="116">
        <v>-2.1529998184889907</v>
      </c>
    </row>
    <row r="19" spans="1:12" s="110" customFormat="1" ht="15" customHeight="1" x14ac:dyDescent="0.2">
      <c r="A19" s="120"/>
      <c r="B19" s="119"/>
      <c r="C19" s="258" t="s">
        <v>107</v>
      </c>
      <c r="E19" s="113">
        <v>43.559324764021781</v>
      </c>
      <c r="F19" s="115">
        <v>54085</v>
      </c>
      <c r="G19" s="114">
        <v>54565</v>
      </c>
      <c r="H19" s="114">
        <v>54528</v>
      </c>
      <c r="I19" s="114">
        <v>54215</v>
      </c>
      <c r="J19" s="140">
        <v>54848</v>
      </c>
      <c r="K19" s="114">
        <v>-763</v>
      </c>
      <c r="L19" s="116">
        <v>-1.3911172695449241</v>
      </c>
    </row>
    <row r="20" spans="1:12" s="110" customFormat="1" ht="15" customHeight="1" x14ac:dyDescent="0.2">
      <c r="A20" s="120"/>
      <c r="B20" s="121" t="s">
        <v>110</v>
      </c>
      <c r="C20" s="258"/>
      <c r="E20" s="113">
        <v>19.73764525025998</v>
      </c>
      <c r="F20" s="115">
        <v>34923</v>
      </c>
      <c r="G20" s="114">
        <v>34745</v>
      </c>
      <c r="H20" s="114">
        <v>34471</v>
      </c>
      <c r="I20" s="114">
        <v>34109</v>
      </c>
      <c r="J20" s="140">
        <v>33671</v>
      </c>
      <c r="K20" s="114">
        <v>1252</v>
      </c>
      <c r="L20" s="116">
        <v>3.7183332838347538</v>
      </c>
    </row>
    <row r="21" spans="1:12" s="110" customFormat="1" ht="15" customHeight="1" x14ac:dyDescent="0.2">
      <c r="A21" s="120"/>
      <c r="B21" s="119"/>
      <c r="C21" s="258" t="s">
        <v>106</v>
      </c>
      <c r="E21" s="113">
        <v>56.67897946911777</v>
      </c>
      <c r="F21" s="115">
        <v>19794</v>
      </c>
      <c r="G21" s="114">
        <v>19707</v>
      </c>
      <c r="H21" s="114">
        <v>19597</v>
      </c>
      <c r="I21" s="114">
        <v>19383</v>
      </c>
      <c r="J21" s="140">
        <v>19064</v>
      </c>
      <c r="K21" s="114">
        <v>730</v>
      </c>
      <c r="L21" s="116">
        <v>3.8292068820814098</v>
      </c>
    </row>
    <row r="22" spans="1:12" s="110" customFormat="1" ht="15" customHeight="1" x14ac:dyDescent="0.2">
      <c r="A22" s="120"/>
      <c r="B22" s="119"/>
      <c r="C22" s="258" t="s">
        <v>107</v>
      </c>
      <c r="E22" s="113">
        <v>43.32102053088223</v>
      </c>
      <c r="F22" s="115">
        <v>15129</v>
      </c>
      <c r="G22" s="114">
        <v>15038</v>
      </c>
      <c r="H22" s="114">
        <v>14874</v>
      </c>
      <c r="I22" s="114">
        <v>14726</v>
      </c>
      <c r="J22" s="140">
        <v>14607</v>
      </c>
      <c r="K22" s="114">
        <v>522</v>
      </c>
      <c r="L22" s="116">
        <v>3.5736290819470118</v>
      </c>
    </row>
    <row r="23" spans="1:12" s="110" customFormat="1" ht="15" customHeight="1" x14ac:dyDescent="0.2">
      <c r="A23" s="120"/>
      <c r="B23" s="121" t="s">
        <v>111</v>
      </c>
      <c r="C23" s="258"/>
      <c r="E23" s="113">
        <v>1.3083826920468418</v>
      </c>
      <c r="F23" s="115">
        <v>2315</v>
      </c>
      <c r="G23" s="114">
        <v>2229</v>
      </c>
      <c r="H23" s="114">
        <v>2185</v>
      </c>
      <c r="I23" s="114">
        <v>2052</v>
      </c>
      <c r="J23" s="140">
        <v>2010</v>
      </c>
      <c r="K23" s="114">
        <v>305</v>
      </c>
      <c r="L23" s="116">
        <v>15.17412935323383</v>
      </c>
    </row>
    <row r="24" spans="1:12" s="110" customFormat="1" ht="15" customHeight="1" x14ac:dyDescent="0.2">
      <c r="A24" s="120"/>
      <c r="B24" s="119"/>
      <c r="C24" s="258" t="s">
        <v>106</v>
      </c>
      <c r="E24" s="113">
        <v>60.561555075593951</v>
      </c>
      <c r="F24" s="115">
        <v>1402</v>
      </c>
      <c r="G24" s="114">
        <v>1345</v>
      </c>
      <c r="H24" s="114">
        <v>1351</v>
      </c>
      <c r="I24" s="114">
        <v>1273</v>
      </c>
      <c r="J24" s="140">
        <v>1243</v>
      </c>
      <c r="K24" s="114">
        <v>159</v>
      </c>
      <c r="L24" s="116">
        <v>12.791633145615446</v>
      </c>
    </row>
    <row r="25" spans="1:12" s="110" customFormat="1" ht="15" customHeight="1" x14ac:dyDescent="0.2">
      <c r="A25" s="120"/>
      <c r="B25" s="119"/>
      <c r="C25" s="258" t="s">
        <v>107</v>
      </c>
      <c r="E25" s="113">
        <v>39.438444924406049</v>
      </c>
      <c r="F25" s="115">
        <v>913</v>
      </c>
      <c r="G25" s="114">
        <v>884</v>
      </c>
      <c r="H25" s="114">
        <v>834</v>
      </c>
      <c r="I25" s="114">
        <v>779</v>
      </c>
      <c r="J25" s="140">
        <v>767</v>
      </c>
      <c r="K25" s="114">
        <v>146</v>
      </c>
      <c r="L25" s="116">
        <v>19.035202086049544</v>
      </c>
    </row>
    <row r="26" spans="1:12" s="110" customFormat="1" ht="15" customHeight="1" x14ac:dyDescent="0.2">
      <c r="A26" s="120"/>
      <c r="C26" s="121" t="s">
        <v>187</v>
      </c>
      <c r="D26" s="110" t="s">
        <v>188</v>
      </c>
      <c r="E26" s="113">
        <v>0.39336257177736583</v>
      </c>
      <c r="F26" s="115">
        <v>696</v>
      </c>
      <c r="G26" s="114">
        <v>643</v>
      </c>
      <c r="H26" s="114">
        <v>626</v>
      </c>
      <c r="I26" s="114">
        <v>517</v>
      </c>
      <c r="J26" s="140">
        <v>480</v>
      </c>
      <c r="K26" s="114">
        <v>216</v>
      </c>
      <c r="L26" s="116">
        <v>45</v>
      </c>
    </row>
    <row r="27" spans="1:12" s="110" customFormat="1" ht="15" customHeight="1" x14ac:dyDescent="0.2">
      <c r="A27" s="120"/>
      <c r="B27" s="119"/>
      <c r="D27" s="259" t="s">
        <v>106</v>
      </c>
      <c r="E27" s="113">
        <v>55.172413793103445</v>
      </c>
      <c r="F27" s="115">
        <v>384</v>
      </c>
      <c r="G27" s="114">
        <v>342</v>
      </c>
      <c r="H27" s="114">
        <v>370</v>
      </c>
      <c r="I27" s="114">
        <v>306</v>
      </c>
      <c r="J27" s="140">
        <v>296</v>
      </c>
      <c r="K27" s="114">
        <v>88</v>
      </c>
      <c r="L27" s="116">
        <v>29.72972972972973</v>
      </c>
    </row>
    <row r="28" spans="1:12" s="110" customFormat="1" ht="15" customHeight="1" x14ac:dyDescent="0.2">
      <c r="A28" s="120"/>
      <c r="B28" s="119"/>
      <c r="D28" s="259" t="s">
        <v>107</v>
      </c>
      <c r="E28" s="113">
        <v>44.827586206896555</v>
      </c>
      <c r="F28" s="115">
        <v>312</v>
      </c>
      <c r="G28" s="114">
        <v>301</v>
      </c>
      <c r="H28" s="114">
        <v>256</v>
      </c>
      <c r="I28" s="114">
        <v>211</v>
      </c>
      <c r="J28" s="140">
        <v>184</v>
      </c>
      <c r="K28" s="114">
        <v>128</v>
      </c>
      <c r="L28" s="116">
        <v>69.565217391304344</v>
      </c>
    </row>
    <row r="29" spans="1:12" s="110" customFormat="1" ht="24.95" customHeight="1" x14ac:dyDescent="0.2">
      <c r="A29" s="604" t="s">
        <v>189</v>
      </c>
      <c r="B29" s="605"/>
      <c r="C29" s="605"/>
      <c r="D29" s="606"/>
      <c r="E29" s="113">
        <v>75.666342632364248</v>
      </c>
      <c r="F29" s="115">
        <v>133881</v>
      </c>
      <c r="G29" s="114">
        <v>135095</v>
      </c>
      <c r="H29" s="114">
        <v>135472</v>
      </c>
      <c r="I29" s="114">
        <v>134181</v>
      </c>
      <c r="J29" s="140">
        <v>135665</v>
      </c>
      <c r="K29" s="114">
        <v>-1784</v>
      </c>
      <c r="L29" s="116">
        <v>-1.3150038698264106</v>
      </c>
    </row>
    <row r="30" spans="1:12" s="110" customFormat="1" ht="15" customHeight="1" x14ac:dyDescent="0.2">
      <c r="A30" s="120"/>
      <c r="B30" s="119"/>
      <c r="C30" s="258" t="s">
        <v>106</v>
      </c>
      <c r="E30" s="113">
        <v>54.651518886175033</v>
      </c>
      <c r="F30" s="115">
        <v>73168</v>
      </c>
      <c r="G30" s="114">
        <v>73837</v>
      </c>
      <c r="H30" s="114">
        <v>74207</v>
      </c>
      <c r="I30" s="114">
        <v>73677</v>
      </c>
      <c r="J30" s="140">
        <v>74233</v>
      </c>
      <c r="K30" s="114">
        <v>-1065</v>
      </c>
      <c r="L30" s="116">
        <v>-1.4346719114140611</v>
      </c>
    </row>
    <row r="31" spans="1:12" s="110" customFormat="1" ht="15" customHeight="1" x14ac:dyDescent="0.2">
      <c r="A31" s="120"/>
      <c r="B31" s="119"/>
      <c r="C31" s="258" t="s">
        <v>107</v>
      </c>
      <c r="E31" s="113">
        <v>45.348481113824967</v>
      </c>
      <c r="F31" s="115">
        <v>60713</v>
      </c>
      <c r="G31" s="114">
        <v>61258</v>
      </c>
      <c r="H31" s="114">
        <v>61265</v>
      </c>
      <c r="I31" s="114">
        <v>60504</v>
      </c>
      <c r="J31" s="140">
        <v>61432</v>
      </c>
      <c r="K31" s="114">
        <v>-719</v>
      </c>
      <c r="L31" s="116">
        <v>-1.1703997916395363</v>
      </c>
    </row>
    <row r="32" spans="1:12" s="110" customFormat="1" ht="15" customHeight="1" x14ac:dyDescent="0.2">
      <c r="A32" s="120"/>
      <c r="B32" s="119" t="s">
        <v>117</v>
      </c>
      <c r="C32" s="258"/>
      <c r="E32" s="113">
        <v>24.231925668038162</v>
      </c>
      <c r="F32" s="115">
        <v>42875</v>
      </c>
      <c r="G32" s="114">
        <v>42448</v>
      </c>
      <c r="H32" s="114">
        <v>43113</v>
      </c>
      <c r="I32" s="114">
        <v>42439</v>
      </c>
      <c r="J32" s="140">
        <v>41910</v>
      </c>
      <c r="K32" s="114">
        <v>965</v>
      </c>
      <c r="L32" s="116">
        <v>2.3025530899546647</v>
      </c>
    </row>
    <row r="33" spans="1:12" s="110" customFormat="1" ht="15" customHeight="1" x14ac:dyDescent="0.2">
      <c r="A33" s="120"/>
      <c r="B33" s="119"/>
      <c r="C33" s="258" t="s">
        <v>106</v>
      </c>
      <c r="E33" s="113">
        <v>63.039067055393588</v>
      </c>
      <c r="F33" s="115">
        <v>27028</v>
      </c>
      <c r="G33" s="114">
        <v>26588</v>
      </c>
      <c r="H33" s="114">
        <v>27369</v>
      </c>
      <c r="I33" s="114">
        <v>27022</v>
      </c>
      <c r="J33" s="140">
        <v>26524</v>
      </c>
      <c r="K33" s="114">
        <v>504</v>
      </c>
      <c r="L33" s="116">
        <v>1.9001658874981149</v>
      </c>
    </row>
    <row r="34" spans="1:12" s="110" customFormat="1" ht="15" customHeight="1" x14ac:dyDescent="0.2">
      <c r="A34" s="120"/>
      <c r="B34" s="119"/>
      <c r="C34" s="258" t="s">
        <v>107</v>
      </c>
      <c r="E34" s="113">
        <v>36.960932944606412</v>
      </c>
      <c r="F34" s="115">
        <v>15847</v>
      </c>
      <c r="G34" s="114">
        <v>15860</v>
      </c>
      <c r="H34" s="114">
        <v>15744</v>
      </c>
      <c r="I34" s="114">
        <v>15417</v>
      </c>
      <c r="J34" s="140">
        <v>15386</v>
      </c>
      <c r="K34" s="114">
        <v>461</v>
      </c>
      <c r="L34" s="116">
        <v>2.9962303392694656</v>
      </c>
    </row>
    <row r="35" spans="1:12" s="110" customFormat="1" ht="24.95" customHeight="1" x14ac:dyDescent="0.2">
      <c r="A35" s="604" t="s">
        <v>190</v>
      </c>
      <c r="B35" s="605"/>
      <c r="C35" s="605"/>
      <c r="D35" s="606"/>
      <c r="E35" s="113">
        <v>72.367974860966683</v>
      </c>
      <c r="F35" s="115">
        <v>128045</v>
      </c>
      <c r="G35" s="114">
        <v>128643</v>
      </c>
      <c r="H35" s="114">
        <v>129713</v>
      </c>
      <c r="I35" s="114">
        <v>128232</v>
      </c>
      <c r="J35" s="140">
        <v>129151</v>
      </c>
      <c r="K35" s="114">
        <v>-1106</v>
      </c>
      <c r="L35" s="116">
        <v>-0.85636193293122009</v>
      </c>
    </row>
    <row r="36" spans="1:12" s="110" customFormat="1" ht="15" customHeight="1" x14ac:dyDescent="0.2">
      <c r="A36" s="120"/>
      <c r="B36" s="119"/>
      <c r="C36" s="258" t="s">
        <v>106</v>
      </c>
      <c r="E36" s="113">
        <v>67.713694404310985</v>
      </c>
      <c r="F36" s="115">
        <v>86704</v>
      </c>
      <c r="G36" s="114">
        <v>86879</v>
      </c>
      <c r="H36" s="114">
        <v>87722</v>
      </c>
      <c r="I36" s="114">
        <v>86968</v>
      </c>
      <c r="J36" s="140">
        <v>87277</v>
      </c>
      <c r="K36" s="114">
        <v>-573</v>
      </c>
      <c r="L36" s="116">
        <v>-0.65653035736792054</v>
      </c>
    </row>
    <row r="37" spans="1:12" s="110" customFormat="1" ht="15" customHeight="1" x14ac:dyDescent="0.2">
      <c r="A37" s="120"/>
      <c r="B37" s="119"/>
      <c r="C37" s="258" t="s">
        <v>107</v>
      </c>
      <c r="E37" s="113">
        <v>32.286305595689015</v>
      </c>
      <c r="F37" s="115">
        <v>41341</v>
      </c>
      <c r="G37" s="114">
        <v>41764</v>
      </c>
      <c r="H37" s="114">
        <v>41991</v>
      </c>
      <c r="I37" s="114">
        <v>41264</v>
      </c>
      <c r="J37" s="140">
        <v>41874</v>
      </c>
      <c r="K37" s="114">
        <v>-533</v>
      </c>
      <c r="L37" s="116">
        <v>-1.2728662177007213</v>
      </c>
    </row>
    <row r="38" spans="1:12" s="110" customFormat="1" ht="15" customHeight="1" x14ac:dyDescent="0.2">
      <c r="A38" s="120"/>
      <c r="B38" s="119" t="s">
        <v>182</v>
      </c>
      <c r="C38" s="258"/>
      <c r="E38" s="113">
        <v>27.632025139033324</v>
      </c>
      <c r="F38" s="115">
        <v>48891</v>
      </c>
      <c r="G38" s="114">
        <v>49102</v>
      </c>
      <c r="H38" s="114">
        <v>49032</v>
      </c>
      <c r="I38" s="114">
        <v>48575</v>
      </c>
      <c r="J38" s="140">
        <v>48616</v>
      </c>
      <c r="K38" s="114">
        <v>275</v>
      </c>
      <c r="L38" s="116">
        <v>0.56565739674181337</v>
      </c>
    </row>
    <row r="39" spans="1:12" s="110" customFormat="1" ht="15" customHeight="1" x14ac:dyDescent="0.2">
      <c r="A39" s="120"/>
      <c r="B39" s="119"/>
      <c r="C39" s="258" t="s">
        <v>106</v>
      </c>
      <c r="E39" s="113">
        <v>27.857887954838315</v>
      </c>
      <c r="F39" s="115">
        <v>13620</v>
      </c>
      <c r="G39" s="114">
        <v>13686</v>
      </c>
      <c r="H39" s="114">
        <v>13966</v>
      </c>
      <c r="I39" s="114">
        <v>13863</v>
      </c>
      <c r="J39" s="140">
        <v>13612</v>
      </c>
      <c r="K39" s="114">
        <v>8</v>
      </c>
      <c r="L39" s="116">
        <v>5.877167205406994E-2</v>
      </c>
    </row>
    <row r="40" spans="1:12" s="110" customFormat="1" ht="15" customHeight="1" x14ac:dyDescent="0.2">
      <c r="A40" s="120"/>
      <c r="B40" s="119"/>
      <c r="C40" s="258" t="s">
        <v>107</v>
      </c>
      <c r="E40" s="113">
        <v>72.142112045161682</v>
      </c>
      <c r="F40" s="115">
        <v>35271</v>
      </c>
      <c r="G40" s="114">
        <v>35416</v>
      </c>
      <c r="H40" s="114">
        <v>35066</v>
      </c>
      <c r="I40" s="114">
        <v>34712</v>
      </c>
      <c r="J40" s="140">
        <v>35004</v>
      </c>
      <c r="K40" s="114">
        <v>267</v>
      </c>
      <c r="L40" s="116">
        <v>0.76276996914638329</v>
      </c>
    </row>
    <row r="41" spans="1:12" s="110" customFormat="1" ht="24.75" customHeight="1" x14ac:dyDescent="0.2">
      <c r="A41" s="604" t="s">
        <v>518</v>
      </c>
      <c r="B41" s="605"/>
      <c r="C41" s="605"/>
      <c r="D41" s="606"/>
      <c r="E41" s="113">
        <v>3.7069900981145727</v>
      </c>
      <c r="F41" s="115">
        <v>6559</v>
      </c>
      <c r="G41" s="114">
        <v>7241</v>
      </c>
      <c r="H41" s="114">
        <v>7338</v>
      </c>
      <c r="I41" s="114">
        <v>5525</v>
      </c>
      <c r="J41" s="140">
        <v>6368</v>
      </c>
      <c r="K41" s="114">
        <v>191</v>
      </c>
      <c r="L41" s="116">
        <v>2.9993718592964824</v>
      </c>
    </row>
    <row r="42" spans="1:12" s="110" customFormat="1" ht="15" customHeight="1" x14ac:dyDescent="0.2">
      <c r="A42" s="120"/>
      <c r="B42" s="119"/>
      <c r="C42" s="258" t="s">
        <v>106</v>
      </c>
      <c r="E42" s="113">
        <v>57.981399603598106</v>
      </c>
      <c r="F42" s="115">
        <v>3803</v>
      </c>
      <c r="G42" s="114">
        <v>4269</v>
      </c>
      <c r="H42" s="114">
        <v>4365</v>
      </c>
      <c r="I42" s="114">
        <v>3229</v>
      </c>
      <c r="J42" s="140">
        <v>3677</v>
      </c>
      <c r="K42" s="114">
        <v>126</v>
      </c>
      <c r="L42" s="116">
        <v>3.426706554256187</v>
      </c>
    </row>
    <row r="43" spans="1:12" s="110" customFormat="1" ht="15" customHeight="1" x14ac:dyDescent="0.2">
      <c r="A43" s="123"/>
      <c r="B43" s="124"/>
      <c r="C43" s="260" t="s">
        <v>107</v>
      </c>
      <c r="D43" s="261"/>
      <c r="E43" s="125">
        <v>42.018600396401894</v>
      </c>
      <c r="F43" s="143">
        <v>2756</v>
      </c>
      <c r="G43" s="144">
        <v>2972</v>
      </c>
      <c r="H43" s="144">
        <v>2973</v>
      </c>
      <c r="I43" s="144">
        <v>2296</v>
      </c>
      <c r="J43" s="145">
        <v>2691</v>
      </c>
      <c r="K43" s="144">
        <v>65</v>
      </c>
      <c r="L43" s="146">
        <v>2.4154589371980677</v>
      </c>
    </row>
    <row r="44" spans="1:12" s="110" customFormat="1" ht="45.75" customHeight="1" x14ac:dyDescent="0.2">
      <c r="A44" s="604" t="s">
        <v>191</v>
      </c>
      <c r="B44" s="605"/>
      <c r="C44" s="605"/>
      <c r="D44" s="606"/>
      <c r="E44" s="113">
        <v>0.37245105574897136</v>
      </c>
      <c r="F44" s="115">
        <v>659</v>
      </c>
      <c r="G44" s="114">
        <v>664</v>
      </c>
      <c r="H44" s="114">
        <v>665</v>
      </c>
      <c r="I44" s="114">
        <v>654</v>
      </c>
      <c r="J44" s="140">
        <v>675</v>
      </c>
      <c r="K44" s="114">
        <v>-16</v>
      </c>
      <c r="L44" s="116">
        <v>-2.3703703703703702</v>
      </c>
    </row>
    <row r="45" spans="1:12" s="110" customFormat="1" ht="15" customHeight="1" x14ac:dyDescent="0.2">
      <c r="A45" s="120"/>
      <c r="B45" s="119"/>
      <c r="C45" s="258" t="s">
        <v>106</v>
      </c>
      <c r="E45" s="113">
        <v>61.76024279210926</v>
      </c>
      <c r="F45" s="115">
        <v>407</v>
      </c>
      <c r="G45" s="114">
        <v>413</v>
      </c>
      <c r="H45" s="114">
        <v>409</v>
      </c>
      <c r="I45" s="114">
        <v>400</v>
      </c>
      <c r="J45" s="140">
        <v>414</v>
      </c>
      <c r="K45" s="114">
        <v>-7</v>
      </c>
      <c r="L45" s="116">
        <v>-1.6908212560386473</v>
      </c>
    </row>
    <row r="46" spans="1:12" s="110" customFormat="1" ht="15" customHeight="1" x14ac:dyDescent="0.2">
      <c r="A46" s="123"/>
      <c r="B46" s="124"/>
      <c r="C46" s="260" t="s">
        <v>107</v>
      </c>
      <c r="D46" s="261"/>
      <c r="E46" s="125">
        <v>38.23975720789074</v>
      </c>
      <c r="F46" s="143">
        <v>252</v>
      </c>
      <c r="G46" s="144">
        <v>251</v>
      </c>
      <c r="H46" s="144">
        <v>256</v>
      </c>
      <c r="I46" s="144">
        <v>254</v>
      </c>
      <c r="J46" s="145">
        <v>261</v>
      </c>
      <c r="K46" s="144">
        <v>-9</v>
      </c>
      <c r="L46" s="146">
        <v>-3.4482758620689653</v>
      </c>
    </row>
    <row r="47" spans="1:12" s="110" customFormat="1" ht="39" customHeight="1" x14ac:dyDescent="0.2">
      <c r="A47" s="604" t="s">
        <v>519</v>
      </c>
      <c r="B47" s="607"/>
      <c r="C47" s="607"/>
      <c r="D47" s="608"/>
      <c r="E47" s="113">
        <v>0.20628927973956684</v>
      </c>
      <c r="F47" s="115">
        <v>365</v>
      </c>
      <c r="G47" s="114">
        <v>394</v>
      </c>
      <c r="H47" s="114">
        <v>391</v>
      </c>
      <c r="I47" s="114">
        <v>366</v>
      </c>
      <c r="J47" s="140">
        <v>408</v>
      </c>
      <c r="K47" s="114">
        <v>-43</v>
      </c>
      <c r="L47" s="116">
        <v>-10.53921568627451</v>
      </c>
    </row>
    <row r="48" spans="1:12" s="110" customFormat="1" ht="15" customHeight="1" x14ac:dyDescent="0.2">
      <c r="A48" s="120"/>
      <c r="B48" s="119"/>
      <c r="C48" s="258" t="s">
        <v>106</v>
      </c>
      <c r="E48" s="113">
        <v>41.917808219178085</v>
      </c>
      <c r="F48" s="115">
        <v>153</v>
      </c>
      <c r="G48" s="114">
        <v>166</v>
      </c>
      <c r="H48" s="114">
        <v>172</v>
      </c>
      <c r="I48" s="114">
        <v>155</v>
      </c>
      <c r="J48" s="140">
        <v>176</v>
      </c>
      <c r="K48" s="114">
        <v>-23</v>
      </c>
      <c r="L48" s="116">
        <v>-13.068181818181818</v>
      </c>
    </row>
    <row r="49" spans="1:12" s="110" customFormat="1" ht="15" customHeight="1" x14ac:dyDescent="0.2">
      <c r="A49" s="123"/>
      <c r="B49" s="124"/>
      <c r="C49" s="260" t="s">
        <v>107</v>
      </c>
      <c r="D49" s="261"/>
      <c r="E49" s="125">
        <v>58.082191780821915</v>
      </c>
      <c r="F49" s="143">
        <v>212</v>
      </c>
      <c r="G49" s="144">
        <v>228</v>
      </c>
      <c r="H49" s="144">
        <v>219</v>
      </c>
      <c r="I49" s="144">
        <v>211</v>
      </c>
      <c r="J49" s="145">
        <v>232</v>
      </c>
      <c r="K49" s="144">
        <v>-20</v>
      </c>
      <c r="L49" s="146">
        <v>-8.6206896551724146</v>
      </c>
    </row>
    <row r="50" spans="1:12" s="110" customFormat="1" ht="24.95" customHeight="1" x14ac:dyDescent="0.2">
      <c r="A50" s="609" t="s">
        <v>192</v>
      </c>
      <c r="B50" s="610"/>
      <c r="C50" s="610"/>
      <c r="D50" s="611"/>
      <c r="E50" s="262">
        <v>14.505244834290364</v>
      </c>
      <c r="F50" s="263">
        <v>25665</v>
      </c>
      <c r="G50" s="264">
        <v>26268</v>
      </c>
      <c r="H50" s="264">
        <v>26696</v>
      </c>
      <c r="I50" s="264">
        <v>25213</v>
      </c>
      <c r="J50" s="265">
        <v>25348</v>
      </c>
      <c r="K50" s="263">
        <v>317</v>
      </c>
      <c r="L50" s="266">
        <v>1.2505917626637211</v>
      </c>
    </row>
    <row r="51" spans="1:12" s="110" customFormat="1" ht="15" customHeight="1" x14ac:dyDescent="0.2">
      <c r="A51" s="120"/>
      <c r="B51" s="119"/>
      <c r="C51" s="258" t="s">
        <v>106</v>
      </c>
      <c r="E51" s="113">
        <v>60.607831677381647</v>
      </c>
      <c r="F51" s="115">
        <v>15555</v>
      </c>
      <c r="G51" s="114">
        <v>15870</v>
      </c>
      <c r="H51" s="114">
        <v>16207</v>
      </c>
      <c r="I51" s="114">
        <v>15203</v>
      </c>
      <c r="J51" s="140">
        <v>15145</v>
      </c>
      <c r="K51" s="114">
        <v>410</v>
      </c>
      <c r="L51" s="116">
        <v>2.7071640805546386</v>
      </c>
    </row>
    <row r="52" spans="1:12" s="110" customFormat="1" ht="15" customHeight="1" x14ac:dyDescent="0.2">
      <c r="A52" s="120"/>
      <c r="B52" s="119"/>
      <c r="C52" s="258" t="s">
        <v>107</v>
      </c>
      <c r="E52" s="113">
        <v>39.392168322618353</v>
      </c>
      <c r="F52" s="115">
        <v>10110</v>
      </c>
      <c r="G52" s="114">
        <v>10398</v>
      </c>
      <c r="H52" s="114">
        <v>10489</v>
      </c>
      <c r="I52" s="114">
        <v>10010</v>
      </c>
      <c r="J52" s="140">
        <v>10203</v>
      </c>
      <c r="K52" s="114">
        <v>-93</v>
      </c>
      <c r="L52" s="116">
        <v>-0.91149661864157605</v>
      </c>
    </row>
    <row r="53" spans="1:12" s="110" customFormat="1" ht="15" customHeight="1" x14ac:dyDescent="0.2">
      <c r="A53" s="120"/>
      <c r="B53" s="119"/>
      <c r="C53" s="258" t="s">
        <v>187</v>
      </c>
      <c r="D53" s="110" t="s">
        <v>193</v>
      </c>
      <c r="E53" s="113">
        <v>17.775180206506917</v>
      </c>
      <c r="F53" s="115">
        <v>4562</v>
      </c>
      <c r="G53" s="114">
        <v>5241</v>
      </c>
      <c r="H53" s="114">
        <v>5315</v>
      </c>
      <c r="I53" s="114">
        <v>3994</v>
      </c>
      <c r="J53" s="140">
        <v>4388</v>
      </c>
      <c r="K53" s="114">
        <v>174</v>
      </c>
      <c r="L53" s="116">
        <v>3.9653600729261624</v>
      </c>
    </row>
    <row r="54" spans="1:12" s="110" customFormat="1" ht="15" customHeight="1" x14ac:dyDescent="0.2">
      <c r="A54" s="120"/>
      <c r="B54" s="119"/>
      <c r="D54" s="267" t="s">
        <v>194</v>
      </c>
      <c r="E54" s="113">
        <v>59.316089434458569</v>
      </c>
      <c r="F54" s="115">
        <v>2706</v>
      </c>
      <c r="G54" s="114">
        <v>3105</v>
      </c>
      <c r="H54" s="114">
        <v>3199</v>
      </c>
      <c r="I54" s="114">
        <v>2397</v>
      </c>
      <c r="J54" s="140">
        <v>2596</v>
      </c>
      <c r="K54" s="114">
        <v>110</v>
      </c>
      <c r="L54" s="116">
        <v>4.2372881355932206</v>
      </c>
    </row>
    <row r="55" spans="1:12" s="110" customFormat="1" ht="15" customHeight="1" x14ac:dyDescent="0.2">
      <c r="A55" s="120"/>
      <c r="B55" s="119"/>
      <c r="D55" s="267" t="s">
        <v>195</v>
      </c>
      <c r="E55" s="113">
        <v>40.683910565541431</v>
      </c>
      <c r="F55" s="115">
        <v>1856</v>
      </c>
      <c r="G55" s="114">
        <v>2136</v>
      </c>
      <c r="H55" s="114">
        <v>2116</v>
      </c>
      <c r="I55" s="114">
        <v>1597</v>
      </c>
      <c r="J55" s="140">
        <v>1792</v>
      </c>
      <c r="K55" s="114">
        <v>64</v>
      </c>
      <c r="L55" s="116">
        <v>3.5714285714285716</v>
      </c>
    </row>
    <row r="56" spans="1:12" s="110" customFormat="1" ht="15" customHeight="1" x14ac:dyDescent="0.2">
      <c r="A56" s="120"/>
      <c r="B56" s="119" t="s">
        <v>196</v>
      </c>
      <c r="C56" s="258"/>
      <c r="E56" s="113">
        <v>52.955871049419002</v>
      </c>
      <c r="F56" s="115">
        <v>93698</v>
      </c>
      <c r="G56" s="114">
        <v>93963</v>
      </c>
      <c r="H56" s="114">
        <v>94477</v>
      </c>
      <c r="I56" s="114">
        <v>94368</v>
      </c>
      <c r="J56" s="140">
        <v>94838</v>
      </c>
      <c r="K56" s="114">
        <v>-1140</v>
      </c>
      <c r="L56" s="116">
        <v>-1.202049811257091</v>
      </c>
    </row>
    <row r="57" spans="1:12" s="110" customFormat="1" ht="15" customHeight="1" x14ac:dyDescent="0.2">
      <c r="A57" s="120"/>
      <c r="B57" s="119"/>
      <c r="C57" s="258" t="s">
        <v>106</v>
      </c>
      <c r="E57" s="113">
        <v>53.698051185724346</v>
      </c>
      <c r="F57" s="115">
        <v>50314</v>
      </c>
      <c r="G57" s="114">
        <v>50373</v>
      </c>
      <c r="H57" s="114">
        <v>50753</v>
      </c>
      <c r="I57" s="114">
        <v>50957</v>
      </c>
      <c r="J57" s="140">
        <v>51112</v>
      </c>
      <c r="K57" s="114">
        <v>-798</v>
      </c>
      <c r="L57" s="116">
        <v>-1.5612771951792144</v>
      </c>
    </row>
    <row r="58" spans="1:12" s="110" customFormat="1" ht="15" customHeight="1" x14ac:dyDescent="0.2">
      <c r="A58" s="120"/>
      <c r="B58" s="119"/>
      <c r="C58" s="258" t="s">
        <v>107</v>
      </c>
      <c r="E58" s="113">
        <v>46.301948814275654</v>
      </c>
      <c r="F58" s="115">
        <v>43384</v>
      </c>
      <c r="G58" s="114">
        <v>43590</v>
      </c>
      <c r="H58" s="114">
        <v>43724</v>
      </c>
      <c r="I58" s="114">
        <v>43411</v>
      </c>
      <c r="J58" s="140">
        <v>43726</v>
      </c>
      <c r="K58" s="114">
        <v>-342</v>
      </c>
      <c r="L58" s="116">
        <v>-0.78214334720761103</v>
      </c>
    </row>
    <row r="59" spans="1:12" s="110" customFormat="1" ht="15" customHeight="1" x14ac:dyDescent="0.2">
      <c r="A59" s="120"/>
      <c r="B59" s="119"/>
      <c r="C59" s="258" t="s">
        <v>105</v>
      </c>
      <c r="D59" s="110" t="s">
        <v>197</v>
      </c>
      <c r="E59" s="113">
        <v>91.234604794125815</v>
      </c>
      <c r="F59" s="115">
        <v>85485</v>
      </c>
      <c r="G59" s="114">
        <v>85809</v>
      </c>
      <c r="H59" s="114">
        <v>86266</v>
      </c>
      <c r="I59" s="114">
        <v>86175</v>
      </c>
      <c r="J59" s="140">
        <v>86588</v>
      </c>
      <c r="K59" s="114">
        <v>-1103</v>
      </c>
      <c r="L59" s="116">
        <v>-1.2738485702406801</v>
      </c>
    </row>
    <row r="60" spans="1:12" s="110" customFormat="1" ht="15" customHeight="1" x14ac:dyDescent="0.2">
      <c r="A60" s="120"/>
      <c r="B60" s="119"/>
      <c r="C60" s="258"/>
      <c r="D60" s="267" t="s">
        <v>198</v>
      </c>
      <c r="E60" s="113">
        <v>51.550564426507577</v>
      </c>
      <c r="F60" s="115">
        <v>44068</v>
      </c>
      <c r="G60" s="114">
        <v>44193</v>
      </c>
      <c r="H60" s="114">
        <v>44511</v>
      </c>
      <c r="I60" s="114">
        <v>44718</v>
      </c>
      <c r="J60" s="140">
        <v>44830</v>
      </c>
      <c r="K60" s="114">
        <v>-762</v>
      </c>
      <c r="L60" s="116">
        <v>-1.6997546285969216</v>
      </c>
    </row>
    <row r="61" spans="1:12" s="110" customFormat="1" ht="15" customHeight="1" x14ac:dyDescent="0.2">
      <c r="A61" s="120"/>
      <c r="B61" s="119"/>
      <c r="C61" s="258"/>
      <c r="D61" s="267" t="s">
        <v>199</v>
      </c>
      <c r="E61" s="113">
        <v>48.449435573492423</v>
      </c>
      <c r="F61" s="115">
        <v>41417</v>
      </c>
      <c r="G61" s="114">
        <v>41616</v>
      </c>
      <c r="H61" s="114">
        <v>41755</v>
      </c>
      <c r="I61" s="114">
        <v>41457</v>
      </c>
      <c r="J61" s="140">
        <v>41758</v>
      </c>
      <c r="K61" s="114">
        <v>-341</v>
      </c>
      <c r="L61" s="116">
        <v>-0.81660999089994735</v>
      </c>
    </row>
    <row r="62" spans="1:12" s="110" customFormat="1" ht="15" customHeight="1" x14ac:dyDescent="0.2">
      <c r="A62" s="120"/>
      <c r="B62" s="119"/>
      <c r="C62" s="258"/>
      <c r="D62" s="258" t="s">
        <v>200</v>
      </c>
      <c r="E62" s="113">
        <v>8.7653952058741922</v>
      </c>
      <c r="F62" s="115">
        <v>8213</v>
      </c>
      <c r="G62" s="114">
        <v>8154</v>
      </c>
      <c r="H62" s="114">
        <v>8211</v>
      </c>
      <c r="I62" s="114">
        <v>8193</v>
      </c>
      <c r="J62" s="140">
        <v>8250</v>
      </c>
      <c r="K62" s="114">
        <v>-37</v>
      </c>
      <c r="L62" s="116">
        <v>-0.44848484848484849</v>
      </c>
    </row>
    <row r="63" spans="1:12" s="110" customFormat="1" ht="15" customHeight="1" x14ac:dyDescent="0.2">
      <c r="A63" s="120"/>
      <c r="B63" s="119"/>
      <c r="C63" s="258"/>
      <c r="D63" s="267" t="s">
        <v>198</v>
      </c>
      <c r="E63" s="113">
        <v>76.050164373554125</v>
      </c>
      <c r="F63" s="115">
        <v>6246</v>
      </c>
      <c r="G63" s="114">
        <v>6180</v>
      </c>
      <c r="H63" s="114">
        <v>6242</v>
      </c>
      <c r="I63" s="114">
        <v>6239</v>
      </c>
      <c r="J63" s="140">
        <v>6282</v>
      </c>
      <c r="K63" s="114">
        <v>-36</v>
      </c>
      <c r="L63" s="116">
        <v>-0.57306590257879653</v>
      </c>
    </row>
    <row r="64" spans="1:12" s="110" customFormat="1" ht="15" customHeight="1" x14ac:dyDescent="0.2">
      <c r="A64" s="120"/>
      <c r="B64" s="119"/>
      <c r="C64" s="258"/>
      <c r="D64" s="267" t="s">
        <v>199</v>
      </c>
      <c r="E64" s="113">
        <v>23.949835626445878</v>
      </c>
      <c r="F64" s="115">
        <v>1967</v>
      </c>
      <c r="G64" s="114">
        <v>1974</v>
      </c>
      <c r="H64" s="114">
        <v>1969</v>
      </c>
      <c r="I64" s="114">
        <v>1954</v>
      </c>
      <c r="J64" s="140">
        <v>1968</v>
      </c>
      <c r="K64" s="114">
        <v>-1</v>
      </c>
      <c r="L64" s="116">
        <v>-5.08130081300813E-2</v>
      </c>
    </row>
    <row r="65" spans="1:12" s="110" customFormat="1" ht="15" customHeight="1" x14ac:dyDescent="0.2">
      <c r="A65" s="120"/>
      <c r="B65" s="119" t="s">
        <v>201</v>
      </c>
      <c r="C65" s="258"/>
      <c r="E65" s="113">
        <v>18.699416738255639</v>
      </c>
      <c r="F65" s="115">
        <v>33086</v>
      </c>
      <c r="G65" s="114">
        <v>33201</v>
      </c>
      <c r="H65" s="114">
        <v>32914</v>
      </c>
      <c r="I65" s="114">
        <v>32651</v>
      </c>
      <c r="J65" s="140">
        <v>32584</v>
      </c>
      <c r="K65" s="114">
        <v>502</v>
      </c>
      <c r="L65" s="116">
        <v>1.5406334397250183</v>
      </c>
    </row>
    <row r="66" spans="1:12" s="110" customFormat="1" ht="15" customHeight="1" x14ac:dyDescent="0.2">
      <c r="A66" s="120"/>
      <c r="B66" s="119"/>
      <c r="C66" s="258" t="s">
        <v>106</v>
      </c>
      <c r="E66" s="113">
        <v>56.84881823127607</v>
      </c>
      <c r="F66" s="115">
        <v>18809</v>
      </c>
      <c r="G66" s="114">
        <v>18926</v>
      </c>
      <c r="H66" s="114">
        <v>18863</v>
      </c>
      <c r="I66" s="114">
        <v>18852</v>
      </c>
      <c r="J66" s="140">
        <v>18772</v>
      </c>
      <c r="K66" s="114">
        <v>37</v>
      </c>
      <c r="L66" s="116">
        <v>0.19710206690816109</v>
      </c>
    </row>
    <row r="67" spans="1:12" s="110" customFormat="1" ht="15" customHeight="1" x14ac:dyDescent="0.2">
      <c r="A67" s="120"/>
      <c r="B67" s="119"/>
      <c r="C67" s="258" t="s">
        <v>107</v>
      </c>
      <c r="E67" s="113">
        <v>43.15118176872393</v>
      </c>
      <c r="F67" s="115">
        <v>14277</v>
      </c>
      <c r="G67" s="114">
        <v>14275</v>
      </c>
      <c r="H67" s="114">
        <v>14051</v>
      </c>
      <c r="I67" s="114">
        <v>13799</v>
      </c>
      <c r="J67" s="140">
        <v>13812</v>
      </c>
      <c r="K67" s="114">
        <v>465</v>
      </c>
      <c r="L67" s="116">
        <v>3.3666377063423112</v>
      </c>
    </row>
    <row r="68" spans="1:12" s="110" customFormat="1" ht="15" customHeight="1" x14ac:dyDescent="0.2">
      <c r="A68" s="120"/>
      <c r="B68" s="119"/>
      <c r="C68" s="258" t="s">
        <v>105</v>
      </c>
      <c r="D68" s="110" t="s">
        <v>202</v>
      </c>
      <c r="E68" s="113">
        <v>19.210542223296862</v>
      </c>
      <c r="F68" s="115">
        <v>6356</v>
      </c>
      <c r="G68" s="114">
        <v>6299</v>
      </c>
      <c r="H68" s="114">
        <v>6212</v>
      </c>
      <c r="I68" s="114">
        <v>6057</v>
      </c>
      <c r="J68" s="140">
        <v>5903</v>
      </c>
      <c r="K68" s="114">
        <v>453</v>
      </c>
      <c r="L68" s="116">
        <v>7.6740640352363201</v>
      </c>
    </row>
    <row r="69" spans="1:12" s="110" customFormat="1" ht="15" customHeight="1" x14ac:dyDescent="0.2">
      <c r="A69" s="120"/>
      <c r="B69" s="119"/>
      <c r="C69" s="258"/>
      <c r="D69" s="267" t="s">
        <v>198</v>
      </c>
      <c r="E69" s="113">
        <v>54.04342353681561</v>
      </c>
      <c r="F69" s="115">
        <v>3435</v>
      </c>
      <c r="G69" s="114">
        <v>3373</v>
      </c>
      <c r="H69" s="114">
        <v>3360</v>
      </c>
      <c r="I69" s="114">
        <v>3309</v>
      </c>
      <c r="J69" s="140">
        <v>3217</v>
      </c>
      <c r="K69" s="114">
        <v>218</v>
      </c>
      <c r="L69" s="116">
        <v>6.7764998445756914</v>
      </c>
    </row>
    <row r="70" spans="1:12" s="110" customFormat="1" ht="15" customHeight="1" x14ac:dyDescent="0.2">
      <c r="A70" s="120"/>
      <c r="B70" s="119"/>
      <c r="C70" s="258"/>
      <c r="D70" s="267" t="s">
        <v>199</v>
      </c>
      <c r="E70" s="113">
        <v>45.95657646318439</v>
      </c>
      <c r="F70" s="115">
        <v>2921</v>
      </c>
      <c r="G70" s="114">
        <v>2926</v>
      </c>
      <c r="H70" s="114">
        <v>2852</v>
      </c>
      <c r="I70" s="114">
        <v>2748</v>
      </c>
      <c r="J70" s="140">
        <v>2686</v>
      </c>
      <c r="K70" s="114">
        <v>235</v>
      </c>
      <c r="L70" s="116">
        <v>8.7490692479523453</v>
      </c>
    </row>
    <row r="71" spans="1:12" s="110" customFormat="1" ht="15" customHeight="1" x14ac:dyDescent="0.2">
      <c r="A71" s="120"/>
      <c r="B71" s="119"/>
      <c r="C71" s="258"/>
      <c r="D71" s="110" t="s">
        <v>203</v>
      </c>
      <c r="E71" s="113">
        <v>73.469141026416011</v>
      </c>
      <c r="F71" s="115">
        <v>24308</v>
      </c>
      <c r="G71" s="114">
        <v>24494</v>
      </c>
      <c r="H71" s="114">
        <v>24335</v>
      </c>
      <c r="I71" s="114">
        <v>24247</v>
      </c>
      <c r="J71" s="140">
        <v>24325</v>
      </c>
      <c r="K71" s="114">
        <v>-17</v>
      </c>
      <c r="L71" s="116">
        <v>-6.9886947584789305E-2</v>
      </c>
    </row>
    <row r="72" spans="1:12" s="110" customFormat="1" ht="15" customHeight="1" x14ac:dyDescent="0.2">
      <c r="A72" s="120"/>
      <c r="B72" s="119"/>
      <c r="C72" s="258"/>
      <c r="D72" s="267" t="s">
        <v>198</v>
      </c>
      <c r="E72" s="113">
        <v>57.458449893039329</v>
      </c>
      <c r="F72" s="115">
        <v>13967</v>
      </c>
      <c r="G72" s="114">
        <v>14161</v>
      </c>
      <c r="H72" s="114">
        <v>14121</v>
      </c>
      <c r="I72" s="114">
        <v>14198</v>
      </c>
      <c r="J72" s="140">
        <v>14216</v>
      </c>
      <c r="K72" s="114">
        <v>-249</v>
      </c>
      <c r="L72" s="116">
        <v>-1.7515475520540236</v>
      </c>
    </row>
    <row r="73" spans="1:12" s="110" customFormat="1" ht="15" customHeight="1" x14ac:dyDescent="0.2">
      <c r="A73" s="120"/>
      <c r="B73" s="119"/>
      <c r="C73" s="258"/>
      <c r="D73" s="267" t="s">
        <v>199</v>
      </c>
      <c r="E73" s="113">
        <v>42.541550106960671</v>
      </c>
      <c r="F73" s="115">
        <v>10341</v>
      </c>
      <c r="G73" s="114">
        <v>10333</v>
      </c>
      <c r="H73" s="114">
        <v>10214</v>
      </c>
      <c r="I73" s="114">
        <v>10049</v>
      </c>
      <c r="J73" s="140">
        <v>10109</v>
      </c>
      <c r="K73" s="114">
        <v>232</v>
      </c>
      <c r="L73" s="116">
        <v>2.2949846671283014</v>
      </c>
    </row>
    <row r="74" spans="1:12" s="110" customFormat="1" ht="15" customHeight="1" x14ac:dyDescent="0.2">
      <c r="A74" s="120"/>
      <c r="B74" s="119"/>
      <c r="C74" s="258"/>
      <c r="D74" s="110" t="s">
        <v>204</v>
      </c>
      <c r="E74" s="113">
        <v>7.3203167502871302</v>
      </c>
      <c r="F74" s="115">
        <v>2422</v>
      </c>
      <c r="G74" s="114">
        <v>2408</v>
      </c>
      <c r="H74" s="114">
        <v>2367</v>
      </c>
      <c r="I74" s="114">
        <v>2347</v>
      </c>
      <c r="J74" s="140">
        <v>2356</v>
      </c>
      <c r="K74" s="114">
        <v>66</v>
      </c>
      <c r="L74" s="116">
        <v>2.801358234295416</v>
      </c>
    </row>
    <row r="75" spans="1:12" s="110" customFormat="1" ht="15" customHeight="1" x14ac:dyDescent="0.2">
      <c r="A75" s="120"/>
      <c r="B75" s="119"/>
      <c r="C75" s="258"/>
      <c r="D75" s="267" t="s">
        <v>198</v>
      </c>
      <c r="E75" s="113">
        <v>58.092485549132945</v>
      </c>
      <c r="F75" s="115">
        <v>1407</v>
      </c>
      <c r="G75" s="114">
        <v>1392</v>
      </c>
      <c r="H75" s="114">
        <v>1382</v>
      </c>
      <c r="I75" s="114">
        <v>1345</v>
      </c>
      <c r="J75" s="140">
        <v>1339</v>
      </c>
      <c r="K75" s="114">
        <v>68</v>
      </c>
      <c r="L75" s="116">
        <v>5.078416728902166</v>
      </c>
    </row>
    <row r="76" spans="1:12" s="110" customFormat="1" ht="15" customHeight="1" x14ac:dyDescent="0.2">
      <c r="A76" s="120"/>
      <c r="B76" s="119"/>
      <c r="C76" s="258"/>
      <c r="D76" s="267" t="s">
        <v>199</v>
      </c>
      <c r="E76" s="113">
        <v>41.907514450867055</v>
      </c>
      <c r="F76" s="115">
        <v>1015</v>
      </c>
      <c r="G76" s="114">
        <v>1016</v>
      </c>
      <c r="H76" s="114">
        <v>985</v>
      </c>
      <c r="I76" s="114">
        <v>1002</v>
      </c>
      <c r="J76" s="140">
        <v>1017</v>
      </c>
      <c r="K76" s="114">
        <v>-2</v>
      </c>
      <c r="L76" s="116">
        <v>-0.19665683382497542</v>
      </c>
    </row>
    <row r="77" spans="1:12" s="110" customFormat="1" ht="15" customHeight="1" x14ac:dyDescent="0.2">
      <c r="A77" s="534"/>
      <c r="B77" s="119" t="s">
        <v>205</v>
      </c>
      <c r="C77" s="268"/>
      <c r="D77" s="182"/>
      <c r="E77" s="113">
        <v>13.839467378034996</v>
      </c>
      <c r="F77" s="115">
        <v>24487</v>
      </c>
      <c r="G77" s="114">
        <v>24313</v>
      </c>
      <c r="H77" s="114">
        <v>24658</v>
      </c>
      <c r="I77" s="114">
        <v>24575</v>
      </c>
      <c r="J77" s="140">
        <v>24997</v>
      </c>
      <c r="K77" s="114">
        <v>-510</v>
      </c>
      <c r="L77" s="116">
        <v>-2.0402448293795254</v>
      </c>
    </row>
    <row r="78" spans="1:12" s="110" customFormat="1" ht="15" customHeight="1" x14ac:dyDescent="0.2">
      <c r="A78" s="120"/>
      <c r="B78" s="119"/>
      <c r="C78" s="268" t="s">
        <v>106</v>
      </c>
      <c r="D78" s="182"/>
      <c r="E78" s="113">
        <v>63.895128027116428</v>
      </c>
      <c r="F78" s="115">
        <v>15646</v>
      </c>
      <c r="G78" s="114">
        <v>15396</v>
      </c>
      <c r="H78" s="114">
        <v>15865</v>
      </c>
      <c r="I78" s="114">
        <v>15819</v>
      </c>
      <c r="J78" s="140">
        <v>15860</v>
      </c>
      <c r="K78" s="114">
        <v>-214</v>
      </c>
      <c r="L78" s="116">
        <v>-1.3493064312736445</v>
      </c>
    </row>
    <row r="79" spans="1:12" s="110" customFormat="1" ht="15" customHeight="1" x14ac:dyDescent="0.2">
      <c r="A79" s="123"/>
      <c r="B79" s="124"/>
      <c r="C79" s="260" t="s">
        <v>107</v>
      </c>
      <c r="D79" s="261"/>
      <c r="E79" s="125">
        <v>36.104871972883572</v>
      </c>
      <c r="F79" s="143">
        <v>8841</v>
      </c>
      <c r="G79" s="144">
        <v>8917</v>
      </c>
      <c r="H79" s="144">
        <v>8793</v>
      </c>
      <c r="I79" s="144">
        <v>8756</v>
      </c>
      <c r="J79" s="145">
        <v>9137</v>
      </c>
      <c r="K79" s="144">
        <v>-296</v>
      </c>
      <c r="L79" s="146">
        <v>-3.2395753529604905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176936</v>
      </c>
      <c r="E11" s="114">
        <v>177745</v>
      </c>
      <c r="F11" s="114">
        <v>178745</v>
      </c>
      <c r="G11" s="114">
        <v>176807</v>
      </c>
      <c r="H11" s="140">
        <v>177767</v>
      </c>
      <c r="I11" s="115">
        <v>-831</v>
      </c>
      <c r="J11" s="116">
        <v>-0.46746584011655706</v>
      </c>
    </row>
    <row r="12" spans="1:15" s="110" customFormat="1" ht="24.95" customHeight="1" x14ac:dyDescent="0.2">
      <c r="A12" s="193" t="s">
        <v>132</v>
      </c>
      <c r="B12" s="194" t="s">
        <v>133</v>
      </c>
      <c r="C12" s="113">
        <v>0.16107519102952481</v>
      </c>
      <c r="D12" s="115">
        <v>285</v>
      </c>
      <c r="E12" s="114">
        <v>269</v>
      </c>
      <c r="F12" s="114">
        <v>294</v>
      </c>
      <c r="G12" s="114">
        <v>290</v>
      </c>
      <c r="H12" s="140">
        <v>280</v>
      </c>
      <c r="I12" s="115">
        <v>5</v>
      </c>
      <c r="J12" s="116">
        <v>1.7857142857142858</v>
      </c>
    </row>
    <row r="13" spans="1:15" s="110" customFormat="1" ht="24.95" customHeight="1" x14ac:dyDescent="0.2">
      <c r="A13" s="193" t="s">
        <v>134</v>
      </c>
      <c r="B13" s="199" t="s">
        <v>214</v>
      </c>
      <c r="C13" s="113">
        <v>1.7181353709815979</v>
      </c>
      <c r="D13" s="115">
        <v>3040</v>
      </c>
      <c r="E13" s="114">
        <v>2966</v>
      </c>
      <c r="F13" s="114">
        <v>2956</v>
      </c>
      <c r="G13" s="114">
        <v>2920</v>
      </c>
      <c r="H13" s="140">
        <v>2916</v>
      </c>
      <c r="I13" s="115">
        <v>124</v>
      </c>
      <c r="J13" s="116">
        <v>4.252400548696845</v>
      </c>
    </row>
    <row r="14" spans="1:15" s="287" customFormat="1" ht="24" customHeight="1" x14ac:dyDescent="0.2">
      <c r="A14" s="193" t="s">
        <v>215</v>
      </c>
      <c r="B14" s="199" t="s">
        <v>137</v>
      </c>
      <c r="C14" s="113">
        <v>14.254306641949631</v>
      </c>
      <c r="D14" s="115">
        <v>25221</v>
      </c>
      <c r="E14" s="114">
        <v>25641</v>
      </c>
      <c r="F14" s="114">
        <v>26105</v>
      </c>
      <c r="G14" s="114">
        <v>26191</v>
      </c>
      <c r="H14" s="140">
        <v>26298</v>
      </c>
      <c r="I14" s="115">
        <v>-1077</v>
      </c>
      <c r="J14" s="116">
        <v>-4.0953684690851011</v>
      </c>
      <c r="K14" s="110"/>
      <c r="L14" s="110"/>
      <c r="M14" s="110"/>
      <c r="N14" s="110"/>
      <c r="O14" s="110"/>
    </row>
    <row r="15" spans="1:15" s="110" customFormat="1" ht="24.75" customHeight="1" x14ac:dyDescent="0.2">
      <c r="A15" s="193" t="s">
        <v>216</v>
      </c>
      <c r="B15" s="199" t="s">
        <v>217</v>
      </c>
      <c r="C15" s="113">
        <v>2.5314237916534794</v>
      </c>
      <c r="D15" s="115">
        <v>4479</v>
      </c>
      <c r="E15" s="114">
        <v>4562</v>
      </c>
      <c r="F15" s="114">
        <v>4570</v>
      </c>
      <c r="G15" s="114">
        <v>4570</v>
      </c>
      <c r="H15" s="140">
        <v>4634</v>
      </c>
      <c r="I15" s="115">
        <v>-155</v>
      </c>
      <c r="J15" s="116">
        <v>-3.3448424687095382</v>
      </c>
    </row>
    <row r="16" spans="1:15" s="287" customFormat="1" ht="24.95" customHeight="1" x14ac:dyDescent="0.2">
      <c r="A16" s="193" t="s">
        <v>218</v>
      </c>
      <c r="B16" s="199" t="s">
        <v>141</v>
      </c>
      <c r="C16" s="113">
        <v>9.9917484288104177</v>
      </c>
      <c r="D16" s="115">
        <v>17679</v>
      </c>
      <c r="E16" s="114">
        <v>18018</v>
      </c>
      <c r="F16" s="114">
        <v>18218</v>
      </c>
      <c r="G16" s="114">
        <v>18247</v>
      </c>
      <c r="H16" s="140">
        <v>18278</v>
      </c>
      <c r="I16" s="115">
        <v>-599</v>
      </c>
      <c r="J16" s="116">
        <v>-3.2771638034795929</v>
      </c>
      <c r="K16" s="110"/>
      <c r="L16" s="110"/>
      <c r="M16" s="110"/>
      <c r="N16" s="110"/>
      <c r="O16" s="110"/>
    </row>
    <row r="17" spans="1:15" s="110" customFormat="1" ht="24.95" customHeight="1" x14ac:dyDescent="0.2">
      <c r="A17" s="193" t="s">
        <v>219</v>
      </c>
      <c r="B17" s="199" t="s">
        <v>220</v>
      </c>
      <c r="C17" s="113">
        <v>1.7311344214857349</v>
      </c>
      <c r="D17" s="115">
        <v>3063</v>
      </c>
      <c r="E17" s="114">
        <v>3061</v>
      </c>
      <c r="F17" s="114">
        <v>3317</v>
      </c>
      <c r="G17" s="114">
        <v>3374</v>
      </c>
      <c r="H17" s="140">
        <v>3386</v>
      </c>
      <c r="I17" s="115">
        <v>-323</v>
      </c>
      <c r="J17" s="116">
        <v>-9.5392793857058482</v>
      </c>
    </row>
    <row r="18" spans="1:15" s="287" customFormat="1" ht="24.95" customHeight="1" x14ac:dyDescent="0.2">
      <c r="A18" s="201" t="s">
        <v>144</v>
      </c>
      <c r="B18" s="202" t="s">
        <v>145</v>
      </c>
      <c r="C18" s="113">
        <v>7.0861780530813405</v>
      </c>
      <c r="D18" s="115">
        <v>12538</v>
      </c>
      <c r="E18" s="114">
        <v>12668</v>
      </c>
      <c r="F18" s="114">
        <v>13042</v>
      </c>
      <c r="G18" s="114">
        <v>12953</v>
      </c>
      <c r="H18" s="140">
        <v>12855</v>
      </c>
      <c r="I18" s="115">
        <v>-317</v>
      </c>
      <c r="J18" s="116">
        <v>-2.4659665499805525</v>
      </c>
      <c r="K18" s="110"/>
      <c r="L18" s="110"/>
      <c r="M18" s="110"/>
      <c r="N18" s="110"/>
      <c r="O18" s="110"/>
    </row>
    <row r="19" spans="1:15" s="110" customFormat="1" ht="24.95" customHeight="1" x14ac:dyDescent="0.2">
      <c r="A19" s="193" t="s">
        <v>146</v>
      </c>
      <c r="B19" s="199" t="s">
        <v>147</v>
      </c>
      <c r="C19" s="113">
        <v>18.421350092688883</v>
      </c>
      <c r="D19" s="115">
        <v>32594</v>
      </c>
      <c r="E19" s="114">
        <v>32721</v>
      </c>
      <c r="F19" s="114">
        <v>32696</v>
      </c>
      <c r="G19" s="114">
        <v>32501</v>
      </c>
      <c r="H19" s="140">
        <v>33156</v>
      </c>
      <c r="I19" s="115">
        <v>-562</v>
      </c>
      <c r="J19" s="116">
        <v>-1.6950174930630957</v>
      </c>
    </row>
    <row r="20" spans="1:15" s="287" customFormat="1" ht="24.95" customHeight="1" x14ac:dyDescent="0.2">
      <c r="A20" s="193" t="s">
        <v>148</v>
      </c>
      <c r="B20" s="199" t="s">
        <v>149</v>
      </c>
      <c r="C20" s="113">
        <v>6.9296242709228197</v>
      </c>
      <c r="D20" s="115">
        <v>12261</v>
      </c>
      <c r="E20" s="114">
        <v>12274</v>
      </c>
      <c r="F20" s="114">
        <v>12404</v>
      </c>
      <c r="G20" s="114">
        <v>12341</v>
      </c>
      <c r="H20" s="140">
        <v>12250</v>
      </c>
      <c r="I20" s="115">
        <v>11</v>
      </c>
      <c r="J20" s="116">
        <v>8.9795918367346933E-2</v>
      </c>
      <c r="K20" s="110"/>
      <c r="L20" s="110"/>
      <c r="M20" s="110"/>
      <c r="N20" s="110"/>
      <c r="O20" s="110"/>
    </row>
    <row r="21" spans="1:15" s="110" customFormat="1" ht="24.95" customHeight="1" x14ac:dyDescent="0.2">
      <c r="A21" s="201" t="s">
        <v>150</v>
      </c>
      <c r="B21" s="202" t="s">
        <v>151</v>
      </c>
      <c r="C21" s="113">
        <v>3.1853325496224625</v>
      </c>
      <c r="D21" s="115">
        <v>5636</v>
      </c>
      <c r="E21" s="114">
        <v>5682</v>
      </c>
      <c r="F21" s="114">
        <v>5750</v>
      </c>
      <c r="G21" s="114">
        <v>5789</v>
      </c>
      <c r="H21" s="140">
        <v>5699</v>
      </c>
      <c r="I21" s="115">
        <v>-63</v>
      </c>
      <c r="J21" s="116">
        <v>-1.1054570977364451</v>
      </c>
    </row>
    <row r="22" spans="1:15" s="110" customFormat="1" ht="24.95" customHeight="1" x14ac:dyDescent="0.2">
      <c r="A22" s="201" t="s">
        <v>152</v>
      </c>
      <c r="B22" s="199" t="s">
        <v>153</v>
      </c>
      <c r="C22" s="113">
        <v>4.4162861147533574</v>
      </c>
      <c r="D22" s="115">
        <v>7814</v>
      </c>
      <c r="E22" s="114">
        <v>7605</v>
      </c>
      <c r="F22" s="114">
        <v>7592</v>
      </c>
      <c r="G22" s="114">
        <v>7579</v>
      </c>
      <c r="H22" s="140">
        <v>7533</v>
      </c>
      <c r="I22" s="115">
        <v>281</v>
      </c>
      <c r="J22" s="116">
        <v>3.7302535510420816</v>
      </c>
    </row>
    <row r="23" spans="1:15" s="110" customFormat="1" ht="24.95" customHeight="1" x14ac:dyDescent="0.2">
      <c r="A23" s="193" t="s">
        <v>154</v>
      </c>
      <c r="B23" s="199" t="s">
        <v>155</v>
      </c>
      <c r="C23" s="113">
        <v>3.4927883528507482</v>
      </c>
      <c r="D23" s="115">
        <v>6180</v>
      </c>
      <c r="E23" s="114">
        <v>6394</v>
      </c>
      <c r="F23" s="114">
        <v>6342</v>
      </c>
      <c r="G23" s="114">
        <v>5975</v>
      </c>
      <c r="H23" s="140">
        <v>6024</v>
      </c>
      <c r="I23" s="115">
        <v>156</v>
      </c>
      <c r="J23" s="116">
        <v>2.5896414342629481</v>
      </c>
    </row>
    <row r="24" spans="1:15" s="110" customFormat="1" ht="24.95" customHeight="1" x14ac:dyDescent="0.2">
      <c r="A24" s="193" t="s">
        <v>156</v>
      </c>
      <c r="B24" s="199" t="s">
        <v>221</v>
      </c>
      <c r="C24" s="113">
        <v>9.3553601302165763</v>
      </c>
      <c r="D24" s="115">
        <v>16553</v>
      </c>
      <c r="E24" s="114">
        <v>17544</v>
      </c>
      <c r="F24" s="114">
        <v>17374</v>
      </c>
      <c r="G24" s="114">
        <v>17411</v>
      </c>
      <c r="H24" s="140">
        <v>17903</v>
      </c>
      <c r="I24" s="115">
        <v>-1350</v>
      </c>
      <c r="J24" s="116">
        <v>-7.540635647656817</v>
      </c>
    </row>
    <row r="25" spans="1:15" s="110" customFormat="1" ht="24.95" customHeight="1" x14ac:dyDescent="0.2">
      <c r="A25" s="193" t="s">
        <v>222</v>
      </c>
      <c r="B25" s="204" t="s">
        <v>159</v>
      </c>
      <c r="C25" s="113">
        <v>7.9548537324230226</v>
      </c>
      <c r="D25" s="115">
        <v>14075</v>
      </c>
      <c r="E25" s="114">
        <v>14100</v>
      </c>
      <c r="F25" s="114">
        <v>14195</v>
      </c>
      <c r="G25" s="114">
        <v>14005</v>
      </c>
      <c r="H25" s="140">
        <v>13973</v>
      </c>
      <c r="I25" s="115">
        <v>102</v>
      </c>
      <c r="J25" s="116">
        <v>0.72997924568811279</v>
      </c>
    </row>
    <row r="26" spans="1:15" s="110" customFormat="1" ht="24.95" customHeight="1" x14ac:dyDescent="0.2">
      <c r="A26" s="201">
        <v>782.78300000000002</v>
      </c>
      <c r="B26" s="203" t="s">
        <v>160</v>
      </c>
      <c r="C26" s="113">
        <v>2.1120631188678392</v>
      </c>
      <c r="D26" s="115">
        <v>3737</v>
      </c>
      <c r="E26" s="114">
        <v>3565</v>
      </c>
      <c r="F26" s="114">
        <v>3981</v>
      </c>
      <c r="G26" s="114">
        <v>3969</v>
      </c>
      <c r="H26" s="140">
        <v>3931</v>
      </c>
      <c r="I26" s="115">
        <v>-194</v>
      </c>
      <c r="J26" s="116">
        <v>-4.9351310099211396</v>
      </c>
    </row>
    <row r="27" spans="1:15" s="110" customFormat="1" ht="24.95" customHeight="1" x14ac:dyDescent="0.2">
      <c r="A27" s="193" t="s">
        <v>161</v>
      </c>
      <c r="B27" s="199" t="s">
        <v>223</v>
      </c>
      <c r="C27" s="113">
        <v>5.3403490527648412</v>
      </c>
      <c r="D27" s="115">
        <v>9449</v>
      </c>
      <c r="E27" s="114">
        <v>9471</v>
      </c>
      <c r="F27" s="114">
        <v>9422</v>
      </c>
      <c r="G27" s="114">
        <v>9115</v>
      </c>
      <c r="H27" s="140">
        <v>9097</v>
      </c>
      <c r="I27" s="115">
        <v>352</v>
      </c>
      <c r="J27" s="116">
        <v>3.8694074969770256</v>
      </c>
    </row>
    <row r="28" spans="1:15" s="110" customFormat="1" ht="24.95" customHeight="1" x14ac:dyDescent="0.2">
      <c r="A28" s="193" t="s">
        <v>163</v>
      </c>
      <c r="B28" s="199" t="s">
        <v>164</v>
      </c>
      <c r="C28" s="113">
        <v>2.9451327033503638</v>
      </c>
      <c r="D28" s="115">
        <v>5211</v>
      </c>
      <c r="E28" s="114">
        <v>5195</v>
      </c>
      <c r="F28" s="114">
        <v>5127</v>
      </c>
      <c r="G28" s="114">
        <v>4856</v>
      </c>
      <c r="H28" s="140">
        <v>4988</v>
      </c>
      <c r="I28" s="115">
        <v>223</v>
      </c>
      <c r="J28" s="116">
        <v>4.4707297514033684</v>
      </c>
    </row>
    <row r="29" spans="1:15" s="110" customFormat="1" ht="24.95" customHeight="1" x14ac:dyDescent="0.2">
      <c r="A29" s="193">
        <v>86</v>
      </c>
      <c r="B29" s="199" t="s">
        <v>165</v>
      </c>
      <c r="C29" s="113">
        <v>5.5624632635529228</v>
      </c>
      <c r="D29" s="115">
        <v>9842</v>
      </c>
      <c r="E29" s="114">
        <v>9688</v>
      </c>
      <c r="F29" s="114">
        <v>9587</v>
      </c>
      <c r="G29" s="114">
        <v>9359</v>
      </c>
      <c r="H29" s="140">
        <v>9272</v>
      </c>
      <c r="I29" s="115">
        <v>570</v>
      </c>
      <c r="J29" s="116">
        <v>6.1475409836065573</v>
      </c>
    </row>
    <row r="30" spans="1:15" s="110" customFormat="1" ht="24.95" customHeight="1" x14ac:dyDescent="0.2">
      <c r="A30" s="193">
        <v>87.88</v>
      </c>
      <c r="B30" s="204" t="s">
        <v>166</v>
      </c>
      <c r="C30" s="113">
        <v>4.3326400506397791</v>
      </c>
      <c r="D30" s="115">
        <v>7666</v>
      </c>
      <c r="E30" s="114">
        <v>7517</v>
      </c>
      <c r="F30" s="114">
        <v>7429</v>
      </c>
      <c r="G30" s="114">
        <v>7213</v>
      </c>
      <c r="H30" s="140">
        <v>7200</v>
      </c>
      <c r="I30" s="115">
        <v>466</v>
      </c>
      <c r="J30" s="116">
        <v>6.4722222222222223</v>
      </c>
    </row>
    <row r="31" spans="1:15" s="110" customFormat="1" ht="24.95" customHeight="1" x14ac:dyDescent="0.2">
      <c r="A31" s="193" t="s">
        <v>167</v>
      </c>
      <c r="B31" s="199" t="s">
        <v>168</v>
      </c>
      <c r="C31" s="113">
        <v>2.732061310304291</v>
      </c>
      <c r="D31" s="115">
        <v>4834</v>
      </c>
      <c r="E31" s="114">
        <v>4445</v>
      </c>
      <c r="F31" s="114">
        <v>4449</v>
      </c>
      <c r="G31" s="114">
        <v>4340</v>
      </c>
      <c r="H31" s="140">
        <v>4392</v>
      </c>
      <c r="I31" s="115">
        <v>442</v>
      </c>
      <c r="J31" s="116">
        <v>10.063752276867032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0.16107519102952481</v>
      </c>
      <c r="D34" s="115">
        <v>285</v>
      </c>
      <c r="E34" s="114">
        <v>269</v>
      </c>
      <c r="F34" s="114">
        <v>294</v>
      </c>
      <c r="G34" s="114">
        <v>290</v>
      </c>
      <c r="H34" s="140">
        <v>280</v>
      </c>
      <c r="I34" s="115">
        <v>5</v>
      </c>
      <c r="J34" s="116">
        <v>1.7857142857142858</v>
      </c>
    </row>
    <row r="35" spans="1:10" s="110" customFormat="1" ht="24.95" customHeight="1" x14ac:dyDescent="0.2">
      <c r="A35" s="292" t="s">
        <v>171</v>
      </c>
      <c r="B35" s="293" t="s">
        <v>172</v>
      </c>
      <c r="C35" s="113">
        <v>23.058620066012569</v>
      </c>
      <c r="D35" s="115">
        <v>40799</v>
      </c>
      <c r="E35" s="114">
        <v>41275</v>
      </c>
      <c r="F35" s="114">
        <v>42103</v>
      </c>
      <c r="G35" s="114">
        <v>42064</v>
      </c>
      <c r="H35" s="140">
        <v>42069</v>
      </c>
      <c r="I35" s="115">
        <v>-1270</v>
      </c>
      <c r="J35" s="116">
        <v>-3.0188499845491932</v>
      </c>
    </row>
    <row r="36" spans="1:10" s="110" customFormat="1" ht="24.95" customHeight="1" x14ac:dyDescent="0.2">
      <c r="A36" s="294" t="s">
        <v>173</v>
      </c>
      <c r="B36" s="295" t="s">
        <v>174</v>
      </c>
      <c r="C36" s="125">
        <v>76.78030474295791</v>
      </c>
      <c r="D36" s="143">
        <v>135852</v>
      </c>
      <c r="E36" s="144">
        <v>136201</v>
      </c>
      <c r="F36" s="144">
        <v>136348</v>
      </c>
      <c r="G36" s="144">
        <v>134453</v>
      </c>
      <c r="H36" s="145">
        <v>135418</v>
      </c>
      <c r="I36" s="143">
        <v>434</v>
      </c>
      <c r="J36" s="146">
        <v>0.32048915210681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2020-09-28T08:11:33Z</dcterms:created>
  <dcterms:modified xsi:type="dcterms:W3CDTF">2020-09-28T10:33:43Z</dcterms:modified>
</cp:coreProperties>
</file>