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H75" i="24"/>
  <c r="K75" i="24" s="1"/>
  <c r="G75" i="24"/>
  <c r="F75" i="24"/>
  <c r="E75" i="24"/>
  <c r="L74" i="24"/>
  <c r="J74" i="24"/>
  <c r="H74" i="24"/>
  <c r="K74" i="24" s="1"/>
  <c r="G74" i="24"/>
  <c r="F74" i="24"/>
  <c r="E74" i="24"/>
  <c r="L73" i="24"/>
  <c r="J73" i="24"/>
  <c r="H73" i="24"/>
  <c r="K73" i="24" s="1"/>
  <c r="G73" i="24"/>
  <c r="F73" i="24"/>
  <c r="E73" i="24"/>
  <c r="L72" i="24"/>
  <c r="J72" i="24"/>
  <c r="H72" i="24"/>
  <c r="K72" i="24" s="1"/>
  <c r="G72" i="24"/>
  <c r="F72" i="24"/>
  <c r="E72" i="24"/>
  <c r="L71" i="24"/>
  <c r="J71" i="24"/>
  <c r="H71" i="24"/>
  <c r="G71" i="24"/>
  <c r="F71" i="24"/>
  <c r="E71" i="24"/>
  <c r="L70" i="24"/>
  <c r="J70" i="24"/>
  <c r="H70" i="24"/>
  <c r="G70" i="24"/>
  <c r="F70" i="24"/>
  <c r="E70" i="24"/>
  <c r="L69" i="24"/>
  <c r="J69" i="24"/>
  <c r="H69" i="24"/>
  <c r="G69" i="24"/>
  <c r="F69" i="24"/>
  <c r="E69" i="24"/>
  <c r="L68" i="24"/>
  <c r="H68" i="24"/>
  <c r="G68" i="24"/>
  <c r="F68" i="24"/>
  <c r="E68" i="24"/>
  <c r="L67" i="24"/>
  <c r="J67" i="24"/>
  <c r="H67" i="24"/>
  <c r="G67" i="24"/>
  <c r="F67" i="24"/>
  <c r="E67" i="24"/>
  <c r="L66" i="24"/>
  <c r="J66" i="24"/>
  <c r="H66" i="24"/>
  <c r="G66" i="24"/>
  <c r="F66" i="24"/>
  <c r="E66" i="24"/>
  <c r="L65" i="24"/>
  <c r="J65" i="24"/>
  <c r="H65" i="24"/>
  <c r="G65" i="24"/>
  <c r="F65" i="24"/>
  <c r="E65" i="24"/>
  <c r="L64" i="24"/>
  <c r="H64" i="24"/>
  <c r="G64" i="24"/>
  <c r="F64" i="24"/>
  <c r="E64" i="24"/>
  <c r="L63" i="24"/>
  <c r="J63" i="24"/>
  <c r="H63" i="24"/>
  <c r="G63" i="24"/>
  <c r="F63" i="24"/>
  <c r="E63" i="24"/>
  <c r="L62" i="24"/>
  <c r="H62" i="24"/>
  <c r="G62" i="24"/>
  <c r="F62" i="24"/>
  <c r="E62" i="24"/>
  <c r="L61" i="24"/>
  <c r="J61" i="24"/>
  <c r="H61" i="24"/>
  <c r="G61" i="24"/>
  <c r="F61" i="24"/>
  <c r="E61" i="24"/>
  <c r="L60" i="24"/>
  <c r="H60" i="24"/>
  <c r="G60" i="24"/>
  <c r="F60" i="24"/>
  <c r="E60" i="24"/>
  <c r="L59" i="24"/>
  <c r="H59" i="24"/>
  <c r="G59" i="24"/>
  <c r="F59" i="24"/>
  <c r="E59" i="24"/>
  <c r="L58" i="24"/>
  <c r="H58" i="24"/>
  <c r="G58" i="24"/>
  <c r="F58" i="24"/>
  <c r="E58" i="24"/>
  <c r="L57" i="24"/>
  <c r="J57" i="24"/>
  <c r="H57" i="24"/>
  <c r="G57" i="24"/>
  <c r="F57" i="24"/>
  <c r="E57" i="24"/>
  <c r="L56" i="24"/>
  <c r="H56" i="24"/>
  <c r="G56" i="24"/>
  <c r="F56" i="24"/>
  <c r="E56" i="24"/>
  <c r="L55" i="24"/>
  <c r="H55" i="24"/>
  <c r="G55" i="24"/>
  <c r="F55" i="24"/>
  <c r="E55" i="24"/>
  <c r="L54" i="24"/>
  <c r="H54" i="24"/>
  <c r="G54" i="24"/>
  <c r="F54" i="24"/>
  <c r="E54" i="24"/>
  <c r="L53" i="24"/>
  <c r="H53" i="24" s="1"/>
  <c r="J53" i="24" s="1"/>
  <c r="G53" i="24"/>
  <c r="F53" i="24"/>
  <c r="E53" i="24"/>
  <c r="L52" i="24"/>
  <c r="H52" i="24" s="1"/>
  <c r="G52" i="24"/>
  <c r="F52" i="24"/>
  <c r="E52" i="24"/>
  <c r="L51" i="24"/>
  <c r="H51" i="24" s="1"/>
  <c r="G51" i="24"/>
  <c r="F51" i="24"/>
  <c r="E51" i="24"/>
  <c r="M44" i="24"/>
  <c r="I44" i="24"/>
  <c r="G44" i="24"/>
  <c r="E44" i="24"/>
  <c r="C44" i="24"/>
  <c r="L44" i="24" s="1"/>
  <c r="B44" i="24"/>
  <c r="D44" i="24" s="1"/>
  <c r="K43" i="24"/>
  <c r="H43" i="24"/>
  <c r="F43" i="24"/>
  <c r="C43" i="24"/>
  <c r="M43" i="24" s="1"/>
  <c r="B43" i="24"/>
  <c r="D43" i="24" s="1"/>
  <c r="M42" i="24"/>
  <c r="I42" i="24"/>
  <c r="G42" i="24"/>
  <c r="E42" i="24"/>
  <c r="C42" i="24"/>
  <c r="L42" i="24" s="1"/>
  <c r="B42" i="24"/>
  <c r="D42" i="24" s="1"/>
  <c r="K41" i="24"/>
  <c r="H41" i="24"/>
  <c r="F41" i="24"/>
  <c r="C41" i="24"/>
  <c r="B41" i="24"/>
  <c r="D41" i="24" s="1"/>
  <c r="M40" i="24"/>
  <c r="I40" i="24"/>
  <c r="G40" i="24"/>
  <c r="E40" i="24"/>
  <c r="C40" i="24"/>
  <c r="L40" i="24" s="1"/>
  <c r="B40" i="24"/>
  <c r="D40" i="24" s="1"/>
  <c r="M36" i="24"/>
  <c r="L36" i="24"/>
  <c r="K36" i="24"/>
  <c r="J36" i="24"/>
  <c r="I36" i="24"/>
  <c r="H36" i="24"/>
  <c r="G36" i="24"/>
  <c r="F36" i="24"/>
  <c r="E36" i="24"/>
  <c r="D36" i="24"/>
  <c r="C25" i="24"/>
  <c r="K57" i="15"/>
  <c r="L57" i="15" s="1"/>
  <c r="C38" i="24"/>
  <c r="E38" i="24" s="1"/>
  <c r="C37" i="24"/>
  <c r="C35" i="24"/>
  <c r="C34" i="24"/>
  <c r="C33" i="24"/>
  <c r="C32" i="24"/>
  <c r="E32" i="24" s="1"/>
  <c r="C31" i="24"/>
  <c r="C30" i="24"/>
  <c r="C29" i="24"/>
  <c r="C28" i="24"/>
  <c r="C27" i="24"/>
  <c r="C26" i="24"/>
  <c r="M26" i="24" s="1"/>
  <c r="C24" i="24"/>
  <c r="C23" i="24"/>
  <c r="C22" i="24"/>
  <c r="C21" i="24"/>
  <c r="C20" i="24"/>
  <c r="C19" i="24"/>
  <c r="C18" i="24"/>
  <c r="C17" i="24"/>
  <c r="C16" i="24"/>
  <c r="E16" i="24" s="1"/>
  <c r="C15" i="24"/>
  <c r="C9" i="24"/>
  <c r="C8" i="24"/>
  <c r="C7" i="24"/>
  <c r="B38" i="24"/>
  <c r="B37" i="24"/>
  <c r="B35" i="24"/>
  <c r="B34" i="24"/>
  <c r="B33" i="24"/>
  <c r="B32" i="24"/>
  <c r="B31" i="24"/>
  <c r="B30" i="24"/>
  <c r="B29" i="24"/>
  <c r="B28" i="24"/>
  <c r="K28" i="24" s="1"/>
  <c r="B27" i="24"/>
  <c r="B26" i="24"/>
  <c r="B25" i="24"/>
  <c r="B24" i="24"/>
  <c r="B23" i="24"/>
  <c r="B22" i="24"/>
  <c r="B21" i="24"/>
  <c r="B20" i="24"/>
  <c r="B19" i="24"/>
  <c r="B18" i="24"/>
  <c r="B17" i="24"/>
  <c r="B16" i="24"/>
  <c r="B15" i="24"/>
  <c r="B9" i="24"/>
  <c r="B8" i="24"/>
  <c r="B7" i="24"/>
  <c r="F27" i="24" l="1"/>
  <c r="D27" i="24"/>
  <c r="J27" i="24"/>
  <c r="H27" i="24"/>
  <c r="K27" i="24"/>
  <c r="J34" i="24"/>
  <c r="H34" i="24"/>
  <c r="F34" i="24"/>
  <c r="D34" i="24"/>
  <c r="K34" i="24"/>
  <c r="J8" i="24"/>
  <c r="H8" i="24"/>
  <c r="F8" i="24"/>
  <c r="D8" i="24"/>
  <c r="K8" i="24"/>
  <c r="I30" i="24"/>
  <c r="L30" i="24"/>
  <c r="M30" i="24"/>
  <c r="E30" i="24"/>
  <c r="G30" i="24"/>
  <c r="I34" i="24"/>
  <c r="L34" i="24"/>
  <c r="M34" i="24"/>
  <c r="G34" i="24"/>
  <c r="E34" i="24"/>
  <c r="F35" i="24"/>
  <c r="D35" i="24"/>
  <c r="J35" i="24"/>
  <c r="H35" i="24"/>
  <c r="K35" i="24"/>
  <c r="C14" i="24"/>
  <c r="C6" i="24"/>
  <c r="I18" i="24"/>
  <c r="L18" i="24"/>
  <c r="M18" i="24"/>
  <c r="G18" i="24"/>
  <c r="E18" i="24"/>
  <c r="F19" i="24"/>
  <c r="D19" i="24"/>
  <c r="J19" i="24"/>
  <c r="H19" i="24"/>
  <c r="K19" i="24"/>
  <c r="J26" i="24"/>
  <c r="H26" i="24"/>
  <c r="F26" i="24"/>
  <c r="D26" i="24"/>
  <c r="K26" i="24"/>
  <c r="B14" i="24"/>
  <c r="B6" i="24"/>
  <c r="B45" i="24"/>
  <c r="B39" i="24"/>
  <c r="M17" i="24"/>
  <c r="E17" i="24"/>
  <c r="L17" i="24"/>
  <c r="I17" i="24"/>
  <c r="G17" i="24"/>
  <c r="I20" i="24"/>
  <c r="L20" i="24"/>
  <c r="M20" i="24"/>
  <c r="G20" i="24"/>
  <c r="E20" i="24"/>
  <c r="M23" i="24"/>
  <c r="E23" i="24"/>
  <c r="L23" i="24"/>
  <c r="I23" i="24"/>
  <c r="M33" i="24"/>
  <c r="E33" i="24"/>
  <c r="L33" i="24"/>
  <c r="I33" i="24"/>
  <c r="G33" i="24"/>
  <c r="G37" i="24"/>
  <c r="L37" i="24"/>
  <c r="I37" i="24"/>
  <c r="E37" i="24"/>
  <c r="M37" i="24"/>
  <c r="G23" i="24"/>
  <c r="M25" i="24"/>
  <c r="E25" i="24"/>
  <c r="L25" i="24"/>
  <c r="I25" i="24"/>
  <c r="G25" i="24"/>
  <c r="M27" i="24"/>
  <c r="E27" i="24"/>
  <c r="L27" i="24"/>
  <c r="I27" i="24"/>
  <c r="G27" i="24"/>
  <c r="I24" i="24"/>
  <c r="L24" i="24"/>
  <c r="G24" i="24"/>
  <c r="E24" i="24"/>
  <c r="M24" i="24"/>
  <c r="F15" i="24"/>
  <c r="D15" i="24"/>
  <c r="J15" i="24"/>
  <c r="H15" i="24"/>
  <c r="K15" i="24"/>
  <c r="J30" i="24"/>
  <c r="H30" i="24"/>
  <c r="F30" i="24"/>
  <c r="D30" i="24"/>
  <c r="K30" i="24"/>
  <c r="M21" i="24"/>
  <c r="E21" i="24"/>
  <c r="L21" i="24"/>
  <c r="G21" i="24"/>
  <c r="L38" i="24"/>
  <c r="M38" i="24"/>
  <c r="I38" i="24"/>
  <c r="G38" i="24"/>
  <c r="G41" i="24"/>
  <c r="L41" i="24"/>
  <c r="M41" i="24"/>
  <c r="I41" i="24"/>
  <c r="E41" i="24"/>
  <c r="K51" i="24"/>
  <c r="I51" i="24"/>
  <c r="J51" i="24"/>
  <c r="F7" i="24"/>
  <c r="D7" i="24"/>
  <c r="J7" i="24"/>
  <c r="H7" i="24"/>
  <c r="K7" i="24"/>
  <c r="F29" i="24"/>
  <c r="D29" i="24"/>
  <c r="J29" i="24"/>
  <c r="H29" i="24"/>
  <c r="K29" i="24"/>
  <c r="F21" i="24"/>
  <c r="D21" i="24"/>
  <c r="J21" i="24"/>
  <c r="H21" i="24"/>
  <c r="K21" i="24"/>
  <c r="H37" i="24"/>
  <c r="F37" i="24"/>
  <c r="D37" i="24"/>
  <c r="J37" i="24"/>
  <c r="K37" i="24"/>
  <c r="I8" i="24"/>
  <c r="L8" i="24"/>
  <c r="E8" i="24"/>
  <c r="M8" i="24"/>
  <c r="G8" i="24"/>
  <c r="M9" i="24"/>
  <c r="E9" i="24"/>
  <c r="L9" i="24"/>
  <c r="I9" i="24"/>
  <c r="G9" i="24"/>
  <c r="M15" i="24"/>
  <c r="E15" i="24"/>
  <c r="L15" i="24"/>
  <c r="I15" i="24"/>
  <c r="G15" i="24"/>
  <c r="I28" i="24"/>
  <c r="L28" i="24"/>
  <c r="E28" i="24"/>
  <c r="M28" i="24"/>
  <c r="G28" i="24"/>
  <c r="M31" i="24"/>
  <c r="E31" i="24"/>
  <c r="L31" i="24"/>
  <c r="I31" i="24"/>
  <c r="G31" i="24"/>
  <c r="K53" i="24"/>
  <c r="I53" i="24"/>
  <c r="F17" i="24"/>
  <c r="D17" i="24"/>
  <c r="J17" i="24"/>
  <c r="H17" i="24"/>
  <c r="K17" i="24"/>
  <c r="J32" i="24"/>
  <c r="H32" i="24"/>
  <c r="F32" i="24"/>
  <c r="D32" i="24"/>
  <c r="K32" i="24"/>
  <c r="J18" i="24"/>
  <c r="H18" i="24"/>
  <c r="F18" i="24"/>
  <c r="D18" i="24"/>
  <c r="K18" i="24"/>
  <c r="J24" i="24"/>
  <c r="H24" i="24"/>
  <c r="F24" i="24"/>
  <c r="D24" i="24"/>
  <c r="K24" i="24"/>
  <c r="F33" i="24"/>
  <c r="D33" i="24"/>
  <c r="J33" i="24"/>
  <c r="H33" i="24"/>
  <c r="K33" i="24"/>
  <c r="M7" i="24"/>
  <c r="E7" i="24"/>
  <c r="L7" i="24"/>
  <c r="I7" i="24"/>
  <c r="G7" i="24"/>
  <c r="M19" i="24"/>
  <c r="E19" i="24"/>
  <c r="L19" i="24"/>
  <c r="G19" i="24"/>
  <c r="I19" i="24"/>
  <c r="M35" i="24"/>
  <c r="E35" i="24"/>
  <c r="L35" i="24"/>
  <c r="G35" i="24"/>
  <c r="I35" i="24"/>
  <c r="J20" i="24"/>
  <c r="H20" i="24"/>
  <c r="F20" i="24"/>
  <c r="D20" i="24"/>
  <c r="K20" i="24"/>
  <c r="J16" i="24"/>
  <c r="H16" i="24"/>
  <c r="F16" i="24"/>
  <c r="D16" i="24"/>
  <c r="K16" i="24"/>
  <c r="J22" i="24"/>
  <c r="H22" i="24"/>
  <c r="F22" i="24"/>
  <c r="D22" i="24"/>
  <c r="K22" i="24"/>
  <c r="F31" i="24"/>
  <c r="D31" i="24"/>
  <c r="J31" i="24"/>
  <c r="H31" i="24"/>
  <c r="K31" i="24"/>
  <c r="D38" i="24"/>
  <c r="K38" i="24"/>
  <c r="J38" i="24"/>
  <c r="H38" i="24"/>
  <c r="F38" i="24"/>
  <c r="I16" i="24"/>
  <c r="L16" i="24"/>
  <c r="M16" i="24"/>
  <c r="G16" i="24"/>
  <c r="I22" i="24"/>
  <c r="L22" i="24"/>
  <c r="M22" i="24"/>
  <c r="G22" i="24"/>
  <c r="E22" i="24"/>
  <c r="I26" i="24"/>
  <c r="L26" i="24"/>
  <c r="G26" i="24"/>
  <c r="E26" i="24"/>
  <c r="I32" i="24"/>
  <c r="L32" i="24"/>
  <c r="M32" i="24"/>
  <c r="G32" i="24"/>
  <c r="C39" i="24"/>
  <c r="C45" i="24"/>
  <c r="F23" i="24"/>
  <c r="D23" i="24"/>
  <c r="J23" i="24"/>
  <c r="H23" i="24"/>
  <c r="K23" i="24"/>
  <c r="F9" i="24"/>
  <c r="D9" i="24"/>
  <c r="J9" i="24"/>
  <c r="H9" i="24"/>
  <c r="K9" i="24"/>
  <c r="F25" i="24"/>
  <c r="D25" i="24"/>
  <c r="J25" i="24"/>
  <c r="H25" i="24"/>
  <c r="K25" i="24"/>
  <c r="J28" i="24"/>
  <c r="H28" i="24"/>
  <c r="F28" i="24"/>
  <c r="D28" i="24"/>
  <c r="M29" i="24"/>
  <c r="E29" i="24"/>
  <c r="L29" i="24"/>
  <c r="I29" i="24"/>
  <c r="G29" i="24"/>
  <c r="I21" i="24"/>
  <c r="K52" i="24"/>
  <c r="I52" i="24"/>
  <c r="J52" i="24"/>
  <c r="E43" i="24"/>
  <c r="K57" i="24"/>
  <c r="I57" i="24"/>
  <c r="K61" i="24"/>
  <c r="I61" i="24"/>
  <c r="K65" i="24"/>
  <c r="I65" i="24"/>
  <c r="K69" i="24"/>
  <c r="I69" i="24"/>
  <c r="K56" i="24"/>
  <c r="I56" i="24"/>
  <c r="K60" i="24"/>
  <c r="I60" i="24"/>
  <c r="K64" i="24"/>
  <c r="I64" i="24"/>
  <c r="K68" i="24"/>
  <c r="I68" i="24"/>
  <c r="I43" i="24"/>
  <c r="J56" i="24"/>
  <c r="J60" i="24"/>
  <c r="J64" i="24"/>
  <c r="J68" i="24"/>
  <c r="K55" i="24"/>
  <c r="I55" i="24"/>
  <c r="K59" i="24"/>
  <c r="I59" i="24"/>
  <c r="K63" i="24"/>
  <c r="I63" i="24"/>
  <c r="K67" i="24"/>
  <c r="I67" i="24"/>
  <c r="K71" i="24"/>
  <c r="I71" i="24"/>
  <c r="K77" i="24"/>
  <c r="J55" i="24"/>
  <c r="J59" i="24"/>
  <c r="J77" i="24"/>
  <c r="K54" i="24"/>
  <c r="I54" i="24"/>
  <c r="K58" i="24"/>
  <c r="I58" i="24"/>
  <c r="K62" i="24"/>
  <c r="I62" i="24"/>
  <c r="K66" i="24"/>
  <c r="I66" i="24"/>
  <c r="K70" i="24"/>
  <c r="I70" i="24"/>
  <c r="G43" i="24"/>
  <c r="L43" i="24"/>
  <c r="J54" i="24"/>
  <c r="J58" i="24"/>
  <c r="J62" i="24"/>
  <c r="F40" i="24"/>
  <c r="J41" i="24"/>
  <c r="F42" i="24"/>
  <c r="J43" i="24"/>
  <c r="F44" i="24"/>
  <c r="I72" i="24"/>
  <c r="I73" i="24"/>
  <c r="I74" i="24"/>
  <c r="I75" i="24"/>
  <c r="H40" i="24"/>
  <c r="H42" i="24"/>
  <c r="H44" i="24"/>
  <c r="J40" i="24"/>
  <c r="J42" i="24"/>
  <c r="J44" i="24"/>
  <c r="K40" i="24"/>
  <c r="K42" i="24"/>
  <c r="K44" i="24"/>
  <c r="J6" i="24" l="1"/>
  <c r="H6" i="24"/>
  <c r="F6" i="24"/>
  <c r="D6" i="24"/>
  <c r="K6" i="24"/>
  <c r="I77" i="24"/>
  <c r="J78" i="24" s="1"/>
  <c r="J79" i="24"/>
  <c r="G45" i="24"/>
  <c r="L45" i="24"/>
  <c r="I45" i="24"/>
  <c r="E45" i="24"/>
  <c r="M45" i="24"/>
  <c r="J14" i="24"/>
  <c r="H14" i="24"/>
  <c r="F14" i="24"/>
  <c r="D14" i="24"/>
  <c r="K14" i="24"/>
  <c r="I6" i="24"/>
  <c r="L6" i="24"/>
  <c r="G6" i="24"/>
  <c r="E6" i="24"/>
  <c r="M6" i="24"/>
  <c r="G39" i="24"/>
  <c r="L39" i="24"/>
  <c r="I39" i="24"/>
  <c r="E39" i="24"/>
  <c r="M39" i="24"/>
  <c r="I14" i="24"/>
  <c r="L14" i="24"/>
  <c r="M14" i="24"/>
  <c r="E14" i="24"/>
  <c r="G14" i="24"/>
  <c r="K79" i="24"/>
  <c r="H39" i="24"/>
  <c r="F39" i="24"/>
  <c r="D39" i="24"/>
  <c r="J39" i="24"/>
  <c r="K39" i="24"/>
  <c r="H45" i="24"/>
  <c r="F45" i="24"/>
  <c r="D45" i="24"/>
  <c r="J45" i="24"/>
  <c r="K45" i="24"/>
  <c r="I78" i="24" l="1"/>
  <c r="I79" i="24"/>
  <c r="K78" i="24"/>
  <c r="I83" i="24" l="1"/>
  <c r="I82" i="24"/>
  <c r="I81" i="24"/>
</calcChain>
</file>

<file path=xl/sharedStrings.xml><?xml version="1.0" encoding="utf-8"?>
<sst xmlns="http://schemas.openxmlformats.org/spreadsheetml/2006/main" count="1658" uniqueCount="522">
  <si>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</si>
  <si>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</si>
  <si>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</si>
  <si>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</si>
  <si>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</si>
  <si>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</si>
  <si>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</si>
  <si>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</si>
  <si>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</si>
  <si>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</si>
  <si>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</si>
  <si>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</si>
  <si>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</si>
  <si>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Bad Kreuznach (511)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</si>
  <si>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</si>
  <si>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</si>
  <si>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</si>
  <si>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</si>
  <si>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</si>
  <si>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</si>
  <si>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</si>
  <si>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</si>
  <si>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</si>
  <si>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</si>
  <si>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</si>
  <si>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</si>
  <si>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</si>
  <si>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</si>
  <si>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</si>
  <si>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</si>
  <si>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</si>
  <si>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</si>
  <si>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</si>
  <si>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</si>
  <si>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</si>
  <si>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</si>
  <si>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</si>
  <si>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</si>
  <si>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</si>
  <si>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</si>
  <si>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</si>
  <si>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</si>
  <si>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</si>
  <si>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</si>
  <si>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</si>
  <si>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</si>
  <si>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</si>
  <si>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</si>
  <si>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</si>
  <si>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</si>
  <si>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</si>
  <si>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</si>
  <si>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</si>
  <si>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</si>
  <si>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</si>
  <si>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</si>
  <si>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</si>
  <si>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</si>
  <si>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</si>
  <si>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</si>
  <si>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</si>
  <si>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</si>
  <si>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</si>
  <si>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</si>
  <si>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</si>
  <si>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</si>
  <si>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</si>
  <si>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</si>
  <si>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</si>
  <si>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</si>
  <si>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</si>
  <si>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</si>
  <si>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</si>
  <si>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</si>
  <si>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</si>
  <si>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</si>
  <si>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</si>
  <si>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</si>
  <si>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</si>
  <si>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</si>
  <si>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</si>
  <si>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</si>
  <si>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</si>
  <si>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</si>
  <si>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</si>
  <si>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</si>
  <si>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</si>
  <si>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</si>
  <si>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</si>
  <si>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</si>
  <si>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</si>
  <si>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</si>
  <si>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Bad Kreuznach (511);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</si>
  <si>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</si>
  <si>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</si>
  <si>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</si>
  <si>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</si>
  <si>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</si>
  <si>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</si>
  <si>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</si>
  <si>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</si>
  <si>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</si>
  <si>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</si>
  <si>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</si>
  <si>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</si>
  <si>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</si>
  <si>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</si>
  <si>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</si>
  <si>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</si>
  <si>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</si>
  <si>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</si>
  <si>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</si>
  <si>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</si>
  <si>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</si>
  <si>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</si>
  <si>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</si>
  <si>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</si>
  <si>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</si>
  <si>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</si>
  <si>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</si>
  <si>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</si>
  <si>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</si>
  <si>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</si>
  <si>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</si>
  <si>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</si>
  <si>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</si>
  <si>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</si>
  <si>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</si>
  <si>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</si>
  <si>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Rheinland-Pfalz/Saarland</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</si>
  <si>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</si>
  <si>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</si>
  <si>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</si>
  <si>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</si>
  <si>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</si>
  <si>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</si>
  <si>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</si>
  <si>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</si>
  <si>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</si>
  <si>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</si>
  <si>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</si>
  <si>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</si>
  <si>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</si>
  <si>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</si>
  <si>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</si>
  <si>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</si>
  <si>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</si>
  <si>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</si>
  <si>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</si>
  <si>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</si>
  <si>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</si>
  <si>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</si>
  <si>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</si>
  <si>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</si>
  <si>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</si>
  <si>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</si>
  <si>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</si>
  <si>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</si>
  <si>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</si>
  <si>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</si>
  <si>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</si>
  <si>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</si>
  <si>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</si>
  <si>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</si>
  <si>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</si>
  <si>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</si>
  <si>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</si>
  <si>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</si>
  <si>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</si>
  <si>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</si>
  <si>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</si>
  <si>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</si>
  <si>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</si>
  <si>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</si>
  <si>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</si>
  <si>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</si>
  <si>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</si>
  <si>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</si>
  <si>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</si>
  <si>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</si>
  <si>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</si>
  <si>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</si>
  <si>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</si>
  <si>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Bad Kreuznach (511)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</si>
  <si>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</si>
  <si>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</si>
  <si>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</si>
  <si>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</si>
  <si>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</si>
  <si>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</si>
  <si>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</si>
  <si>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</si>
  <si>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</si>
  <si>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</si>
  <si>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</si>
  <si>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</si>
  <si>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</si>
  <si>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</si>
  <si>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</si>
  <si>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</si>
  <si>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</si>
  <si>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</si>
  <si>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</si>
  <si>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</si>
  <si>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</si>
  <si>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</si>
  <si>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</si>
  <si>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</si>
  <si>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</si>
  <si>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</si>
  <si>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</si>
  <si>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</si>
  <si>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</si>
  <si>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</si>
  <si>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</si>
  <si>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</si>
  <si>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</si>
  <si>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</si>
  <si>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</si>
  <si>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</si>
  <si>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</si>
  <si>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</si>
  <si>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</si>
  <si>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</si>
  <si>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</si>
  <si>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</si>
  <si>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</si>
  <si>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</si>
  <si>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</si>
  <si>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</si>
  <si>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</si>
  <si>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</si>
  <si>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</si>
  <si>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</si>
  <si>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</si>
  <si>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</si>
  <si>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</si>
  <si>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</si>
  <si>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</si>
  <si>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</si>
  <si>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</si>
  <si>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</si>
  <si>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</si>
  <si>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</si>
  <si>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</si>
  <si>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</si>
  <si>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</si>
  <si>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</si>
  <si>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</si>
  <si>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</si>
  <si>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</si>
  <si>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</si>
  <si>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</si>
  <si>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</si>
  <si>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</si>
  <si>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</si>
  <si>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</si>
  <si>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</si>
  <si>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</si>
  <si>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</si>
  <si>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</si>
  <si>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</si>
  <si>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</si>
  <si>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</si>
  <si>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</si>
  <si>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</si>
  <si>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</si>
  <si>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</si>
  <si>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</si>
  <si>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</si>
  <si>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</si>
  <si>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</si>
  <si>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</si>
  <si>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</si>
  <si>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</si>
  <si>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</si>
  <si>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</si>
  <si>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</si>
  <si>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</si>
  <si>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</si>
  <si>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</si>
  <si>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</si>
  <si>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</si>
  <si>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</si>
  <si>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</si>
  <si>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</si>
  <si>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</si>
  <si>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</si>
  <si>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</si>
  <si>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</si>
  <si>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</si>
  <si>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</si>
  <si>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</si>
  <si>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</si>
  <si>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</si>
  <si>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</si>
  <si>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</si>
  <si>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</si>
  <si>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</si>
  <si>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</si>
  <si>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</si>
  <si>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</si>
  <si>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</si>
  <si>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</si>
  <si>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</si>
  <si>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</si>
  <si>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</si>
  <si>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</si>
  <si>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</si>
  <si>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</si>
  <si>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</si>
  <si>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</si>
  <si>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</si>
  <si>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</si>
  <si>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</si>
  <si>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</si>
  <si>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</si>
  <si>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</si>
  <si>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</si>
  <si>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</si>
  <si>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</si>
  <si>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</si>
  <si>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</si>
  <si>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</si>
  <si>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</si>
  <si>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</si>
  <si>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</si>
  <si>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Bad Kreuznach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</si>
  <si>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</si>
  <si>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</si>
  <si>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</si>
  <si>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</si>
  <si>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</si>
  <si>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</si>
  <si>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</si>
  <si>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</si>
  <si>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</si>
  <si>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</si>
  <si>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</si>
  <si>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</si>
  <si>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</si>
  <si>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</si>
  <si>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</si>
  <si>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</si>
  <si>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</si>
  <si>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</si>
  <si>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</si>
  <si>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</si>
  <si>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</si>
  <si>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</si>
  <si>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</si>
  <si>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</si>
  <si>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</si>
  <si>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</si>
  <si>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</si>
  <si>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</si>
  <si>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</si>
  <si>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</si>
  <si>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</si>
  <si>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</si>
  <si>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</si>
  <si>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</si>
  <si>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</si>
  <si>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</si>
  <si>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</si>
  <si>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</si>
  <si>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</si>
  <si>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</si>
  <si>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</si>
  <si>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</si>
  <si>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</si>
  <si>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</si>
  <si>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</si>
  <si>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</si>
  <si>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Bad Kreuznach (511);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</si>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</sst>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{4887AB3A-11B5-4274-89C6-E836ACD36A52}</c15:txfldGUID>
                      <c15:f>Daten_Diagramme!$D$6</c15:f>
                      <c15:dlblFieldTableCache>
                        <c:ptCount val="1"/>
                        <c:pt idx="0">
                          <c:v>0.3</c:v>
                        </c:pt>
                      </c15:dlblFieldTableCache>
                    </c15:dlblFTEntry>
                  </c15:dlblFieldTable>
                  <c15:showDataLabelsRange val="0"/>
                </c:ext>
                <c:ext xmlns:c16="http://schemas.microsoft.com/office/drawing/2014/chart" uri="{C3380CC4-5D6E-409C-BE32-E72D297353CC}">
                  <c16:uniqueId val="{00000000-AC81-4FC5-B2B9-1AD466692610}"/>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{DB52ADE1-971D-4158-BB62-12019708C1B6}</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AC81-4FC5-B2B9-1AD46669261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{05E6735B-51F0-43F2-B5F4-6754CFB88695}</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C81-4FC5-B2B9-1AD46669261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{5ED02D91-813A-4827-9B41-E56B4E78DD2D}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C81-4FC5-B2B9-1AD46669261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0.28045441987793956</c:v>
                </c:pt>
                <c:pt idx="1">
                  <c:v>0.53680001360515106</c:v>
                </c:pt>
                <c:pt idx="2">
                  <c:v>1.1186464311118853</c:v>
                </c:pt>
                <c:pt idx="3">
                  <c:v>1.0875687030768</c:v>
                </c:pt>
              </c:numCache>
            </c:numRef>
          </c:val>
          <c:extLst>
            <c:ext xmlns:c16="http://schemas.microsoft.com/office/drawing/2014/chart" uri="{C3380CC4-5D6E-409C-BE32-E72D297353CC}">
              <c16:uniqueId val="{00000004-AC81-4FC5-B2B9-1AD46669261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{4EE92F98-5C78-4B1F-A6A0-0A2758111282}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C81-4FC5-B2B9-1AD46669261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{0A192E6E-BEB2-436F-B89D-FB6A4626C7A8}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C81-4FC5-B2B9-1AD46669261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{6BDE3704-9C21-4F6A-9F97-9D46451C964D}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C81-4FC5-B2B9-1AD46669261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{DCDEBD50-8B5C-440B-BA2E-FBA3F8F4E12D}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C81-4FC5-B2B9-1AD46669261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C81-4FC5-B2B9-1AD46669261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C81-4FC5-B2B9-1AD46669261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{D7F94F25-1DB1-46E3-BC18-860548744AD2}</c15:txfldGUID>
                      <c15:f>Daten_Diagramme!$E$6</c15:f>
                      <c15:dlblFieldTableCache>
                        <c:ptCount val="1"/>
                        <c:pt idx="0">
                          <c:v>-3.9</c:v>
                        </c:pt>
                      </c15:dlblFieldTableCache>
                    </c15:dlblFTEntry>
                  </c15:dlblFieldTable>
                  <c15:showDataLabelsRange val="0"/>
                </c:ext>
                <c:ext xmlns:c16="http://schemas.microsoft.com/office/drawing/2014/chart" uri="{C3380CC4-5D6E-409C-BE32-E72D297353CC}">
                  <c16:uniqueId val="{00000000-8960-4E59-9B39-056186C2FB77}"/>
                </c:ext>
              </c:extLst>
            </c:dLbl>
            <c:dLbl>
              <c:idx val="1"/>
              <c:tx>
                <c:strRef>
                  <c:f>Daten_Diagramme!$E$7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{380993B6-D48D-4B9D-B947-7B0C23C155B1}</c15:txfldGUID>
                      <c15:f>Daten_Diagramme!$E$7</c15:f>
                      <c15:dlblFieldTableCache>
                        <c:ptCount val="1"/>
                        <c:pt idx="0">
                          <c:v>-3.5</c:v>
                        </c:pt>
                      </c15:dlblFieldTableCache>
                    </c15:dlblFTEntry>
                  </c15:dlblFieldTable>
                  <c15:showDataLabelsRange val="0"/>
                </c:ext>
                <c:ext xmlns:c16="http://schemas.microsoft.com/office/drawing/2014/chart" uri="{C3380CC4-5D6E-409C-BE32-E72D297353CC}">
                  <c16:uniqueId val="{00000001-8960-4E59-9B39-056186C2FB7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{9BAA5D6E-0CD9-4D4D-8A62-088F1C9738C2}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960-4E59-9B39-056186C2FB7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{2E22E293-892B-4BF6-8260-57ED75DA76EC}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960-4E59-9B39-056186C2FB7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-3.8831014908614558</c:v>
                </c:pt>
                <c:pt idx="1">
                  <c:v>-3.4559128396490926</c:v>
                </c:pt>
                <c:pt idx="2">
                  <c:v>-2.7637010795899166</c:v>
                </c:pt>
                <c:pt idx="3">
                  <c:v>-2.8655893304673015</c:v>
                </c:pt>
              </c:numCache>
            </c:numRef>
          </c:val>
          <c:extLst>
            <c:ext xmlns:c16="http://schemas.microsoft.com/office/drawing/2014/chart" uri="{C3380CC4-5D6E-409C-BE32-E72D297353CC}">
              <c16:uniqueId val="{00000004-8960-4E59-9B39-056186C2FB7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{E3D7DC62-3551-4C00-B988-A2B927BAEB3B}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960-4E59-9B39-056186C2FB7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{470117B8-F409-492E-8DF1-BC05BAF6486D}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960-4E59-9B39-056186C2FB7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{CBE1C8CC-5D3F-4855-97BF-A49773FD2131}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960-4E59-9B39-056186C2FB7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{7DDD5604-1D31-4957-BC1D-A95B28C045F2}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960-4E59-9B39-056186C2FB7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960-4E59-9B39-056186C2FB7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960-4E59-9B39-056186C2FB7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{0F8F1D58-81A4-44F9-8FA2-867312FC1EEC}</c15:txfldGUID>
                      <c15:f>Daten_Diagramme!$D$14</c15:f>
                      <c15:dlblFieldTableCache>
                        <c:ptCount val="1"/>
                        <c:pt idx="0">
                          <c:v>0.3</c:v>
                        </c:pt>
                      </c15:dlblFieldTableCache>
                    </c15:dlblFTEntry>
                  </c15:dlblFieldTable>
                  <c15:showDataLabelsRange val="0"/>
                </c:ext>
                <c:ext xmlns:c16="http://schemas.microsoft.com/office/drawing/2014/chart" uri="{C3380CC4-5D6E-409C-BE32-E72D297353CC}">
                  <c16:uniqueId val="{00000000-372F-4D92-BC1B-38198720DE0B}"/>
                </c:ext>
              </c:extLst>
            </c:dLbl>
            <c:dLbl>
              <c:idx val="1"/>
              <c:tx>
                <c:strRef>
                  <c:f>Daten_Diagramme!$D$15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{301A8D3A-DC8B-4365-AAC0-A606D28A3747}</c15:txfldGUID>
                      <c15:f>Daten_Diagramme!$D$15</c15:f>
                      <c15:dlblFieldTableCache>
                        <c:ptCount val="1"/>
                        <c:pt idx="0">
                          <c:v>2.4</c:v>
                        </c:pt>
                      </c15:dlblFieldTableCache>
                    </c15:dlblFTEntry>
                  </c15:dlblFieldTable>
                  <c15:showDataLabelsRange val="0"/>
                </c:ext>
                <c:ext xmlns:c16="http://schemas.microsoft.com/office/drawing/2014/chart" uri="{C3380CC4-5D6E-409C-BE32-E72D297353CC}">
                  <c16:uniqueId val="{00000001-372F-4D92-BC1B-38198720DE0B}"/>
                </c:ext>
              </c:extLst>
            </c:dLbl>
            <c:dLbl>
              <c:idx val="2"/>
              <c:tx>
                <c:strRef>
                  <c:f>Daten_Diagramme!$D$16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{C99E7055-EC4D-44A4-AB8F-7B83597E563E}</c15:txfldGUID>
                      <c15:f>Daten_Diagramme!$D$16</c15:f>
                      <c15:dlblFieldTableCache>
                        <c:ptCount val="1"/>
                        <c:pt idx="0">
                          <c:v>-0.5</c:v>
                        </c:pt>
                      </c15:dlblFieldTableCache>
                    </c15:dlblFTEntry>
                  </c15:dlblFieldTable>
                  <c15:showDataLabelsRange val="0"/>
                </c:ext>
                <c:ext xmlns:c16="http://schemas.microsoft.com/office/drawing/2014/chart" uri="{C3380CC4-5D6E-409C-BE32-E72D297353CC}">
                  <c16:uniqueId val="{00000002-372F-4D92-BC1B-38198720DE0B}"/>
                </c:ext>
              </c:extLst>
            </c:dLbl>
            <c:dLbl>
              <c:idx val="3"/>
              <c:tx>
                <c:strRef>
                  <c:f>Daten_Diagramme!$D$17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{77FA96D1-3179-4079-BA68-D68872AA199C}</c15:txfldGUID>
                      <c15:f>Daten_Diagramme!$D$17</c15:f>
                      <c15:dlblFieldTableCache>
                        <c:ptCount val="1"/>
                        <c:pt idx="0">
                          <c:v>-1.7</c:v>
                        </c:pt>
                      </c15:dlblFieldTableCache>
                    </c15:dlblFTEntry>
                  </c15:dlblFieldTable>
                  <c15:showDataLabelsRange val="0"/>
                </c:ext>
                <c:ext xmlns:c16="http://schemas.microsoft.com/office/drawing/2014/chart" uri="{C3380CC4-5D6E-409C-BE32-E72D297353CC}">
                  <c16:uniqueId val="{00000003-372F-4D92-BC1B-38198720DE0B}"/>
                </c:ext>
              </c:extLst>
            </c:dLbl>
            <c:dLbl>
              <c:idx val="4"/>
              <c:tx>
                <c:strRef>
                  <c:f>Daten_Diagramme!$D$18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{6DE04637-84EA-46C0-856E-429615CBD383}</c15:txfldGUID>
                      <c15:f>Daten_Diagramme!$D$18</c15:f>
                      <c15:dlblFieldTableCache>
                        <c:ptCount val="1"/>
                        <c:pt idx="0">
                          <c:v>-5.6</c:v>
                        </c:pt>
                      </c15:dlblFieldTableCache>
                    </c15:dlblFTEntry>
                  </c15:dlblFieldTable>
                  <c15:showDataLabelsRange val="0"/>
                </c:ext>
                <c:ext xmlns:c16="http://schemas.microsoft.com/office/drawing/2014/chart" uri="{C3380CC4-5D6E-409C-BE32-E72D297353CC}">
                  <c16:uniqueId val="{00000004-372F-4D92-BC1B-38198720DE0B}"/>
                </c:ext>
              </c:extLst>
            </c:dLbl>
            <c:dLbl>
              <c:idx val="5"/>
              <c:tx>
                <c:strRef>
                  <c:f>Daten_Diagramme!$D$19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{CBA75241-43E4-4382-8302-5428D6EFB031}</c15:txfldGUID>
                      <c15:f>Daten_Diagramme!$D$19</c15:f>
                      <c15:dlblFieldTableCache>
                        <c:ptCount val="1"/>
                        <c:pt idx="0">
                          <c:v>-1.1</c:v>
                        </c:pt>
                      </c15:dlblFieldTableCache>
                    </c15:dlblFTEntry>
                  </c15:dlblFieldTable>
                  <c15:showDataLabelsRange val="0"/>
                </c:ext>
                <c:ext xmlns:c16="http://schemas.microsoft.com/office/drawing/2014/chart" uri="{C3380CC4-5D6E-409C-BE32-E72D297353CC}">
                  <c16:uniqueId val="{00000005-372F-4D92-BC1B-38198720DE0B}"/>
                </c:ext>
              </c:extLst>
            </c:dLbl>
            <c:dLbl>
              <c:idx val="6"/>
              <c:tx>
                <c:strRef>
                  <c:f>Daten_Diagramme!$D$20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{EB67484A-B7EA-4E69-91BC-C3D20BB08DE2}</c15:txfldGUID>
                      <c15:f>Daten_Diagramme!$D$20</c15:f>
                      <c15:dlblFieldTableCache>
                        <c:ptCount val="1"/>
                        <c:pt idx="0">
                          <c:v>-1.3</c:v>
                        </c:pt>
                      </c15:dlblFieldTableCache>
                    </c15:dlblFTEntry>
                  </c15:dlblFieldTable>
                  <c15:showDataLabelsRange val="0"/>
                </c:ext>
                <c:ext xmlns:c16="http://schemas.microsoft.com/office/drawing/2014/chart" uri="{C3380CC4-5D6E-409C-BE32-E72D297353CC}">
                  <c16:uniqueId val="{00000006-372F-4D92-BC1B-38198720DE0B}"/>
                </c:ext>
              </c:extLst>
            </c:dLbl>
            <c:dLbl>
              <c:idx val="7"/>
              <c:tx>
                <c:strRef>
                  <c:f>Daten_Diagramme!$D$21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{D0628F2B-E6C3-44CD-BB49-51F7B17F33C8}</c15:txfldGUID>
                      <c15:f>Daten_Diagramme!$D$21</c15:f>
                      <c15:dlblFieldTableCache>
                        <c:ptCount val="1"/>
                        <c:pt idx="0">
                          <c:v>3.4</c:v>
                        </c:pt>
                      </c15:dlblFieldTableCache>
                    </c15:dlblFTEntry>
                  </c15:dlblFieldTable>
                  <c15:showDataLabelsRange val="0"/>
                </c:ext>
                <c:ext xmlns:c16="http://schemas.microsoft.com/office/drawing/2014/chart" uri="{C3380CC4-5D6E-409C-BE32-E72D297353CC}">
                  <c16:uniqueId val="{00000007-372F-4D92-BC1B-38198720DE0B}"/>
                </c:ext>
              </c:extLst>
            </c:dLbl>
            <c:dLbl>
              <c:idx val="8"/>
              <c:tx>
                <c:strRef>
                  <c:f>Daten_Diagramme!$D$22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{B026BD31-84F8-4AEF-879F-FF7CB2BF3944}</c15:txfldGUID>
                      <c15:f>Daten_Diagramme!$D$22</c15:f>
                      <c15:dlblFieldTableCache>
                        <c:ptCount val="1"/>
                        <c:pt idx="0">
                          <c:v>0.7</c:v>
                        </c:pt>
                      </c15:dlblFieldTableCache>
                    </c15:dlblFTEntry>
                  </c15:dlblFieldTable>
                  <c15:showDataLabelsRange val="0"/>
                </c:ext>
                <c:ext xmlns:c16="http://schemas.microsoft.com/office/drawing/2014/chart" uri="{C3380CC4-5D6E-409C-BE32-E72D297353CC}">
                  <c16:uniqueId val="{00000008-372F-4D92-BC1B-38198720DE0B}"/>
                </c:ext>
              </c:extLst>
            </c:dLbl>
            <c:dLbl>
              <c:idx val="9"/>
              <c:tx>
                <c:strRef>
                  <c:f>Daten_Diagramme!$D$23</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{C03D0FBB-557D-45CC-A864-1E6330697C2B}</c15:txfldGUID>
                      <c15:f>Daten_Diagramme!$D$23</c15:f>
                      <c15:dlblFieldTableCache>
                        <c:ptCount val="1"/>
                        <c:pt idx="0">
                          <c:v>0.9</c:v>
                        </c:pt>
                      </c15:dlblFieldTableCache>
                    </c15:dlblFTEntry>
                  </c15:dlblFieldTable>
                  <c15:showDataLabelsRange val="0"/>
                </c:ext>
                <c:ext xmlns:c16="http://schemas.microsoft.com/office/drawing/2014/chart" uri="{C3380CC4-5D6E-409C-BE32-E72D297353CC}">
                  <c16:uniqueId val="{00000009-372F-4D92-BC1B-38198720DE0B}"/>
                </c:ext>
              </c:extLst>
            </c:dLbl>
            <c:dLbl>
              <c:idx val="10"/>
              <c:tx>
                <c:strRef>
                  <c:f>Daten_Diagramme!$D$24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{284745D6-6559-4E73-8CBA-D6D2914EF1F8}</c15:txfldGUID>
                      <c15:f>Daten_Diagramme!$D$24</c15:f>
                      <c15:dlblFieldTableCache>
                        <c:ptCount val="1"/>
                        <c:pt idx="0">
                          <c:v>-1.2</c:v>
                        </c:pt>
                      </c15:dlblFieldTableCache>
                    </c15:dlblFTEntry>
                  </c15:dlblFieldTable>
                  <c15:showDataLabelsRange val="0"/>
                </c:ext>
                <c:ext xmlns:c16="http://schemas.microsoft.com/office/drawing/2014/chart" uri="{C3380CC4-5D6E-409C-BE32-E72D297353CC}">
                  <c16:uniqueId val="{0000000A-372F-4D92-BC1B-38198720DE0B}"/>
                </c:ext>
              </c:extLst>
            </c:dLbl>
            <c:dLbl>
              <c:idx val="11"/>
              <c:tx>
                <c:strRef>
                  <c:f>Daten_Diagramme!$D$25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{85832D2F-2B39-40D5-B38A-854D418735A6}</c15:txfldGUID>
                      <c15:f>Daten_Diagramme!$D$25</c15:f>
                      <c15:dlblFieldTableCache>
                        <c:ptCount val="1"/>
                        <c:pt idx="0">
                          <c:v>3.8</c:v>
                        </c:pt>
                      </c15:dlblFieldTableCache>
                    </c15:dlblFTEntry>
                  </c15:dlblFieldTable>
                  <c15:showDataLabelsRange val="0"/>
                </c:ext>
                <c:ext xmlns:c16="http://schemas.microsoft.com/office/drawing/2014/chart" uri="{C3380CC4-5D6E-409C-BE32-E72D297353CC}">
                  <c16:uniqueId val="{0000000B-372F-4D92-BC1B-38198720DE0B}"/>
                </c:ext>
              </c:extLst>
            </c:dLbl>
            <c:dLbl>
              <c:idx val="12"/>
              <c:tx>
                <c:strRef>
                  <c:f>Daten_Diagramme!$D$26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{84D04DF8-C95D-42B7-94BA-DEB421644B78}</c15:txfldGUID>
                      <c15:f>Daten_Diagramme!$D$26</c15:f>
                      <c15:dlblFieldTableCache>
                        <c:ptCount val="1"/>
                        <c:pt idx="0">
                          <c:v>-0.2</c:v>
                        </c:pt>
                      </c15:dlblFieldTableCache>
                    </c15:dlblFTEntry>
                  </c15:dlblFieldTable>
                  <c15:showDataLabelsRange val="0"/>
                </c:ext>
                <c:ext xmlns:c16="http://schemas.microsoft.com/office/drawing/2014/chart" uri="{C3380CC4-5D6E-409C-BE32-E72D297353CC}">
                  <c16:uniqueId val="{0000000C-372F-4D92-BC1B-38198720DE0B}"/>
                </c:ext>
              </c:extLst>
            </c:dLbl>
            <c:dLbl>
              <c:idx val="13"/>
              <c:tx>
                <c:strRef>
                  <c:f>Daten_Diagramme!$D$27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{FEDAC6EA-646E-4509-928A-56CDD9C6A6EB}</c15:txfldGUID>
                      <c15:f>Daten_Diagramme!$D$27</c15:f>
                      <c15:dlblFieldTableCache>
                        <c:ptCount val="1"/>
                        <c:pt idx="0">
                          <c:v>1.5</c:v>
                        </c:pt>
                      </c15:dlblFieldTableCache>
                    </c15:dlblFTEntry>
                  </c15:dlblFieldTable>
                  <c15:showDataLabelsRange val="0"/>
                </c:ext>
                <c:ext xmlns:c16="http://schemas.microsoft.com/office/drawing/2014/chart" uri="{C3380CC4-5D6E-409C-BE32-E72D297353CC}">
                  <c16:uniqueId val="{0000000D-372F-4D92-BC1B-38198720DE0B}"/>
                </c:ext>
              </c:extLst>
            </c:dLbl>
            <c:dLbl>
              <c:idx val="14"/>
              <c:tx>
                <c:strRef>
                  <c:f>Daten_Diagramme!$D$28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{900B23AA-6459-4EC0-887D-DA365035648C}</c15:txfldGUID>
                      <c15:f>Daten_Diagramme!$D$28</c15:f>
                      <c15:dlblFieldTableCache>
                        <c:ptCount val="1"/>
                        <c:pt idx="0">
                          <c:v>3.7</c:v>
                        </c:pt>
                      </c15:dlblFieldTableCache>
                    </c15:dlblFTEntry>
                  </c15:dlblFieldTable>
                  <c15:showDataLabelsRange val="0"/>
                </c:ext>
                <c:ext xmlns:c16="http://schemas.microsoft.com/office/drawing/2014/chart" uri="{C3380CC4-5D6E-409C-BE32-E72D297353CC}">
                  <c16:uniqueId val="{0000000E-372F-4D92-BC1B-38198720DE0B}"/>
                </c:ext>
              </c:extLst>
            </c:dLbl>
            <c:dLbl>
              <c:idx val="15"/>
              <c:tx>
                <c:strRef>
                  <c:f>Daten_Diagramme!$D$29</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{949DF324-C526-4240-9A17-721245F5D567}</c15:txfldGUID>
                      <c15:f>Daten_Diagramme!$D$29</c15:f>
                      <c15:dlblFieldTableCache>
                        <c:ptCount val="1"/>
                        <c:pt idx="0">
                          <c:v>-10.4</c:v>
                        </c:pt>
                      </c15:dlblFieldTableCache>
                    </c15:dlblFTEntry>
                  </c15:dlblFieldTable>
                  <c15:showDataLabelsRange val="0"/>
                </c:ext>
                <c:ext xmlns:c16="http://schemas.microsoft.com/office/drawing/2014/chart" uri="{C3380CC4-5D6E-409C-BE32-E72D297353CC}">
                  <c16:uniqueId val="{0000000F-372F-4D92-BC1B-38198720DE0B}"/>
                </c:ext>
              </c:extLst>
            </c:dLbl>
            <c:dLbl>
              <c:idx val="16"/>
              <c:tx>
                <c:strRef>
                  <c:f>Daten_Diagramme!$D$30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{F5CA2486-4008-43A0-942E-FF4B560D44E9}</c15:txfldGUID>
                      <c15:f>Daten_Diagramme!$D$30</c15:f>
                      <c15:dlblFieldTableCache>
                        <c:ptCount val="1"/>
                        <c:pt idx="0">
                          <c:v>-2.1</c:v>
                        </c:pt>
                      </c15:dlblFieldTableCache>
                    </c15:dlblFTEntry>
                  </c15:dlblFieldTable>
                  <c15:showDataLabelsRange val="0"/>
                </c:ext>
                <c:ext xmlns:c16="http://schemas.microsoft.com/office/drawing/2014/chart" uri="{C3380CC4-5D6E-409C-BE32-E72D297353CC}">
                  <c16:uniqueId val="{00000010-372F-4D92-BC1B-38198720DE0B}"/>
                </c:ext>
              </c:extLst>
            </c:dLbl>
            <c:dLbl>
              <c:idx val="17"/>
              <c:tx>
                <c:strRef>
                  <c:f>Daten_Diagramme!$D$31</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{2D249A16-699E-4D89-B55F-A5D289233459}</c15:txfldGUID>
                      <c15:f>Daten_Diagramme!$D$31</c15:f>
                      <c15:dlblFieldTableCache>
                        <c:ptCount val="1"/>
                        <c:pt idx="0">
                          <c:v>4.9</c:v>
                        </c:pt>
                      </c15:dlblFieldTableCache>
                    </c15:dlblFTEntry>
                  </c15:dlblFieldTable>
                  <c15:showDataLabelsRange val="0"/>
                </c:ext>
                <c:ext xmlns:c16="http://schemas.microsoft.com/office/drawing/2014/chart" uri="{C3380CC4-5D6E-409C-BE32-E72D297353CC}">
                  <c16:uniqueId val="{00000011-372F-4D92-BC1B-38198720DE0B}"/>
                </c:ext>
              </c:extLst>
            </c:dLbl>
            <c:dLbl>
              <c:idx val="18"/>
              <c:tx>
                <c:strRef>
                  <c:f>Daten_Diagramme!$D$32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{4D5F852B-1616-4A84-96BD-4220EF2B255E}</c15:txfldGUID>
                      <c15:f>Daten_Diagramme!$D$32</c15:f>
                      <c15:dlblFieldTableCache>
                        <c:ptCount val="1"/>
                        <c:pt idx="0">
                          <c:v>0.2</c:v>
                        </c:pt>
                      </c15:dlblFieldTableCache>
                    </c15:dlblFTEntry>
                  </c15:dlblFieldTable>
                  <c15:showDataLabelsRange val="0"/>
                </c:ext>
                <c:ext xmlns:c16="http://schemas.microsoft.com/office/drawing/2014/chart" uri="{C3380CC4-5D6E-409C-BE32-E72D297353CC}">
                  <c16:uniqueId val="{00000012-372F-4D92-BC1B-38198720DE0B}"/>
                </c:ext>
              </c:extLst>
            </c:dLbl>
            <c:dLbl>
              <c:idx val="19"/>
              <c:tx>
                <c:strRef>
                  <c:f>Daten_Diagramme!$D$33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{A1D8095F-0044-43CF-BB33-CCDE8EF738AF}</c15:txfldGUID>
                      <c15:f>Daten_Diagramme!$D$33</c15:f>
                      <c15:dlblFieldTableCache>
                        <c:ptCount val="1"/>
                        <c:pt idx="0">
                          <c:v>2.0</c:v>
                        </c:pt>
                      </c15:dlblFieldTableCache>
                    </c15:dlblFTEntry>
                  </c15:dlblFieldTable>
                  <c15:showDataLabelsRange val="0"/>
                </c:ext>
                <c:ext xmlns:c16="http://schemas.microsoft.com/office/drawing/2014/chart" uri="{C3380CC4-5D6E-409C-BE32-E72D297353CC}">
                  <c16:uniqueId val="{00000013-372F-4D92-BC1B-38198720DE0B}"/>
                </c:ext>
              </c:extLst>
            </c:dLbl>
            <c:dLbl>
              <c:idx val="20"/>
              <c:tx>
                <c:strRef>
                  <c:f>Daten_Diagramme!$D$34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{99D9EAA7-DDD3-47B5-8E05-5A90D5428AC2}</c15:txfldGUID>
                      <c15:f>Daten_Diagramme!$D$34</c15:f>
                      <c15:dlblFieldTableCache>
                        <c:ptCount val="1"/>
                        <c:pt idx="0">
                          <c:v>2.2</c:v>
                        </c:pt>
                      </c15:dlblFieldTableCache>
                    </c15:dlblFTEntry>
                  </c15:dlblFieldTable>
                  <c15:showDataLabelsRange val="0"/>
                </c:ext>
                <c:ext xmlns:c16="http://schemas.microsoft.com/office/drawing/2014/chart" uri="{C3380CC4-5D6E-409C-BE32-E72D297353CC}">
                  <c16:uniqueId val="{00000014-372F-4D92-BC1B-38198720DE0B}"/>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{4FECB580-2172-408A-8825-4FD2ED6497D1}</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372F-4D92-BC1B-38198720DE0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{B91ED646-1866-4239-8D64-56414BF9653C}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72F-4D92-BC1B-38198720DE0B}"/>
                </c:ext>
              </c:extLst>
            </c:dLbl>
            <c:dLbl>
              <c:idx val="23"/>
              <c:tx>
                <c:strRef>
                  <c:f>Daten_Diagramme!$D$37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{D7717B65-8298-46DF-8519-AC9E95FCE18B}</c15:txfldGUID>
                      <c15:f>Daten_Diagramme!$D$37</c15:f>
                      <c15:dlblFieldTableCache>
                        <c:ptCount val="1"/>
                        <c:pt idx="0">
                          <c:v>2.4</c:v>
                        </c:pt>
                      </c15:dlblFieldTableCache>
                    </c15:dlblFTEntry>
                  </c15:dlblFieldTable>
                  <c15:showDataLabelsRange val="0"/>
                </c:ext>
                <c:ext xmlns:c16="http://schemas.microsoft.com/office/drawing/2014/chart" uri="{C3380CC4-5D6E-409C-BE32-E72D297353CC}">
                  <c16:uniqueId val="{00000017-372F-4D92-BC1B-38198720DE0B}"/>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{12E997C6-1D72-40E4-B80F-391F507F5280}</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372F-4D92-BC1B-38198720DE0B}"/>
                </c:ext>
              </c:extLst>
            </c:dLbl>
            <c:dLbl>
              <c:idx val="25"/>
              <c:tx>
                <c:strRef>
                  <c:f>Daten_Diagramme!$D$39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{CA3CDD9E-7458-4F1A-A646-07B509606EAD}</c15:txfldGUID>
                      <c15:f>Daten_Diagramme!$D$39</c15:f>
                      <c15:dlblFieldTableCache>
                        <c:ptCount val="1"/>
                        <c:pt idx="0">
                          <c:v>0.7</c:v>
                        </c:pt>
                      </c15:dlblFieldTableCache>
                    </c15:dlblFTEntry>
                  </c15:dlblFieldTable>
                  <c15:showDataLabelsRange val="0"/>
                </c:ext>
                <c:ext xmlns:c16="http://schemas.microsoft.com/office/drawing/2014/chart" uri="{C3380CC4-5D6E-409C-BE32-E72D297353CC}">
                  <c16:uniqueId val="{00000019-372F-4D92-BC1B-38198720DE0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{C2DE627F-BE22-45F8-B6CC-C1DE965415AC}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72F-4D92-BC1B-38198720DE0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{89226B6B-0797-4E84-A989-A77AED4749F8}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72F-4D92-BC1B-38198720DE0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{E30FCB2C-E4FE-45D8-8C67-AE92D4031478}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72F-4D92-BC1B-38198720DE0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{3C5A0EEA-CAF5-4D26-B8DF-64BA8F7B57B5}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72F-4D92-BC1B-38198720DE0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{72CEF64C-9A84-481F-8BE3-B00F17A04EF4}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72F-4D92-BC1B-38198720DE0B}"/>
                </c:ext>
              </c:extLst>
            </c:dLbl>
            <c:dLbl>
              <c:idx val="31"/>
              <c:tx>
                <c:strRef>
                  <c:f>Daten_Diagramme!$D$45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{FDC5B934-BD24-4361-ADA5-59085527C385}</c15:txfldGUID>
                      <c15:f>Daten_Diagramme!$D$45</c15:f>
                      <c15:dlblFieldTableCache>
                        <c:ptCount val="1"/>
                        <c:pt idx="0">
                          <c:v>0.7</c:v>
                        </c:pt>
                      </c15:dlblFieldTableCache>
                    </c15:dlblFTEntry>
                  </c15:dlblFieldTable>
                  <c15:showDataLabelsRange val="0"/>
                </c:ext>
                <c:ext xmlns:c16="http://schemas.microsoft.com/office/drawing/2014/chart" uri="{C3380CC4-5D6E-409C-BE32-E72D297353CC}">
                  <c16:uniqueId val="{0000001F-372F-4D92-BC1B-38198720DE0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0.28045441987793956</c:v>
                </c:pt>
                <c:pt idx="1">
                  <c:v>2.3557126030624262</c:v>
                </c:pt>
                <c:pt idx="2">
                  <c:v>-0.46728971962616822</c:v>
                </c:pt>
                <c:pt idx="3">
                  <c:v>-1.6841022123134968</c:v>
                </c:pt>
                <c:pt idx="4">
                  <c:v>-5.6444310292785991</c:v>
                </c:pt>
                <c:pt idx="5">
                  <c:v>-1.1240420096508656</c:v>
                </c:pt>
                <c:pt idx="6">
                  <c:v>-1.2884405007900814</c:v>
                </c:pt>
                <c:pt idx="7">
                  <c:v>3.4423407917383821</c:v>
                </c:pt>
                <c:pt idx="8">
                  <c:v>0.69384747636006383</c:v>
                </c:pt>
                <c:pt idx="9">
                  <c:v>0.86670133472005551</c:v>
                </c:pt>
                <c:pt idx="10">
                  <c:v>-1.1767852366943032</c:v>
                </c:pt>
                <c:pt idx="11">
                  <c:v>3.7917737789203083</c:v>
                </c:pt>
                <c:pt idx="12">
                  <c:v>-0.18946570670708601</c:v>
                </c:pt>
                <c:pt idx="13">
                  <c:v>1.5086913742210561</c:v>
                </c:pt>
                <c:pt idx="14">
                  <c:v>3.6612543775867556</c:v>
                </c:pt>
                <c:pt idx="15">
                  <c:v>-10.427918570835065</c:v>
                </c:pt>
                <c:pt idx="16">
                  <c:v>-2.0681265206812651</c:v>
                </c:pt>
                <c:pt idx="17">
                  <c:v>4.9270879363676539</c:v>
                </c:pt>
                <c:pt idx="18">
                  <c:v>0.21503449511692502</c:v>
                </c:pt>
                <c:pt idx="19">
                  <c:v>1.9622858236814396</c:v>
                </c:pt>
                <c:pt idx="20">
                  <c:v>2.2331861854063879</c:v>
                </c:pt>
                <c:pt idx="21">
                  <c:v>0</c:v>
                </c:pt>
                <c:pt idx="23">
                  <c:v>2.3557126030624262</c:v>
                </c:pt>
                <c:pt idx="24">
                  <c:v>-0.50275377696932955</c:v>
                </c:pt>
                <c:pt idx="25">
                  <c:v>0.6504846996886785</c:v>
                </c:pt>
              </c:numCache>
            </c:numRef>
          </c:val>
          <c:extLst>
            <c:ext xmlns:c16="http://schemas.microsoft.com/office/drawing/2014/chart" uri="{C3380CC4-5D6E-409C-BE32-E72D297353CC}">
              <c16:uniqueId val="{00000020-372F-4D92-BC1B-38198720DE0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{CE5DC0B5-5DA5-4755-8192-FCAED92D2405}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72F-4D92-BC1B-38198720DE0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{9A261218-2D0A-4617-B9E8-BA3255F2C453}</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72F-4D92-BC1B-38198720DE0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{6432264E-9FD0-4A48-8882-A8E65897BC3E}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72F-4D92-BC1B-38198720DE0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{06B86E48-29BC-4FEB-9DCA-94F9051E881B}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72F-4D92-BC1B-38198720DE0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{F761AB81-9713-46AB-BD4A-D1044261E987}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72F-4D92-BC1B-38198720DE0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{A4EDD57E-E2AF-4560-B4AE-ADE64A6E3037}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72F-4D92-BC1B-38198720DE0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{310A2F41-F8C4-4405-95B8-623D80BF70E9}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72F-4D92-BC1B-38198720DE0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{55895B47-BD49-4F0F-AE1F-7B684B114EC2}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72F-4D92-BC1B-38198720DE0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{F3EE9206-D23A-4B63-B058-317A76847F8F}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72F-4D92-BC1B-38198720DE0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{4F30D81D-3692-45F8-8D0A-44BD28C61981}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72F-4D92-BC1B-38198720DE0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{1DC687EE-4639-4CC5-AFF3-FE7E0BFFA934}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72F-4D92-BC1B-38198720DE0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{50A941DE-12C9-42BE-998D-CD3B24264EC8}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72F-4D92-BC1B-38198720DE0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{71E90378-6EA5-4802-82C8-7C8DE47C5B9F}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72F-4D92-BC1B-38198720DE0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{82476144-8415-4B91-B870-77805599E699}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72F-4D92-BC1B-38198720DE0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{F31A40C8-7470-40F3-B4EB-51CA166E5E25}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72F-4D92-BC1B-38198720DE0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{6351C5CC-E08E-4D27-9D27-A50D8BEC513A}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72F-4D92-BC1B-38198720DE0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{7F8880CD-C068-43B8-AB94-EAC00638084A}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72F-4D92-BC1B-38198720DE0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{75EFB453-598B-4489-87D4-0175D1B21646}</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72F-4D92-BC1B-38198720DE0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{0B9C1C83-850F-48A2-A12C-E86AC4C2E1C2}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72F-4D92-BC1B-38198720DE0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{4A0BAD28-53CD-4390-B795-B4675F246613}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72F-4D92-BC1B-38198720DE0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{4519ED15-4CBB-4838-B940-73D6B4DE48F8}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72F-4D92-BC1B-38198720DE0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{7773BE6D-7B37-4644-8BBA-28EF618F5F45}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72F-4D92-BC1B-38198720DE0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{1B7D0879-31B3-4384-AF07-217CA2B458A1}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72F-4D92-BC1B-38198720DE0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{577792E5-2EA0-467D-A21D-B39BB091FFC0}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72F-4D92-BC1B-38198720DE0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{7040960C-D1AC-4340-A76A-CD1614B8512A}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72F-4D92-BC1B-38198720DE0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{158B234B-6852-4221-89C6-6D4C40597204}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72F-4D92-BC1B-38198720DE0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{DA23DCEB-A47F-4167-AD66-B12506F9D3F0}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72F-4D92-BC1B-38198720DE0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{1460141E-2894-433A-9AA6-0914A16A4507}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72F-4D92-BC1B-38198720DE0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{3C2AAB72-F6C2-4228-BBF2-E131D8AC2EDE}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72F-4D92-BC1B-38198720DE0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{6F5EA8CC-E7CB-497D-A34F-ADE3A6ABFD47}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72F-4D92-BC1B-38198720DE0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{B2175199-D17C-46F9-A9B9-44E05F1F01B3}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72F-4D92-BC1B-38198720DE0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{2D7F78F7-CE6C-470B-8745-E8E9EA87CEC8}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72F-4D92-BC1B-38198720DE0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72F-4D92-BC1B-38198720DE0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72F-4D92-BC1B-38198720DE0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{6B857631-F119-437E-A63A-8FA624E9D4BB}</c15:txfldGUID>
                      <c15:f>Daten_Diagramme!$E$14</c15:f>
                      <c15:dlblFieldTableCache>
                        <c:ptCount val="1"/>
                        <c:pt idx="0">
                          <c:v>-3.9</c:v>
                        </c:pt>
                      </c15:dlblFieldTableCache>
                    </c15:dlblFTEntry>
                  </c15:dlblFieldTable>
                  <c15:showDataLabelsRange val="0"/>
                </c:ext>
                <c:ext xmlns:c16="http://schemas.microsoft.com/office/drawing/2014/chart" uri="{C3380CC4-5D6E-409C-BE32-E72D297353CC}">
                  <c16:uniqueId val="{00000000-8A40-4900-915E-34429DF51B79}"/>
                </c:ext>
              </c:extLst>
            </c:dLbl>
            <c:dLbl>
              <c:idx val="1"/>
              <c:tx>
                <c:strRef>
                  <c:f>Daten_Diagramme!$E$15</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{D666ED28-BC7F-4CCF-B6C5-C2D2618BBA4A}</c15:txfldGUID>
                      <c15:f>Daten_Diagramme!$E$15</c15:f>
                      <c15:dlblFieldTableCache>
                        <c:ptCount val="1"/>
                        <c:pt idx="0">
                          <c:v>5.7</c:v>
                        </c:pt>
                      </c15:dlblFieldTableCache>
                    </c15:dlblFTEntry>
                  </c15:dlblFieldTable>
                  <c15:showDataLabelsRange val="0"/>
                </c:ext>
                <c:ext xmlns:c16="http://schemas.microsoft.com/office/drawing/2014/chart" uri="{C3380CC4-5D6E-409C-BE32-E72D297353CC}">
                  <c16:uniqueId val="{00000001-8A40-4900-915E-34429DF51B79}"/>
                </c:ext>
              </c:extLst>
            </c:dLbl>
            <c:dLbl>
              <c:idx val="2"/>
              <c:tx>
                <c:strRef>
                  <c:f>Daten_Diagramme!$E$16</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{9E97BEF1-9DFB-46C5-BB6C-0D0C4F29E727}</c15:txfldGUID>
                      <c15:f>Daten_Diagramme!$E$16</c15:f>
                      <c15:dlblFieldTableCache>
                        <c:ptCount val="1"/>
                        <c:pt idx="0">
                          <c:v>13.1</c:v>
                        </c:pt>
                      </c15:dlblFieldTableCache>
                    </c15:dlblFTEntry>
                  </c15:dlblFieldTable>
                  <c15:showDataLabelsRange val="0"/>
                </c:ext>
                <c:ext xmlns:c16="http://schemas.microsoft.com/office/drawing/2014/chart" uri="{C3380CC4-5D6E-409C-BE32-E72D297353CC}">
                  <c16:uniqueId val="{00000002-8A40-4900-915E-34429DF51B79}"/>
                </c:ext>
              </c:extLst>
            </c:dLbl>
            <c:dLbl>
              <c:idx val="3"/>
              <c:tx>
                <c:strRef>
                  <c:f>Daten_Diagramme!$E$17</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{DA5E113C-EEEC-4FE6-AC38-A0C2FBF931F7}</c15:txfldGUID>
                      <c15:f>Daten_Diagramme!$E$17</c15:f>
                      <c15:dlblFieldTableCache>
                        <c:ptCount val="1"/>
                        <c:pt idx="0">
                          <c:v>-8.6</c:v>
                        </c:pt>
                      </c15:dlblFieldTableCache>
                    </c15:dlblFTEntry>
                  </c15:dlblFieldTable>
                  <c15:showDataLabelsRange val="0"/>
                </c:ext>
                <c:ext xmlns:c16="http://schemas.microsoft.com/office/drawing/2014/chart" uri="{C3380CC4-5D6E-409C-BE32-E72D297353CC}">
                  <c16:uniqueId val="{00000003-8A40-4900-915E-34429DF51B79}"/>
                </c:ext>
              </c:extLst>
            </c:dLbl>
            <c:dLbl>
              <c:idx val="4"/>
              <c:tx>
                <c:strRef>
                  <c:f>Daten_Diagramme!$E$18</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{61822697-51BC-4CD8-9DF0-88E2108190CE}</c15:txfldGUID>
                      <c15:f>Daten_Diagramme!$E$18</c15:f>
                      <c15:dlblFieldTableCache>
                        <c:ptCount val="1"/>
                        <c:pt idx="0">
                          <c:v>-8.7</c:v>
                        </c:pt>
                      </c15:dlblFieldTableCache>
                    </c15:dlblFTEntry>
                  </c15:dlblFieldTable>
                  <c15:showDataLabelsRange val="0"/>
                </c:ext>
                <c:ext xmlns:c16="http://schemas.microsoft.com/office/drawing/2014/chart" uri="{C3380CC4-5D6E-409C-BE32-E72D297353CC}">
                  <c16:uniqueId val="{00000004-8A40-4900-915E-34429DF51B79}"/>
                </c:ext>
              </c:extLst>
            </c:dLbl>
            <c:dLbl>
              <c:idx val="5"/>
              <c:tx>
                <c:strRef>
                  <c:f>Daten_Diagramme!$E$19</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{4EF0BCE0-2F5B-49E9-AC4B-D16915460281}</c15:txfldGUID>
                      <c15:f>Daten_Diagramme!$E$19</c15:f>
                      <c15:dlblFieldTableCache>
                        <c:ptCount val="1"/>
                        <c:pt idx="0">
                          <c:v>-8.2</c:v>
                        </c:pt>
                      </c15:dlblFieldTableCache>
                    </c15:dlblFTEntry>
                  </c15:dlblFieldTable>
                  <c15:showDataLabelsRange val="0"/>
                </c:ext>
                <c:ext xmlns:c16="http://schemas.microsoft.com/office/drawing/2014/chart" uri="{C3380CC4-5D6E-409C-BE32-E72D297353CC}">
                  <c16:uniqueId val="{00000005-8A40-4900-915E-34429DF51B79}"/>
                </c:ext>
              </c:extLst>
            </c:dLbl>
            <c:dLbl>
              <c:idx val="6"/>
              <c:tx>
                <c:strRef>
                  <c:f>Daten_Diagramme!$E$20</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{1CCA12DE-8054-41BB-B61B-FCCB716F7D06}</c15:txfldGUID>
                      <c15:f>Daten_Diagramme!$E$20</c15:f>
                      <c15:dlblFieldTableCache>
                        <c:ptCount val="1"/>
                        <c:pt idx="0">
                          <c:v>-9.4</c:v>
                        </c:pt>
                      </c15:dlblFieldTableCache>
                    </c15:dlblFTEntry>
                  </c15:dlblFieldTable>
                  <c15:showDataLabelsRange val="0"/>
                </c:ext>
                <c:ext xmlns:c16="http://schemas.microsoft.com/office/drawing/2014/chart" uri="{C3380CC4-5D6E-409C-BE32-E72D297353CC}">
                  <c16:uniqueId val="{00000006-8A40-4900-915E-34429DF51B79}"/>
                </c:ext>
              </c:extLst>
            </c:dLbl>
            <c:dLbl>
              <c:idx val="7"/>
              <c:tx>
                <c:strRef>
                  <c:f>Daten_Diagramme!$E$21</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{A62AD95B-4AC3-472F-9C59-741DE615C714}</c15:txfldGUID>
                      <c15:f>Daten_Diagramme!$E$21</c15:f>
                      <c15:dlblFieldTableCache>
                        <c:ptCount val="1"/>
                        <c:pt idx="0">
                          <c:v>5.5</c:v>
                        </c:pt>
                      </c15:dlblFieldTableCache>
                    </c15:dlblFTEntry>
                  </c15:dlblFieldTable>
                  <c15:showDataLabelsRange val="0"/>
                </c:ext>
                <c:ext xmlns:c16="http://schemas.microsoft.com/office/drawing/2014/chart" uri="{C3380CC4-5D6E-409C-BE32-E72D297353CC}">
                  <c16:uniqueId val="{00000007-8A40-4900-915E-34429DF51B79}"/>
                </c:ext>
              </c:extLst>
            </c:dLbl>
            <c:dLbl>
              <c:idx val="8"/>
              <c:tx>
                <c:strRef>
                  <c:f>Daten_Diagramme!$E$22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{0DD79A19-F204-47E9-9C8A-007476158BA6}</c15:txfldGUID>
                      <c15:f>Daten_Diagramme!$E$22</c15:f>
                      <c15:dlblFieldTableCache>
                        <c:ptCount val="1"/>
                        <c:pt idx="0">
                          <c:v>-1.7</c:v>
                        </c:pt>
                      </c15:dlblFieldTableCache>
                    </c15:dlblFTEntry>
                  </c15:dlblFieldTable>
                  <c15:showDataLabelsRange val="0"/>
                </c:ext>
                <c:ext xmlns:c16="http://schemas.microsoft.com/office/drawing/2014/chart" uri="{C3380CC4-5D6E-409C-BE32-E72D297353CC}">
                  <c16:uniqueId val="{00000008-8A40-4900-915E-34429DF51B79}"/>
                </c:ext>
              </c:extLst>
            </c:dLbl>
            <c:dLbl>
              <c:idx val="9"/>
              <c:tx>
                <c:strRef>
                  <c:f>Daten_Diagramme!$E$23</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{F23B751A-9D03-4460-B32B-656B6BAAF15F}</c15:txfldGUID>
                      <c15:f>Daten_Diagramme!$E$23</c15:f>
                      <c15:dlblFieldTableCache>
                        <c:ptCount val="1"/>
                        <c:pt idx="0">
                          <c:v>-11.0</c:v>
                        </c:pt>
                      </c15:dlblFieldTableCache>
                    </c15:dlblFTEntry>
                  </c15:dlblFieldTable>
                  <c15:showDataLabelsRange val="0"/>
                </c:ext>
                <c:ext xmlns:c16="http://schemas.microsoft.com/office/drawing/2014/chart" uri="{C3380CC4-5D6E-409C-BE32-E72D297353CC}">
                  <c16:uniqueId val="{00000009-8A40-4900-915E-34429DF51B79}"/>
                </c:ext>
              </c:extLst>
            </c:dLbl>
            <c:dLbl>
              <c:idx val="10"/>
              <c:tx>
                <c:strRef>
                  <c:f>Daten_Diagramme!$E$24</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{5D115DD3-B215-414E-AF50-08F7C30AD376}</c15:txfldGUID>
                      <c15:f>Daten_Diagramme!$E$24</c15:f>
                      <c15:dlblFieldTableCache>
                        <c:ptCount val="1"/>
                        <c:pt idx="0">
                          <c:v>-11.5</c:v>
                        </c:pt>
                      </c15:dlblFieldTableCache>
                    </c15:dlblFTEntry>
                  </c15:dlblFieldTable>
                  <c15:showDataLabelsRange val="0"/>
                </c:ext>
                <c:ext xmlns:c16="http://schemas.microsoft.com/office/drawing/2014/chart" uri="{C3380CC4-5D6E-409C-BE32-E72D297353CC}">
                  <c16:uniqueId val="{0000000A-8A40-4900-915E-34429DF51B79}"/>
                </c:ext>
              </c:extLst>
            </c:dLbl>
            <c:dLbl>
              <c:idx val="11"/>
              <c:tx>
                <c:strRef>
                  <c:f>Daten_Diagramme!$E$25</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{D0181219-8A8F-4B26-8A40-288A09FA51D4}</c15:txfldGUID>
                      <c15:f>Daten_Diagramme!$E$25</c15:f>
                      <c15:dlblFieldTableCache>
                        <c:ptCount val="1"/>
                        <c:pt idx="0">
                          <c:v>-6.5</c:v>
                        </c:pt>
                      </c15:dlblFieldTableCache>
                    </c15:dlblFTEntry>
                  </c15:dlblFieldTable>
                  <c15:showDataLabelsRange val="0"/>
                </c:ext>
                <c:ext xmlns:c16="http://schemas.microsoft.com/office/drawing/2014/chart" uri="{C3380CC4-5D6E-409C-BE32-E72D297353CC}">
                  <c16:uniqueId val="{0000000B-8A40-4900-915E-34429DF51B79}"/>
                </c:ext>
              </c:extLst>
            </c:dLbl>
            <c:dLbl>
              <c:idx val="12"/>
              <c:tx>
                <c:strRef>
                  <c:f>Daten_Diagramme!$E$26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{B8502323-2CB7-43EB-96ED-EC7F26B93CC9}</c15:txfldGUID>
                      <c15:f>Daten_Diagramme!$E$26</c15:f>
                      <c15:dlblFieldTableCache>
                        <c:ptCount val="1"/>
                        <c:pt idx="0">
                          <c:v>-3.4</c:v>
                        </c:pt>
                      </c15:dlblFieldTableCache>
                    </c15:dlblFTEntry>
                  </c15:dlblFieldTable>
                  <c15:showDataLabelsRange val="0"/>
                </c:ext>
                <c:ext xmlns:c16="http://schemas.microsoft.com/office/drawing/2014/chart" uri="{C3380CC4-5D6E-409C-BE32-E72D297353CC}">
                  <c16:uniqueId val="{0000000C-8A40-4900-915E-34429DF51B79}"/>
                </c:ext>
              </c:extLst>
            </c:dLbl>
            <c:dLbl>
              <c:idx val="13"/>
              <c:tx>
                <c:strRef>
                  <c:f>Daten_Diagramme!$E$27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{93EFAA9A-D5BE-41A0-AFFF-63CEBE4880A1}</c15:txfldGUID>
                      <c15:f>Daten_Diagramme!$E$27</c15:f>
                      <c15:dlblFieldTableCache>
                        <c:ptCount val="1"/>
                        <c:pt idx="0">
                          <c:v>-1.2</c:v>
                        </c:pt>
                      </c15:dlblFieldTableCache>
                    </c15:dlblFTEntry>
                  </c15:dlblFieldTable>
                  <c15:showDataLabelsRange val="0"/>
                </c:ext>
                <c:ext xmlns:c16="http://schemas.microsoft.com/office/drawing/2014/chart" uri="{C3380CC4-5D6E-409C-BE32-E72D297353CC}">
                  <c16:uniqueId val="{0000000D-8A40-4900-915E-34429DF51B79}"/>
                </c:ext>
              </c:extLst>
            </c:dLbl>
            <c:dLbl>
              <c:idx val="14"/>
              <c:tx>
                <c:strRef>
                  <c:f>Daten_Diagramme!$E$28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{237552D8-FAF9-403B-9DED-0DB76C6FABE4}</c15:txfldGUID>
                      <c15:f>Daten_Diagramme!$E$28</c15:f>
                      <c15:dlblFieldTableCache>
                        <c:ptCount val="1"/>
                        <c:pt idx="0">
                          <c:v>-1.5</c:v>
                        </c:pt>
                      </c15:dlblFieldTableCache>
                    </c15:dlblFTEntry>
                  </c15:dlblFieldTable>
                  <c15:showDataLabelsRange val="0"/>
                </c:ext>
                <c:ext xmlns:c16="http://schemas.microsoft.com/office/drawing/2014/chart" uri="{C3380CC4-5D6E-409C-BE32-E72D297353CC}">
                  <c16:uniqueId val="{0000000E-8A40-4900-915E-34429DF51B79}"/>
                </c:ext>
              </c:extLst>
            </c:dLbl>
            <c:dLbl>
              <c:idx val="15"/>
              <c:tx>
                <c:strRef>
                  <c:f>Daten_Diagramme!$E$29</c:f>
                  <c:strCache>
                    <c:ptCount val="1"/>
                    <c:pt idx="0">
                      <c:v>-40.2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{A4A3ABD4-E342-44B3-B17C-5C4856C4A0BF}</c15:txfldGUID>
                      <c15:f>Daten_Diagramme!$E$29</c15:f>
                      <c15:dlblFieldTableCache>
                        <c:ptCount val="1"/>
                        <c:pt idx="0">
                          <c:v>-40.2</c:v>
                        </c:pt>
                      </c15:dlblFieldTableCache>
                    </c15:dlblFTEntry>
                  </c15:dlblFieldTable>
                  <c15:showDataLabelsRange val="0"/>
                </c:ext>
                <c:ext xmlns:c16="http://schemas.microsoft.com/office/drawing/2014/chart" uri="{C3380CC4-5D6E-409C-BE32-E72D297353CC}">
                  <c16:uniqueId val="{0000000F-8A40-4900-915E-34429DF51B79}"/>
                </c:ext>
              </c:extLst>
            </c:dLbl>
            <c:dLbl>
              <c:idx val="16"/>
              <c:tx>
                <c:strRef>
                  <c:f>Daten_Diagramme!$E$30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{9201D00F-6223-4375-8F0D-2B9E84D09CFA}</c15:txfldGUID>
                      <c15:f>Daten_Diagramme!$E$30</c15:f>
                      <c15:dlblFieldTableCache>
                        <c:ptCount val="1"/>
                        <c:pt idx="0">
                          <c:v>2.4</c:v>
                        </c:pt>
                      </c15:dlblFieldTableCache>
                    </c15:dlblFTEntry>
                  </c15:dlblFieldTable>
                  <c15:showDataLabelsRange val="0"/>
                </c:ext>
                <c:ext xmlns:c16="http://schemas.microsoft.com/office/drawing/2014/chart" uri="{C3380CC4-5D6E-409C-BE32-E72D297353CC}">
                  <c16:uniqueId val="{00000010-8A40-4900-915E-34429DF51B79}"/>
                </c:ext>
              </c:extLst>
            </c:dLbl>
            <c:dLbl>
              <c:idx val="17"/>
              <c:tx>
                <c:strRef>
                  <c:f>Daten_Diagramme!$E$31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{B5688EA5-D538-489A-A37F-37BBB4ED1BA8}</c15:txfldGUID>
                      <c15:f>Daten_Diagramme!$E$31</c15:f>
                      <c15:dlblFieldTableCache>
                        <c:ptCount val="1"/>
                        <c:pt idx="0">
                          <c:v>0.7</c:v>
                        </c:pt>
                      </c15:dlblFieldTableCache>
                    </c15:dlblFTEntry>
                  </c15:dlblFieldTable>
                  <c15:showDataLabelsRange val="0"/>
                </c:ext>
                <c:ext xmlns:c16="http://schemas.microsoft.com/office/drawing/2014/chart" uri="{C3380CC4-5D6E-409C-BE32-E72D297353CC}">
                  <c16:uniqueId val="{00000011-8A40-4900-915E-34429DF51B79}"/>
                </c:ext>
              </c:extLst>
            </c:dLbl>
            <c:dLbl>
              <c:idx val="18"/>
              <c:tx>
                <c:strRef>
                  <c:f>Daten_Diagramme!$E$32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{3A20D247-AF10-4920-871A-091D1934D4F3}</c15:txfldGUID>
                      <c15:f>Daten_Diagramme!$E$32</c15:f>
                      <c15:dlblFieldTableCache>
                        <c:ptCount val="1"/>
                        <c:pt idx="0">
                          <c:v>1.0</c:v>
                        </c:pt>
                      </c15:dlblFieldTableCache>
                    </c15:dlblFTEntry>
                  </c15:dlblFieldTable>
                  <c15:showDataLabelsRange val="0"/>
                </c:ext>
                <c:ext xmlns:c16="http://schemas.microsoft.com/office/drawing/2014/chart" uri="{C3380CC4-5D6E-409C-BE32-E72D297353CC}">
                  <c16:uniqueId val="{00000012-8A40-4900-915E-34429DF51B79}"/>
                </c:ext>
              </c:extLst>
            </c:dLbl>
            <c:dLbl>
              <c:idx val="19"/>
              <c:tx>
                <c:strRef>
                  <c:f>Daten_Diagramme!$E$33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{DD727867-B6F9-4EC7-BA2A-D6BC0EF5860B}</c15:txfldGUID>
                      <c15:f>Daten_Diagramme!$E$33</c15:f>
                      <c15:dlblFieldTableCache>
                        <c:ptCount val="1"/>
                        <c:pt idx="0">
                          <c:v>-1.8</c:v>
                        </c:pt>
                      </c15:dlblFieldTableCache>
                    </c15:dlblFTEntry>
                  </c15:dlblFieldTable>
                  <c15:showDataLabelsRange val="0"/>
                </c:ext>
                <c:ext xmlns:c16="http://schemas.microsoft.com/office/drawing/2014/chart" uri="{C3380CC4-5D6E-409C-BE32-E72D297353CC}">
                  <c16:uniqueId val="{00000013-8A40-4900-915E-34429DF51B79}"/>
                </c:ext>
              </c:extLst>
            </c:dLbl>
            <c:dLbl>
              <c:idx val="20"/>
              <c:tx>
                <c:strRef>
                  <c:f>Daten_Diagramme!$E$34</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{EF65FF44-A25F-479D-8966-D68FED1DE847}</c15:txfldGUID>
                      <c15:f>Daten_Diagramme!$E$34</c15:f>
                      <c15:dlblFieldTableCache>
                        <c:ptCount val="1"/>
                        <c:pt idx="0">
                          <c:v>-5.3</c:v>
                        </c:pt>
                      </c15:dlblFieldTableCache>
                    </c15:dlblFTEntry>
                  </c15:dlblFieldTable>
                  <c15:showDataLabelsRange val="0"/>
                </c:ext>
                <c:ext xmlns:c16="http://schemas.microsoft.com/office/drawing/2014/chart" uri="{C3380CC4-5D6E-409C-BE32-E72D297353CC}">
                  <c16:uniqueId val="{00000014-8A40-4900-915E-34429DF51B79}"/>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{BE81D183-614E-49EC-8F55-BD5CB08CB149}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A40-4900-915E-34429DF51B7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{BD150206-830E-4141-AA3F-86AEABD69FAC}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A40-4900-915E-34429DF51B79}"/>
                </c:ext>
              </c:extLst>
            </c:dLbl>
            <c:dLbl>
              <c:idx val="23"/>
              <c:tx>
                <c:strRef>
                  <c:f>Daten_Diagramme!$E$37</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{A8EAAD02-1534-48F9-98B1-DC15663C37C6}</c15:txfldGUID>
                      <c15:f>Daten_Diagramme!$E$37</c15:f>
                      <c15:dlblFieldTableCache>
                        <c:ptCount val="1"/>
                        <c:pt idx="0">
                          <c:v>5.7</c:v>
                        </c:pt>
                      </c15:dlblFieldTableCache>
                    </c15:dlblFTEntry>
                  </c15:dlblFieldTable>
                  <c15:showDataLabelsRange val="0"/>
                </c:ext>
                <c:ext xmlns:c16="http://schemas.microsoft.com/office/drawing/2014/chart" uri="{C3380CC4-5D6E-409C-BE32-E72D297353CC}">
                  <c16:uniqueId val="{00000017-8A40-4900-915E-34429DF51B79}"/>
                </c:ext>
              </c:extLst>
            </c:dLbl>
            <c:dLbl>
              <c:idx val="24"/>
              <c:tx>
                <c:strRef>
                  <c:f>Daten_Diagramme!$E$38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{B4143149-15EF-41B1-89D6-E8F9EC09C719}</c15:txfldGUID>
                      <c15:f>Daten_Diagramme!$E$38</c15:f>
                      <c15:dlblFieldTableCache>
                        <c:ptCount val="1"/>
                        <c:pt idx="0">
                          <c:v>-2.7</c:v>
                        </c:pt>
                      </c15:dlblFieldTableCache>
                    </c15:dlblFTEntry>
                  </c15:dlblFieldTable>
                  <c15:showDataLabelsRange val="0"/>
                </c:ext>
                <c:ext xmlns:c16="http://schemas.microsoft.com/office/drawing/2014/chart" uri="{C3380CC4-5D6E-409C-BE32-E72D297353CC}">
                  <c16:uniqueId val="{00000018-8A40-4900-915E-34429DF51B79}"/>
                </c:ext>
              </c:extLst>
            </c:dLbl>
            <c:dLbl>
              <c:idx val="25"/>
              <c:tx>
                <c:strRef>
                  <c:f>Daten_Diagramme!$E$39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{B26F6388-0789-4ABC-8804-B2CA87096707}</c15:txfldGUID>
                      <c15:f>Daten_Diagramme!$E$39</c15:f>
                      <c15:dlblFieldTableCache>
                        <c:ptCount val="1"/>
                        <c:pt idx="0">
                          <c:v>-4.3</c:v>
                        </c:pt>
                      </c15:dlblFieldTableCache>
                    </c15:dlblFTEntry>
                  </c15:dlblFieldTable>
                  <c15:showDataLabelsRange val="0"/>
                </c:ext>
                <c:ext xmlns:c16="http://schemas.microsoft.com/office/drawing/2014/chart" uri="{C3380CC4-5D6E-409C-BE32-E72D297353CC}">
                  <c16:uniqueId val="{00000019-8A40-4900-915E-34429DF51B7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{8B3F21F2-99D2-47C4-9D29-21FEDB9578CD}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A40-4900-915E-34429DF51B7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{7A78B8BA-DF1F-4BBF-B681-6499368E5293}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A40-4900-915E-34429DF51B7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{B7F887FC-B70A-4E66-BF87-980067550A54}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A40-4900-915E-34429DF51B7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{D7C24DE1-5061-45FF-9B0E-104D20521507}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A40-4900-915E-34429DF51B7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{F5F4AD8F-F34D-4F9A-AB43-6A1BF1F74565}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A40-4900-915E-34429DF51B79}"/>
                </c:ext>
              </c:extLst>
            </c:dLbl>
            <c:dLbl>
              <c:idx val="31"/>
              <c:tx>
                <c:strRef>
                  <c:f>Daten_Diagramme!$E$45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{9BE7A3E3-D7B0-49EA-BDB9-6F0DBA4B3047}</c15:txfldGUID>
                      <c15:f>Daten_Diagramme!$E$45</c15:f>
                      <c15:dlblFieldTableCache>
                        <c:ptCount val="1"/>
                        <c:pt idx="0">
                          <c:v>-4.3</c:v>
                        </c:pt>
                      </c15:dlblFieldTableCache>
                    </c15:dlblFTEntry>
                  </c15:dlblFieldTable>
                  <c15:showDataLabelsRange val="0"/>
                </c:ext>
                <c:ext xmlns:c16="http://schemas.microsoft.com/office/drawing/2014/chart" uri="{C3380CC4-5D6E-409C-BE32-E72D297353CC}">
                  <c16:uniqueId val="{0000001F-8A40-4900-915E-34429DF51B7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-3.8831014908614558</c:v>
                </c:pt>
                <c:pt idx="1">
                  <c:v>5.6514913657770798</c:v>
                </c:pt>
                <c:pt idx="2">
                  <c:v>13.135593220338983</c:v>
                </c:pt>
                <c:pt idx="3">
                  <c:v>-8.5535006605019817</c:v>
                </c:pt>
                <c:pt idx="4">
                  <c:v>-8.6655112651646444</c:v>
                </c:pt>
                <c:pt idx="5">
                  <c:v>-8.199018920812895</c:v>
                </c:pt>
                <c:pt idx="6">
                  <c:v>-9.3959731543624159</c:v>
                </c:pt>
                <c:pt idx="7">
                  <c:v>5.5424528301886795</c:v>
                </c:pt>
                <c:pt idx="8">
                  <c:v>-1.654446324497086</c:v>
                </c:pt>
                <c:pt idx="9">
                  <c:v>-11.012526096033403</c:v>
                </c:pt>
                <c:pt idx="10">
                  <c:v>-11.509571117034165</c:v>
                </c:pt>
                <c:pt idx="11">
                  <c:v>-6.5306122448979593</c:v>
                </c:pt>
                <c:pt idx="12">
                  <c:v>-3.4161490683229814</c:v>
                </c:pt>
                <c:pt idx="13">
                  <c:v>-1.2371134020618557</c:v>
                </c:pt>
                <c:pt idx="14">
                  <c:v>-1.486097794822627</c:v>
                </c:pt>
                <c:pt idx="15">
                  <c:v>-40.22346368715084</c:v>
                </c:pt>
                <c:pt idx="16">
                  <c:v>2.4285714285714284</c:v>
                </c:pt>
                <c:pt idx="17">
                  <c:v>0.70298769771529002</c:v>
                </c:pt>
                <c:pt idx="18">
                  <c:v>0.9679062659195109</c:v>
                </c:pt>
                <c:pt idx="19">
                  <c:v>-1.7558528428093645</c:v>
                </c:pt>
                <c:pt idx="20">
                  <c:v>-5.2784611943636772</c:v>
                </c:pt>
                <c:pt idx="21">
                  <c:v>0</c:v>
                </c:pt>
                <c:pt idx="23">
                  <c:v>5.6514913657770798</c:v>
                </c:pt>
                <c:pt idx="24">
                  <c:v>-2.7016129032258065</c:v>
                </c:pt>
                <c:pt idx="25">
                  <c:v>-4.3456902089710159</c:v>
                </c:pt>
              </c:numCache>
            </c:numRef>
          </c:val>
          <c:extLst>
            <c:ext xmlns:c16="http://schemas.microsoft.com/office/drawing/2014/chart" uri="{C3380CC4-5D6E-409C-BE32-E72D297353CC}">
              <c16:uniqueId val="{00000020-8A40-4900-915E-34429DF51B7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{8E0233D1-D61D-4FAE-B587-B44DA4A9BCC6}</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A40-4900-915E-34429DF51B7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{BAF310E4-D631-42C5-960E-A91AB3E63484}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A40-4900-915E-34429DF51B7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{49DD4FA5-0758-4FEF-8FB2-DB41B47D1EEA}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A40-4900-915E-34429DF51B7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{DDB2C95F-A375-4490-8A22-255E0E88B0A5}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A40-4900-915E-34429DF51B7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{329C85A9-2815-4FD4-90B1-6A05BDDAAD85}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A40-4900-915E-34429DF51B7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{B9BD1E7A-5FAB-426C-8D70-1F748C09C012}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A40-4900-915E-34429DF51B7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{9B144A02-A2CD-4D7A-9FFF-56CCE8A22928}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A40-4900-915E-34429DF51B7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{00777385-F857-483C-8FEB-3C21E48D0F8A}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A40-4900-915E-34429DF51B7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{924FB085-F1E0-4F63-AF22-D0C89D9EAD7B}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A40-4900-915E-34429DF51B7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{C26CB1EE-F15E-49CE-8369-3C8134B6C05D}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A40-4900-915E-34429DF51B7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{817B874C-E11E-4349-87F3-0ED5BDF5B2BB}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A40-4900-915E-34429DF51B7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{934D5D30-EE38-4664-8385-96E308D4292F}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A40-4900-915E-34429DF51B7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{1BCBF28A-93F2-4B94-8A6B-64D6712DE5ED}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A40-4900-915E-34429DF51B7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{630751E1-C50C-4BEE-9AD5-8C84C7599BBB}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A40-4900-915E-34429DF51B7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{600A1FD7-4C00-4165-8E05-5625F934DCD1}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A40-4900-915E-34429DF51B7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{C21B1F1D-5EA5-418F-AD95-DAF75DA725B5}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A40-4900-915E-34429DF51B7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{3F3EE1C5-495D-42CF-8650-0BB31EB505F6}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A40-4900-915E-34429DF51B7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{DF479951-3DF0-440C-9B5F-7EAE22A56AB9}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A40-4900-915E-34429DF51B7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{0A23314B-EB4F-4C3F-AAAB-1DF241C7A5B5}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A40-4900-915E-34429DF51B7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{DD4042F4-2381-44CF-B62C-EF5D9F5ECC9A}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A40-4900-915E-34429DF51B7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{12EBEA5F-64B2-47EA-97C4-38707113862D}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A40-4900-915E-34429DF51B7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{12FEAD35-8143-45DA-A72E-FAE48812D425}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A40-4900-915E-34429DF51B7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{3744C6B7-5D96-4D4D-9EC6-F41CCF715F19}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A40-4900-915E-34429DF51B7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{00984716-411C-4816-9D83-174138BB62E1}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A40-4900-915E-34429DF51B7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{C167957C-83AB-463A-A37D-1532F916E8D1}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A40-4900-915E-34429DF51B7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{8C421F6B-DF3F-473D-9972-EC71DEF731E9}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A40-4900-915E-34429DF51B7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{89906EE0-B39B-4F16-9603-47D7BD9FE351}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A40-4900-915E-34429DF51B7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{E628A3CC-713F-4923-9B28-3718D92AE417}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A40-4900-915E-34429DF51B7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{6FF62F13-83E1-430D-A449-15563CBB911D}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A40-4900-915E-34429DF51B7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{1DC9AE15-852C-47A9-A160-F96738C2AF0F}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A40-4900-915E-34429DF51B7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{CD71C6C2-DEC3-4BE0-A7F7-69BBD4A65F1B}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A40-4900-915E-34429DF51B7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{DFA56FDE-5AC3-478A-96F3-AC2711A0C4CD}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A40-4900-915E-34429DF51B7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A40-4900-915E-34429DF51B7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A40-4900-915E-34429DF51B7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{33C56260-8921-4BC0-8082-0E552C3BAFA5}</c15:txfldGUID>
                      <c15:f>Diagramm!$I$46</c15:f>
                      <c15:dlblFieldTableCache>
                        <c:ptCount val="1"/>
                      </c15:dlblFieldTableCache>
                    </c15:dlblFTEntry>
                  </c15:dlblFieldTable>
                  <c15:showDataLabelsRange val="0"/>
                </c:ext>
                <c:ext xmlns:c16="http://schemas.microsoft.com/office/drawing/2014/chart" uri="{C3380CC4-5D6E-409C-BE32-E72D297353CC}">
                  <c16:uniqueId val="{00000000-8257-41DB-A02F-4CE0140FFFF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{63FF1415-5430-44B2-9F02-6833D0B14E31}</c15:txfldGUID>
                      <c15:f>Diagramm!$I$47</c15:f>
                      <c15:dlblFieldTableCache>
                        <c:ptCount val="1"/>
                      </c15:dlblFieldTableCache>
                    </c15:dlblFTEntry>
                  </c15:dlblFieldTable>
                  <c15:showDataLabelsRange val="0"/>
                </c:ext>
                <c:ext xmlns:c16="http://schemas.microsoft.com/office/drawing/2014/chart" uri="{C3380CC4-5D6E-409C-BE32-E72D297353CC}">
                  <c16:uniqueId val="{00000001-8257-41DB-A02F-4CE0140FFFF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{BB724111-0B7E-4AD8-A640-0C45DF801791}</c15:txfldGUID>
                      <c15:f>Diagramm!$I$48</c15:f>
                      <c15:dlblFieldTableCache>
                        <c:ptCount val="1"/>
                      </c15:dlblFieldTableCache>
                    </c15:dlblFTEntry>
                  </c15:dlblFieldTable>
                  <c15:showDataLabelsRange val="0"/>
                </c:ext>
                <c:ext xmlns:c16="http://schemas.microsoft.com/office/drawing/2014/chart" uri="{C3380CC4-5D6E-409C-BE32-E72D297353CC}">
                  <c16:uniqueId val="{00000002-8257-41DB-A02F-4CE0140FFFF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{CC723232-3251-4895-A7F7-5A078F878B96}</c15:txfldGUID>
                      <c15:f>Diagramm!$I$49</c15:f>
                      <c15:dlblFieldTableCache>
                        <c:ptCount val="1"/>
                      </c15:dlblFieldTableCache>
                    </c15:dlblFTEntry>
                  </c15:dlblFieldTable>
                  <c15:showDataLabelsRange val="0"/>
                </c:ext>
                <c:ext xmlns:c16="http://schemas.microsoft.com/office/drawing/2014/chart" uri="{C3380CC4-5D6E-409C-BE32-E72D297353CC}">
                  <c16:uniqueId val="{00000003-8257-41DB-A02F-4CE0140FFFF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{42883DCD-4481-4085-9C0A-342B28F7829D}</c15:txfldGUID>
                      <c15:f>Diagramm!$I$50</c15:f>
                      <c15:dlblFieldTableCache>
                        <c:ptCount val="1"/>
                      </c15:dlblFieldTableCache>
                    </c15:dlblFTEntry>
                  </c15:dlblFieldTable>
                  <c15:showDataLabelsRange val="0"/>
                </c:ext>
                <c:ext xmlns:c16="http://schemas.microsoft.com/office/drawing/2014/chart" uri="{C3380CC4-5D6E-409C-BE32-E72D297353CC}">
                  <c16:uniqueId val="{00000004-8257-41DB-A02F-4CE0140FFFF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{550B435B-10A5-441D-B7E3-DFBE4DC0F9E0}</c15:txfldGUID>
                      <c15:f>Diagramm!$I$51</c15:f>
                      <c15:dlblFieldTableCache>
                        <c:ptCount val="1"/>
                      </c15:dlblFieldTableCache>
                    </c15:dlblFTEntry>
                  </c15:dlblFieldTable>
                  <c15:showDataLabelsRange val="0"/>
                </c:ext>
                <c:ext xmlns:c16="http://schemas.microsoft.com/office/drawing/2014/chart" uri="{C3380CC4-5D6E-409C-BE32-E72D297353CC}">
                  <c16:uniqueId val="{00000005-8257-41DB-A02F-4CE0140FFFF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{4A3166F1-DAD8-46E5-8DFA-DEA0DE4BEDEE}</c15:txfldGUID>
                      <c15:f>Diagramm!$I$52</c15:f>
                      <c15:dlblFieldTableCache>
                        <c:ptCount val="1"/>
                      </c15:dlblFieldTableCache>
                    </c15:dlblFTEntry>
                  </c15:dlblFieldTable>
                  <c15:showDataLabelsRange val="0"/>
                </c:ext>
                <c:ext xmlns:c16="http://schemas.microsoft.com/office/drawing/2014/chart" uri="{C3380CC4-5D6E-409C-BE32-E72D297353CC}">
                  <c16:uniqueId val="{00000006-8257-41DB-A02F-4CE0140FFFF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{133FFF41-8472-4661-9A5D-A313F7630C2F}</c15:txfldGUID>
                      <c15:f>Diagramm!$I$53</c15:f>
                      <c15:dlblFieldTableCache>
                        <c:ptCount val="1"/>
                      </c15:dlblFieldTableCache>
                    </c15:dlblFTEntry>
                  </c15:dlblFieldTable>
                  <c15:showDataLabelsRange val="0"/>
                </c:ext>
                <c:ext xmlns:c16="http://schemas.microsoft.com/office/drawing/2014/chart" uri="{C3380CC4-5D6E-409C-BE32-E72D297353CC}">
                  <c16:uniqueId val="{00000007-8257-41DB-A02F-4CE0140FFFF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{60C3C333-655F-4FEF-B3DB-050128041AC5}</c15:txfldGUID>
                      <c15:f>Diagramm!$I$54</c15:f>
                      <c15:dlblFieldTableCache>
                        <c:ptCount val="1"/>
                      </c15:dlblFieldTableCache>
                    </c15:dlblFTEntry>
                  </c15:dlblFieldTable>
                  <c15:showDataLabelsRange val="0"/>
                </c:ext>
                <c:ext xmlns:c16="http://schemas.microsoft.com/office/drawing/2014/chart" uri="{C3380CC4-5D6E-409C-BE32-E72D297353CC}">
                  <c16:uniqueId val="{00000008-8257-41DB-A02F-4CE0140FFFF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{E43F406B-42A7-430C-8574-DB875F8C6226}</c15:txfldGUID>
                      <c15:f>Diagramm!$I$55</c15:f>
                      <c15:dlblFieldTableCache>
                        <c:ptCount val="1"/>
                      </c15:dlblFieldTableCache>
                    </c15:dlblFTEntry>
                  </c15:dlblFieldTable>
                  <c15:showDataLabelsRange val="0"/>
                </c:ext>
                <c:ext xmlns:c16="http://schemas.microsoft.com/office/drawing/2014/chart" uri="{C3380CC4-5D6E-409C-BE32-E72D297353CC}">
                  <c16:uniqueId val="{00000009-8257-41DB-A02F-4CE0140FFFF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{6FEC168C-EBC5-4448-B13C-0E49BE279780}</c15:txfldGUID>
                      <c15:f>Diagramm!$I$56</c15:f>
                      <c15:dlblFieldTableCache>
                        <c:ptCount val="1"/>
                      </c15:dlblFieldTableCache>
                    </c15:dlblFTEntry>
                  </c15:dlblFieldTable>
                  <c15:showDataLabelsRange val="0"/>
                </c:ext>
                <c:ext xmlns:c16="http://schemas.microsoft.com/office/drawing/2014/chart" uri="{C3380CC4-5D6E-409C-BE32-E72D297353CC}">
                  <c16:uniqueId val="{0000000A-8257-41DB-A02F-4CE0140FFFF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{38A12B0B-9B76-46E3-91E6-A5BE6E121C3C}</c15:txfldGUID>
                      <c15:f>Diagramm!$I$57</c15:f>
                      <c15:dlblFieldTableCache>
                        <c:ptCount val="1"/>
                      </c15:dlblFieldTableCache>
                    </c15:dlblFTEntry>
                  </c15:dlblFieldTable>
                  <c15:showDataLabelsRange val="0"/>
                </c:ext>
                <c:ext xmlns:c16="http://schemas.microsoft.com/office/drawing/2014/chart" uri="{C3380CC4-5D6E-409C-BE32-E72D297353CC}">
                  <c16:uniqueId val="{0000000B-8257-41DB-A02F-4CE0140FFFF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{BE97B001-3999-4D95-8C12-5AB2DE8A656A}</c15:txfldGUID>
                      <c15:f>Diagramm!$I$58</c15:f>
                      <c15:dlblFieldTableCache>
                        <c:ptCount val="1"/>
                      </c15:dlblFieldTableCache>
                    </c15:dlblFTEntry>
                  </c15:dlblFieldTable>
                  <c15:showDataLabelsRange val="0"/>
                </c:ext>
                <c:ext xmlns:c16="http://schemas.microsoft.com/office/drawing/2014/chart" uri="{C3380CC4-5D6E-409C-BE32-E72D297353CC}">
                  <c16:uniqueId val="{0000000C-8257-41DB-A02F-4CE0140FFFF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{B9B30AF3-4036-4252-960B-7126432FC380}</c15:txfldGUID>
                      <c15:f>Diagramm!$I$59</c15:f>
                      <c15:dlblFieldTableCache>
                        <c:ptCount val="1"/>
                      </c15:dlblFieldTableCache>
                    </c15:dlblFTEntry>
                  </c15:dlblFieldTable>
                  <c15:showDataLabelsRange val="0"/>
                </c:ext>
                <c:ext xmlns:c16="http://schemas.microsoft.com/office/drawing/2014/chart" uri="{C3380CC4-5D6E-409C-BE32-E72D297353CC}">
                  <c16:uniqueId val="{0000000D-8257-41DB-A02F-4CE0140FFFF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{EAC3CF85-A7E4-495A-9F23-CFA87FE1116A}</c15:txfldGUID>
                      <c15:f>Diagramm!$I$60</c15:f>
                      <c15:dlblFieldTableCache>
                        <c:ptCount val="1"/>
                      </c15:dlblFieldTableCache>
                    </c15:dlblFTEntry>
                  </c15:dlblFieldTable>
                  <c15:showDataLabelsRange val="0"/>
                </c:ext>
                <c:ext xmlns:c16="http://schemas.microsoft.com/office/drawing/2014/chart" uri="{C3380CC4-5D6E-409C-BE32-E72D297353CC}">
                  <c16:uniqueId val="{0000000E-8257-41DB-A02F-4CE0140FFFF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{9F5DA855-B11B-41B9-B0FC-7576A0C1AC01}</c15:txfldGUID>
                      <c15:f>Diagramm!$I$61</c15:f>
                      <c15:dlblFieldTableCache>
                        <c:ptCount val="1"/>
                      </c15:dlblFieldTableCache>
                    </c15:dlblFTEntry>
                  </c15:dlblFieldTable>
                  <c15:showDataLabelsRange val="0"/>
                </c:ext>
                <c:ext xmlns:c16="http://schemas.microsoft.com/office/drawing/2014/chart" uri="{C3380CC4-5D6E-409C-BE32-E72D297353CC}">
                  <c16:uniqueId val="{0000000F-8257-41DB-A02F-4CE0140FFFF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{E8A6F180-4AA5-4FE5-B682-4DCE6223082E}</c15:txfldGUID>
                      <c15:f>Diagramm!$I$62</c15:f>
                      <c15:dlblFieldTableCache>
                        <c:ptCount val="1"/>
                      </c15:dlblFieldTableCache>
                    </c15:dlblFTEntry>
                  </c15:dlblFieldTable>
                  <c15:showDataLabelsRange val="0"/>
                </c:ext>
                <c:ext xmlns:c16="http://schemas.microsoft.com/office/drawing/2014/chart" uri="{C3380CC4-5D6E-409C-BE32-E72D297353CC}">
                  <c16:uniqueId val="{00000010-8257-41DB-A02F-4CE0140FFFF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{87E6D25E-32FC-4DB7-9498-82701000D508}</c15:txfldGUID>
                      <c15:f>Diagramm!$I$63</c15:f>
                      <c15:dlblFieldTableCache>
                        <c:ptCount val="1"/>
                      </c15:dlblFieldTableCache>
                    </c15:dlblFTEntry>
                  </c15:dlblFieldTable>
                  <c15:showDataLabelsRange val="0"/>
                </c:ext>
                <c:ext xmlns:c16="http://schemas.microsoft.com/office/drawing/2014/chart" uri="{C3380CC4-5D6E-409C-BE32-E72D297353CC}">
                  <c16:uniqueId val="{00000011-8257-41DB-A02F-4CE0140FFFF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{F884CDCD-6B58-4617-B03E-8961D96DD55D}</c15:txfldGUID>
                      <c15:f>Diagramm!$I$64</c15:f>
                      <c15:dlblFieldTableCache>
                        <c:ptCount val="1"/>
                      </c15:dlblFieldTableCache>
                    </c15:dlblFTEntry>
                  </c15:dlblFieldTable>
                  <c15:showDataLabelsRange val="0"/>
                </c:ext>
                <c:ext xmlns:c16="http://schemas.microsoft.com/office/drawing/2014/chart" uri="{C3380CC4-5D6E-409C-BE32-E72D297353CC}">
                  <c16:uniqueId val="{00000012-8257-41DB-A02F-4CE0140FFFF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{85362DFF-7CA9-4DCE-A84A-D5F824E4D90C}</c15:txfldGUID>
                      <c15:f>Diagramm!$I$65</c15:f>
                      <c15:dlblFieldTableCache>
                        <c:ptCount val="1"/>
                      </c15:dlblFieldTableCache>
                    </c15:dlblFTEntry>
                  </c15:dlblFieldTable>
                  <c15:showDataLabelsRange val="0"/>
                </c:ext>
                <c:ext xmlns:c16="http://schemas.microsoft.com/office/drawing/2014/chart" uri="{C3380CC4-5D6E-409C-BE32-E72D297353CC}">
                  <c16:uniqueId val="{00000013-8257-41DB-A02F-4CE0140FFFF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{DD3FDB9A-BE86-47D4-BF74-5D52DF7B5F2B}</c15:txfldGUID>
                      <c15:f>Diagramm!$I$66</c15:f>
                      <c15:dlblFieldTableCache>
                        <c:ptCount val="1"/>
                      </c15:dlblFieldTableCache>
                    </c15:dlblFTEntry>
                  </c15:dlblFieldTable>
                  <c15:showDataLabelsRange val="0"/>
                </c:ext>
                <c:ext xmlns:c16="http://schemas.microsoft.com/office/drawing/2014/chart" uri="{C3380CC4-5D6E-409C-BE32-E72D297353CC}">
                  <c16:uniqueId val="{00000014-8257-41DB-A02F-4CE0140FFFF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{682E8842-C14E-4914-A352-71DC4083D48C}</c15:txfldGUID>
                      <c15:f>Diagramm!$I$67</c15:f>
                      <c15:dlblFieldTableCache>
                        <c:ptCount val="1"/>
                      </c15:dlblFieldTableCache>
                    </c15:dlblFTEntry>
                  </c15:dlblFieldTable>
                  <c15:showDataLabelsRange val="0"/>
                </c:ext>
                <c:ext xmlns:c16="http://schemas.microsoft.com/office/drawing/2014/chart" uri="{C3380CC4-5D6E-409C-BE32-E72D297353CC}">
                  <c16:uniqueId val="{00000015-8257-41DB-A02F-4CE0140FFFF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257-41DB-A02F-4CE0140FFFF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{9370A8F9-DC19-4FB0-B3B7-B8F4370D0C0E}</c15:txfldGUID>
                      <c15:f>Diagramm!$K$46</c15:f>
                      <c15:dlblFieldTableCache>
                        <c:ptCount val="1"/>
                      </c15:dlblFieldTableCache>
                    </c15:dlblFTEntry>
                  </c15:dlblFieldTable>
                  <c15:showDataLabelsRange val="0"/>
                </c:ext>
                <c:ext xmlns:c16="http://schemas.microsoft.com/office/drawing/2014/chart" uri="{C3380CC4-5D6E-409C-BE32-E72D297353CC}">
                  <c16:uniqueId val="{00000017-8257-41DB-A02F-4CE0140FFFF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{B19CABFF-0262-4082-A0EC-3C2AC0E66150}</c15:txfldGUID>
                      <c15:f>Diagramm!$K$47</c15:f>
                      <c15:dlblFieldTableCache>
                        <c:ptCount val="1"/>
                      </c15:dlblFieldTableCache>
                    </c15:dlblFTEntry>
                  </c15:dlblFieldTable>
                  <c15:showDataLabelsRange val="0"/>
                </c:ext>
                <c:ext xmlns:c16="http://schemas.microsoft.com/office/drawing/2014/chart" uri="{C3380CC4-5D6E-409C-BE32-E72D297353CC}">
                  <c16:uniqueId val="{00000018-8257-41DB-A02F-4CE0140FFFF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{AA54ECD5-A20A-4467-A001-F45F349986F7}</c15:txfldGUID>
                      <c15:f>Diagramm!$K$48</c15:f>
                      <c15:dlblFieldTableCache>
                        <c:ptCount val="1"/>
                      </c15:dlblFieldTableCache>
                    </c15:dlblFTEntry>
                  </c15:dlblFieldTable>
                  <c15:showDataLabelsRange val="0"/>
                </c:ext>
                <c:ext xmlns:c16="http://schemas.microsoft.com/office/drawing/2014/chart" uri="{C3380CC4-5D6E-409C-BE32-E72D297353CC}">
                  <c16:uniqueId val="{00000019-8257-41DB-A02F-4CE0140FFFF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{B20F3CE2-426E-4EF3-A7DA-AB23EC9B17BB}</c15:txfldGUID>
                      <c15:f>Diagramm!$K$49</c15:f>
                      <c15:dlblFieldTableCache>
                        <c:ptCount val="1"/>
                      </c15:dlblFieldTableCache>
                    </c15:dlblFTEntry>
                  </c15:dlblFieldTable>
                  <c15:showDataLabelsRange val="0"/>
                </c:ext>
                <c:ext xmlns:c16="http://schemas.microsoft.com/office/drawing/2014/chart" uri="{C3380CC4-5D6E-409C-BE32-E72D297353CC}">
                  <c16:uniqueId val="{0000001A-8257-41DB-A02F-4CE0140FFFF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{8A0BD642-B0E9-4244-950F-52A12847CF82}</c15:txfldGUID>
                      <c15:f>Diagramm!$K$50</c15:f>
                      <c15:dlblFieldTableCache>
                        <c:ptCount val="1"/>
                      </c15:dlblFieldTableCache>
                    </c15:dlblFTEntry>
                  </c15:dlblFieldTable>
                  <c15:showDataLabelsRange val="0"/>
                </c:ext>
                <c:ext xmlns:c16="http://schemas.microsoft.com/office/drawing/2014/chart" uri="{C3380CC4-5D6E-409C-BE32-E72D297353CC}">
                  <c16:uniqueId val="{0000001B-8257-41DB-A02F-4CE0140FFFF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{791D01C0-AB81-4B6A-BC81-B61590444B1B}</c15:txfldGUID>
                      <c15:f>Diagramm!$K$51</c15:f>
                      <c15:dlblFieldTableCache>
                        <c:ptCount val="1"/>
                      </c15:dlblFieldTableCache>
                    </c15:dlblFTEntry>
                  </c15:dlblFieldTable>
                  <c15:showDataLabelsRange val="0"/>
                </c:ext>
                <c:ext xmlns:c16="http://schemas.microsoft.com/office/drawing/2014/chart" uri="{C3380CC4-5D6E-409C-BE32-E72D297353CC}">
                  <c16:uniqueId val="{0000001C-8257-41DB-A02F-4CE0140FFFF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{3AEBA27F-D97D-4239-BFC0-0C6E2841E801}</c15:txfldGUID>
                      <c15:f>Diagramm!$K$52</c15:f>
                      <c15:dlblFieldTableCache>
                        <c:ptCount val="1"/>
                      </c15:dlblFieldTableCache>
                    </c15:dlblFTEntry>
                  </c15:dlblFieldTable>
                  <c15:showDataLabelsRange val="0"/>
                </c:ext>
                <c:ext xmlns:c16="http://schemas.microsoft.com/office/drawing/2014/chart" uri="{C3380CC4-5D6E-409C-BE32-E72D297353CC}">
                  <c16:uniqueId val="{0000001D-8257-41DB-A02F-4CE0140FFFF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{AC725E0F-5AC8-4729-8286-CB21061BD5DF}</c15:txfldGUID>
                      <c15:f>Diagramm!$K$53</c15:f>
                      <c15:dlblFieldTableCache>
                        <c:ptCount val="1"/>
                      </c15:dlblFieldTableCache>
                    </c15:dlblFTEntry>
                  </c15:dlblFieldTable>
                  <c15:showDataLabelsRange val="0"/>
                </c:ext>
                <c:ext xmlns:c16="http://schemas.microsoft.com/office/drawing/2014/chart" uri="{C3380CC4-5D6E-409C-BE32-E72D297353CC}">
                  <c16:uniqueId val="{0000001E-8257-41DB-A02F-4CE0140FFFF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{1472BF96-85C8-424B-AF7D-4A55853001B5}</c15:txfldGUID>
                      <c15:f>Diagramm!$K$54</c15:f>
                      <c15:dlblFieldTableCache>
                        <c:ptCount val="1"/>
                      </c15:dlblFieldTableCache>
                    </c15:dlblFTEntry>
                  </c15:dlblFieldTable>
                  <c15:showDataLabelsRange val="0"/>
                </c:ext>
                <c:ext xmlns:c16="http://schemas.microsoft.com/office/drawing/2014/chart" uri="{C3380CC4-5D6E-409C-BE32-E72D297353CC}">
                  <c16:uniqueId val="{0000001F-8257-41DB-A02F-4CE0140FFFF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{8BB296F7-BD9E-4450-9C0D-A85B02F99F81}</c15:txfldGUID>
                      <c15:f>Diagramm!$K$55</c15:f>
                      <c15:dlblFieldTableCache>
                        <c:ptCount val="1"/>
                      </c15:dlblFieldTableCache>
                    </c15:dlblFTEntry>
                  </c15:dlblFieldTable>
                  <c15:showDataLabelsRange val="0"/>
                </c:ext>
                <c:ext xmlns:c16="http://schemas.microsoft.com/office/drawing/2014/chart" uri="{C3380CC4-5D6E-409C-BE32-E72D297353CC}">
                  <c16:uniqueId val="{00000020-8257-41DB-A02F-4CE0140FFFF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{6545910C-2C4E-4560-92CA-D2D1AFC682B8}</c15:txfldGUID>
                      <c15:f>Diagramm!$K$56</c15:f>
                      <c15:dlblFieldTableCache>
                        <c:ptCount val="1"/>
                      </c15:dlblFieldTableCache>
                    </c15:dlblFTEntry>
                  </c15:dlblFieldTable>
                  <c15:showDataLabelsRange val="0"/>
                </c:ext>
                <c:ext xmlns:c16="http://schemas.microsoft.com/office/drawing/2014/chart" uri="{C3380CC4-5D6E-409C-BE32-E72D297353CC}">
                  <c16:uniqueId val="{00000021-8257-41DB-A02F-4CE0140FFFF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{F68606DB-363B-442C-8028-B0BD071B8D84}</c15:txfldGUID>
                      <c15:f>Diagramm!$K$57</c15:f>
                      <c15:dlblFieldTableCache>
                        <c:ptCount val="1"/>
                      </c15:dlblFieldTableCache>
                    </c15:dlblFTEntry>
                  </c15:dlblFieldTable>
                  <c15:showDataLabelsRange val="0"/>
                </c:ext>
                <c:ext xmlns:c16="http://schemas.microsoft.com/office/drawing/2014/chart" uri="{C3380CC4-5D6E-409C-BE32-E72D297353CC}">
                  <c16:uniqueId val="{00000022-8257-41DB-A02F-4CE0140FFFF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{CAE0E1CF-0923-4D14-B024-625C20069660}</c15:txfldGUID>
                      <c15:f>Diagramm!$K$58</c15:f>
                      <c15:dlblFieldTableCache>
                        <c:ptCount val="1"/>
                      </c15:dlblFieldTableCache>
                    </c15:dlblFTEntry>
                  </c15:dlblFieldTable>
                  <c15:showDataLabelsRange val="0"/>
                </c:ext>
                <c:ext xmlns:c16="http://schemas.microsoft.com/office/drawing/2014/chart" uri="{C3380CC4-5D6E-409C-BE32-E72D297353CC}">
                  <c16:uniqueId val="{00000023-8257-41DB-A02F-4CE0140FFFF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{F535AD65-277E-4138-A5FD-FA82FA430310}</c15:txfldGUID>
                      <c15:f>Diagramm!$K$59</c15:f>
                      <c15:dlblFieldTableCache>
                        <c:ptCount val="1"/>
                      </c15:dlblFieldTableCache>
                    </c15:dlblFTEntry>
                  </c15:dlblFieldTable>
                  <c15:showDataLabelsRange val="0"/>
                </c:ext>
                <c:ext xmlns:c16="http://schemas.microsoft.com/office/drawing/2014/chart" uri="{C3380CC4-5D6E-409C-BE32-E72D297353CC}">
                  <c16:uniqueId val="{00000024-8257-41DB-A02F-4CE0140FFFF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{CC2C0134-955C-4FD2-B562-050B922B0482}</c15:txfldGUID>
                      <c15:f>Diagramm!$K$60</c15:f>
                      <c15:dlblFieldTableCache>
                        <c:ptCount val="1"/>
                      </c15:dlblFieldTableCache>
                    </c15:dlblFTEntry>
                  </c15:dlblFieldTable>
                  <c15:showDataLabelsRange val="0"/>
                </c:ext>
                <c:ext xmlns:c16="http://schemas.microsoft.com/office/drawing/2014/chart" uri="{C3380CC4-5D6E-409C-BE32-E72D297353CC}">
                  <c16:uniqueId val="{00000025-8257-41DB-A02F-4CE0140FFFF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{5821B49D-C150-4459-A86E-F6CA80C80894}</c15:txfldGUID>
                      <c15:f>Diagramm!$K$61</c15:f>
                      <c15:dlblFieldTableCache>
                        <c:ptCount val="1"/>
                      </c15:dlblFieldTableCache>
                    </c15:dlblFTEntry>
                  </c15:dlblFieldTable>
                  <c15:showDataLabelsRange val="0"/>
                </c:ext>
                <c:ext xmlns:c16="http://schemas.microsoft.com/office/drawing/2014/chart" uri="{C3380CC4-5D6E-409C-BE32-E72D297353CC}">
                  <c16:uniqueId val="{00000026-8257-41DB-A02F-4CE0140FFFF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{1F69207C-4BC5-4F98-A8F6-A49AC852699E}</c15:txfldGUID>
                      <c15:f>Diagramm!$K$62</c15:f>
                      <c15:dlblFieldTableCache>
                        <c:ptCount val="1"/>
                      </c15:dlblFieldTableCache>
                    </c15:dlblFTEntry>
                  </c15:dlblFieldTable>
                  <c15:showDataLabelsRange val="0"/>
                </c:ext>
                <c:ext xmlns:c16="http://schemas.microsoft.com/office/drawing/2014/chart" uri="{C3380CC4-5D6E-409C-BE32-E72D297353CC}">
                  <c16:uniqueId val="{00000027-8257-41DB-A02F-4CE0140FFFF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{BD1CACA5-27C2-45E1-85F0-74F3F89F579B}</c15:txfldGUID>
                      <c15:f>Diagramm!$K$63</c15:f>
                      <c15:dlblFieldTableCache>
                        <c:ptCount val="1"/>
                      </c15:dlblFieldTableCache>
                    </c15:dlblFTEntry>
                  </c15:dlblFieldTable>
                  <c15:showDataLabelsRange val="0"/>
                </c:ext>
                <c:ext xmlns:c16="http://schemas.microsoft.com/office/drawing/2014/chart" uri="{C3380CC4-5D6E-409C-BE32-E72D297353CC}">
                  <c16:uniqueId val="{00000028-8257-41DB-A02F-4CE0140FFFF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{8B6F01D6-3A4B-4B89-8B48-48CFEB01A7B7}</c15:txfldGUID>
                      <c15:f>Diagramm!$K$64</c15:f>
                      <c15:dlblFieldTableCache>
                        <c:ptCount val="1"/>
                      </c15:dlblFieldTableCache>
                    </c15:dlblFTEntry>
                  </c15:dlblFieldTable>
                  <c15:showDataLabelsRange val="0"/>
                </c:ext>
                <c:ext xmlns:c16="http://schemas.microsoft.com/office/drawing/2014/chart" uri="{C3380CC4-5D6E-409C-BE32-E72D297353CC}">
                  <c16:uniqueId val="{00000029-8257-41DB-A02F-4CE0140FFFF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{F8C41D03-2BA1-4223-9060-06E9B907BE5C}</c15:txfldGUID>
                      <c15:f>Diagramm!$K$65</c15:f>
                      <c15:dlblFieldTableCache>
                        <c:ptCount val="1"/>
                      </c15:dlblFieldTableCache>
                    </c15:dlblFTEntry>
                  </c15:dlblFieldTable>
                  <c15:showDataLabelsRange val="0"/>
                </c:ext>
                <c:ext xmlns:c16="http://schemas.microsoft.com/office/drawing/2014/chart" uri="{C3380CC4-5D6E-409C-BE32-E72D297353CC}">
                  <c16:uniqueId val="{0000002A-8257-41DB-A02F-4CE0140FFFF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{A95A80B7-F526-4C7A-91EF-01441B6D1355}</c15:txfldGUID>
                      <c15:f>Diagramm!$K$66</c15:f>
                      <c15:dlblFieldTableCache>
                        <c:ptCount val="1"/>
                      </c15:dlblFieldTableCache>
                    </c15:dlblFTEntry>
                  </c15:dlblFieldTable>
                  <c15:showDataLabelsRange val="0"/>
                </c:ext>
                <c:ext xmlns:c16="http://schemas.microsoft.com/office/drawing/2014/chart" uri="{C3380CC4-5D6E-409C-BE32-E72D297353CC}">
                  <c16:uniqueId val="{0000002B-8257-41DB-A02F-4CE0140FFFF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{4BC331F8-312E-43F7-86AD-F90041017386}</c15:txfldGUID>
                      <c15:f>Diagramm!$K$67</c15:f>
                      <c15:dlblFieldTableCache>
                        <c:ptCount val="1"/>
                      </c15:dlblFieldTableCache>
                    </c15:dlblFTEntry>
                  </c15:dlblFieldTable>
                  <c15:showDataLabelsRange val="0"/>
                </c:ext>
                <c:ext xmlns:c16="http://schemas.microsoft.com/office/drawing/2014/chart" uri="{C3380CC4-5D6E-409C-BE32-E72D297353CC}">
                  <c16:uniqueId val="{0000002C-8257-41DB-A02F-4CE0140FFFF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257-41DB-A02F-4CE0140FFFF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{DF78F085-0304-43EF-923B-787F54FF71CE}</c15:txfldGUID>
                      <c15:f>Diagramm!$J$46</c15:f>
                      <c15:dlblFieldTableCache>
                        <c:ptCount val="1"/>
                      </c15:dlblFieldTableCache>
                    </c15:dlblFTEntry>
                  </c15:dlblFieldTable>
                  <c15:showDataLabelsRange val="0"/>
                </c:ext>
                <c:ext xmlns:c16="http://schemas.microsoft.com/office/drawing/2014/chart" uri="{C3380CC4-5D6E-409C-BE32-E72D297353CC}">
                  <c16:uniqueId val="{0000002E-8257-41DB-A02F-4CE0140FFFF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{BD1B54AE-51C5-4F4F-B777-4BF6CCD70674}</c15:txfldGUID>
                      <c15:f>Diagramm!$J$47</c15:f>
                      <c15:dlblFieldTableCache>
                        <c:ptCount val="1"/>
                      </c15:dlblFieldTableCache>
                    </c15:dlblFTEntry>
                  </c15:dlblFieldTable>
                  <c15:showDataLabelsRange val="0"/>
                </c:ext>
                <c:ext xmlns:c16="http://schemas.microsoft.com/office/drawing/2014/chart" uri="{C3380CC4-5D6E-409C-BE32-E72D297353CC}">
                  <c16:uniqueId val="{0000002F-8257-41DB-A02F-4CE0140FFFF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{D74B4162-A52A-4A67-AFCA-B41100B89662}</c15:txfldGUID>
                      <c15:f>Diagramm!$J$48</c15:f>
                      <c15:dlblFieldTableCache>
                        <c:ptCount val="1"/>
                      </c15:dlblFieldTableCache>
                    </c15:dlblFTEntry>
                  </c15:dlblFieldTable>
                  <c15:showDataLabelsRange val="0"/>
                </c:ext>
                <c:ext xmlns:c16="http://schemas.microsoft.com/office/drawing/2014/chart" uri="{C3380CC4-5D6E-409C-BE32-E72D297353CC}">
                  <c16:uniqueId val="{00000030-8257-41DB-A02F-4CE0140FFFF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{084884FA-0194-45BB-A8AC-876B25A5ECB1}</c15:txfldGUID>
                      <c15:f>Diagramm!$J$49</c15:f>
                      <c15:dlblFieldTableCache>
                        <c:ptCount val="1"/>
                      </c15:dlblFieldTableCache>
                    </c15:dlblFTEntry>
                  </c15:dlblFieldTable>
                  <c15:showDataLabelsRange val="0"/>
                </c:ext>
                <c:ext xmlns:c16="http://schemas.microsoft.com/office/drawing/2014/chart" uri="{C3380CC4-5D6E-409C-BE32-E72D297353CC}">
                  <c16:uniqueId val="{00000031-8257-41DB-A02F-4CE0140FFFF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{314ECBCD-B23A-44AE-B106-7D8AADB227C2}</c15:txfldGUID>
                      <c15:f>Diagramm!$J$50</c15:f>
                      <c15:dlblFieldTableCache>
                        <c:ptCount val="1"/>
                      </c15:dlblFieldTableCache>
                    </c15:dlblFTEntry>
                  </c15:dlblFieldTable>
                  <c15:showDataLabelsRange val="0"/>
                </c:ext>
                <c:ext xmlns:c16="http://schemas.microsoft.com/office/drawing/2014/chart" uri="{C3380CC4-5D6E-409C-BE32-E72D297353CC}">
                  <c16:uniqueId val="{00000032-8257-41DB-A02F-4CE0140FFFF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{654581C8-C60F-4BCD-AC01-04852F9E3F6C}</c15:txfldGUID>
                      <c15:f>Diagramm!$J$51</c15:f>
                      <c15:dlblFieldTableCache>
                        <c:ptCount val="1"/>
                      </c15:dlblFieldTableCache>
                    </c15:dlblFTEntry>
                  </c15:dlblFieldTable>
                  <c15:showDataLabelsRange val="0"/>
                </c:ext>
                <c:ext xmlns:c16="http://schemas.microsoft.com/office/drawing/2014/chart" uri="{C3380CC4-5D6E-409C-BE32-E72D297353CC}">
                  <c16:uniqueId val="{00000033-8257-41DB-A02F-4CE0140FFFF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{3B533620-B0AB-413B-8DC5-79AB6265E90A}</c15:txfldGUID>
                      <c15:f>Diagramm!$J$52</c15:f>
                      <c15:dlblFieldTableCache>
                        <c:ptCount val="1"/>
                      </c15:dlblFieldTableCache>
                    </c15:dlblFTEntry>
                  </c15:dlblFieldTable>
                  <c15:showDataLabelsRange val="0"/>
                </c:ext>
                <c:ext xmlns:c16="http://schemas.microsoft.com/office/drawing/2014/chart" uri="{C3380CC4-5D6E-409C-BE32-E72D297353CC}">
                  <c16:uniqueId val="{00000034-8257-41DB-A02F-4CE0140FFFF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{3898EBFE-CD12-4D02-A3AE-8F0920098BAD}</c15:txfldGUID>
                      <c15:f>Diagramm!$J$53</c15:f>
                      <c15:dlblFieldTableCache>
                        <c:ptCount val="1"/>
                      </c15:dlblFieldTableCache>
                    </c15:dlblFTEntry>
                  </c15:dlblFieldTable>
                  <c15:showDataLabelsRange val="0"/>
                </c:ext>
                <c:ext xmlns:c16="http://schemas.microsoft.com/office/drawing/2014/chart" uri="{C3380CC4-5D6E-409C-BE32-E72D297353CC}">
                  <c16:uniqueId val="{00000035-8257-41DB-A02F-4CE0140FFFF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{BB4D7DF5-65F5-4E93-8D88-95D24BA6F1F7}</c15:txfldGUID>
                      <c15:f>Diagramm!$J$54</c15:f>
                      <c15:dlblFieldTableCache>
                        <c:ptCount val="1"/>
                      </c15:dlblFieldTableCache>
                    </c15:dlblFTEntry>
                  </c15:dlblFieldTable>
                  <c15:showDataLabelsRange val="0"/>
                </c:ext>
                <c:ext xmlns:c16="http://schemas.microsoft.com/office/drawing/2014/chart" uri="{C3380CC4-5D6E-409C-BE32-E72D297353CC}">
                  <c16:uniqueId val="{00000036-8257-41DB-A02F-4CE0140FFFF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{C4551121-B612-475C-875F-B3F2FDD5C3A6}</c15:txfldGUID>
                      <c15:f>Diagramm!$J$55</c15:f>
                      <c15:dlblFieldTableCache>
                        <c:ptCount val="1"/>
                      </c15:dlblFieldTableCache>
                    </c15:dlblFTEntry>
                  </c15:dlblFieldTable>
                  <c15:showDataLabelsRange val="0"/>
                </c:ext>
                <c:ext xmlns:c16="http://schemas.microsoft.com/office/drawing/2014/chart" uri="{C3380CC4-5D6E-409C-BE32-E72D297353CC}">
                  <c16:uniqueId val="{00000037-8257-41DB-A02F-4CE0140FFFF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{08191A71-69E0-44D9-96CF-16D78136F410}</c15:txfldGUID>
                      <c15:f>Diagramm!$J$56</c15:f>
                      <c15:dlblFieldTableCache>
                        <c:ptCount val="1"/>
                      </c15:dlblFieldTableCache>
                    </c15:dlblFTEntry>
                  </c15:dlblFieldTable>
                  <c15:showDataLabelsRange val="0"/>
                </c:ext>
                <c:ext xmlns:c16="http://schemas.microsoft.com/office/drawing/2014/chart" uri="{C3380CC4-5D6E-409C-BE32-E72D297353CC}">
                  <c16:uniqueId val="{00000038-8257-41DB-A02F-4CE0140FFFF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{C68884E4-6A9C-4FAB-BDE9-2E0C7E6348A8}</c15:txfldGUID>
                      <c15:f>Diagramm!$J$57</c15:f>
                      <c15:dlblFieldTableCache>
                        <c:ptCount val="1"/>
                      </c15:dlblFieldTableCache>
                    </c15:dlblFTEntry>
                  </c15:dlblFieldTable>
                  <c15:showDataLabelsRange val="0"/>
                </c:ext>
                <c:ext xmlns:c16="http://schemas.microsoft.com/office/drawing/2014/chart" uri="{C3380CC4-5D6E-409C-BE32-E72D297353CC}">
                  <c16:uniqueId val="{00000039-8257-41DB-A02F-4CE0140FFFF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{2CF11A8D-2E5D-4E9F-AF8C-CDF780C6398D}</c15:txfldGUID>
                      <c15:f>Diagramm!$J$58</c15:f>
                      <c15:dlblFieldTableCache>
                        <c:ptCount val="1"/>
                      </c15:dlblFieldTableCache>
                    </c15:dlblFTEntry>
                  </c15:dlblFieldTable>
                  <c15:showDataLabelsRange val="0"/>
                </c:ext>
                <c:ext xmlns:c16="http://schemas.microsoft.com/office/drawing/2014/chart" uri="{C3380CC4-5D6E-409C-BE32-E72D297353CC}">
                  <c16:uniqueId val="{0000003A-8257-41DB-A02F-4CE0140FFFF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{DA60BEDC-3426-4DE8-9053-5D2F668C27CC}</c15:txfldGUID>
                      <c15:f>Diagramm!$J$59</c15:f>
                      <c15:dlblFieldTableCache>
                        <c:ptCount val="1"/>
                      </c15:dlblFieldTableCache>
                    </c15:dlblFTEntry>
                  </c15:dlblFieldTable>
                  <c15:showDataLabelsRange val="0"/>
                </c:ext>
                <c:ext xmlns:c16="http://schemas.microsoft.com/office/drawing/2014/chart" uri="{C3380CC4-5D6E-409C-BE32-E72D297353CC}">
                  <c16:uniqueId val="{0000003B-8257-41DB-A02F-4CE0140FFFF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{911D5617-6503-4746-A48C-4403F971F84F}</c15:txfldGUID>
                      <c15:f>Diagramm!$J$60</c15:f>
                      <c15:dlblFieldTableCache>
                        <c:ptCount val="1"/>
                      </c15:dlblFieldTableCache>
                    </c15:dlblFTEntry>
                  </c15:dlblFieldTable>
                  <c15:showDataLabelsRange val="0"/>
                </c:ext>
                <c:ext xmlns:c16="http://schemas.microsoft.com/office/drawing/2014/chart" uri="{C3380CC4-5D6E-409C-BE32-E72D297353CC}">
                  <c16:uniqueId val="{0000003C-8257-41DB-A02F-4CE0140FFFF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{8B9539B6-FCCC-4649-BFAF-758E4FACF1C0}</c15:txfldGUID>
                      <c15:f>Diagramm!$J$61</c15:f>
                      <c15:dlblFieldTableCache>
                        <c:ptCount val="1"/>
                      </c15:dlblFieldTableCache>
                    </c15:dlblFTEntry>
                  </c15:dlblFieldTable>
                  <c15:showDataLabelsRange val="0"/>
                </c:ext>
                <c:ext xmlns:c16="http://schemas.microsoft.com/office/drawing/2014/chart" uri="{C3380CC4-5D6E-409C-BE32-E72D297353CC}">
                  <c16:uniqueId val="{0000003D-8257-41DB-A02F-4CE0140FFFF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{40407B37-5B7D-4DE3-8411-3E5D2223AF08}</c15:txfldGUID>
                      <c15:f>Diagramm!$J$62</c15:f>
                      <c15:dlblFieldTableCache>
                        <c:ptCount val="1"/>
                      </c15:dlblFieldTableCache>
                    </c15:dlblFTEntry>
                  </c15:dlblFieldTable>
                  <c15:showDataLabelsRange val="0"/>
                </c:ext>
                <c:ext xmlns:c16="http://schemas.microsoft.com/office/drawing/2014/chart" uri="{C3380CC4-5D6E-409C-BE32-E72D297353CC}">
                  <c16:uniqueId val="{0000003E-8257-41DB-A02F-4CE0140FFFF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{061D9CBA-47A4-4B9E-80F7-0638EE2FB954}</c15:txfldGUID>
                      <c15:f>Diagramm!$J$63</c15:f>
                      <c15:dlblFieldTableCache>
                        <c:ptCount val="1"/>
                      </c15:dlblFieldTableCache>
                    </c15:dlblFTEntry>
                  </c15:dlblFieldTable>
                  <c15:showDataLabelsRange val="0"/>
                </c:ext>
                <c:ext xmlns:c16="http://schemas.microsoft.com/office/drawing/2014/chart" uri="{C3380CC4-5D6E-409C-BE32-E72D297353CC}">
                  <c16:uniqueId val="{0000003F-8257-41DB-A02F-4CE0140FFFF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{1922690B-0F1A-479F-8D62-946F8602FE19}</c15:txfldGUID>
                      <c15:f>Diagramm!$J$64</c15:f>
                      <c15:dlblFieldTableCache>
                        <c:ptCount val="1"/>
                      </c15:dlblFieldTableCache>
                    </c15:dlblFTEntry>
                  </c15:dlblFieldTable>
                  <c15:showDataLabelsRange val="0"/>
                </c:ext>
                <c:ext xmlns:c16="http://schemas.microsoft.com/office/drawing/2014/chart" uri="{C3380CC4-5D6E-409C-BE32-E72D297353CC}">
                  <c16:uniqueId val="{00000040-8257-41DB-A02F-4CE0140FFFF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{8B432FD1-B5D0-4E89-B5BA-E7EE5CEDC57F}</c15:txfldGUID>
                      <c15:f>Diagramm!$J$65</c15:f>
                      <c15:dlblFieldTableCache>
                        <c:ptCount val="1"/>
                      </c15:dlblFieldTableCache>
                    </c15:dlblFTEntry>
                  </c15:dlblFieldTable>
                  <c15:showDataLabelsRange val="0"/>
                </c:ext>
                <c:ext xmlns:c16="http://schemas.microsoft.com/office/drawing/2014/chart" uri="{C3380CC4-5D6E-409C-BE32-E72D297353CC}">
                  <c16:uniqueId val="{00000041-8257-41DB-A02F-4CE0140FFFF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{34208E46-96E8-4646-82C2-3292810C5521}</c15:txfldGUID>
                      <c15:f>Diagramm!$J$66</c15:f>
                      <c15:dlblFieldTableCache>
                        <c:ptCount val="1"/>
                      </c15:dlblFieldTableCache>
                    </c15:dlblFTEntry>
                  </c15:dlblFieldTable>
                  <c15:showDataLabelsRange val="0"/>
                </c:ext>
                <c:ext xmlns:c16="http://schemas.microsoft.com/office/drawing/2014/chart" uri="{C3380CC4-5D6E-409C-BE32-E72D297353CC}">
                  <c16:uniqueId val="{00000042-8257-41DB-A02F-4CE0140FFFF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{4F8BC562-B63F-4EB4-8475-7263A2C2A75D}</c15:txfldGUID>
                      <c15:f>Diagramm!$J$67</c15:f>
                      <c15:dlblFieldTableCache>
                        <c:ptCount val="1"/>
                      </c15:dlblFieldTableCache>
                    </c15:dlblFTEntry>
                  </c15:dlblFieldTable>
                  <c15:showDataLabelsRange val="0"/>
                </c:ext>
                <c:ext xmlns:c16="http://schemas.microsoft.com/office/drawing/2014/chart" uri="{C3380CC4-5D6E-409C-BE32-E72D297353CC}">
                  <c16:uniqueId val="{00000043-8257-41DB-A02F-4CE0140FFFF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257-41DB-A02F-4CE0140FFFF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431-4326-A572-778F989BC80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31-4326-A572-778F989BC80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31-4326-A572-778F989BC80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431-4326-A572-778F989BC80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431-4326-A572-778F989BC80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431-4326-A572-778F989BC80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431-4326-A572-778F989BC80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431-4326-A572-778F989BC80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431-4326-A572-778F989BC80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431-4326-A572-778F989BC80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431-4326-A572-778F989BC80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431-4326-A572-778F989BC80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431-4326-A572-778F989BC80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431-4326-A572-778F989BC80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431-4326-A572-778F989BC80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431-4326-A572-778F989BC80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431-4326-A572-778F989BC80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431-4326-A572-778F989BC80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431-4326-A572-778F989BC80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431-4326-A572-778F989BC80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431-4326-A572-778F989BC80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431-4326-A572-778F989BC80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431-4326-A572-778F989BC80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431-4326-A572-778F989BC80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431-4326-A572-778F989BC80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431-4326-A572-778F989BC80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431-4326-A572-778F989BC80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431-4326-A572-778F989BC80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431-4326-A572-778F989BC80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431-4326-A572-778F989BC80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431-4326-A572-778F989BC80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431-4326-A572-778F989BC80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431-4326-A572-778F989BC80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431-4326-A572-778F989BC80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431-4326-A572-778F989BC80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431-4326-A572-778F989BC80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431-4326-A572-778F989BC80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431-4326-A572-778F989BC80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431-4326-A572-778F989BC80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431-4326-A572-778F989BC80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431-4326-A572-778F989BC80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431-4326-A572-778F989BC80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431-4326-A572-778F989BC80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431-4326-A572-778F989BC80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431-4326-A572-778F989BC80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431-4326-A572-778F989BC80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431-4326-A572-778F989BC80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431-4326-A572-778F989BC80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431-4326-A572-778F989BC80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431-4326-A572-778F989BC80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431-4326-A572-778F989BC80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431-4326-A572-778F989BC80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431-4326-A572-778F989BC80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431-4326-A572-778F989BC80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431-4326-A572-778F989BC80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431-4326-A572-778F989BC80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431-4326-A572-778F989BC80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431-4326-A572-778F989BC80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431-4326-A572-778F989BC80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431-4326-A572-778F989BC80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431-4326-A572-778F989BC80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431-4326-A572-778F989BC80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431-4326-A572-778F989BC80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431-4326-A572-778F989BC80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431-4326-A572-778F989BC80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431-4326-A572-778F989BC80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431-4326-A572-778F989BC80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431-4326-A572-778F989BC80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431-4326-A572-778F989BC80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100.79558011049723</c:v>
                </c:pt>
                <c:pt idx="2">
                  <c:v>102.51933701657458</c:v>
                </c:pt>
                <c:pt idx="3">
                  <c:v>101.04972375690609</c:v>
                </c:pt>
                <c:pt idx="4">
                  <c:v>101.51565377532228</c:v>
                </c:pt>
                <c:pt idx="5">
                  <c:v>102.51841620626152</c:v>
                </c:pt>
                <c:pt idx="6">
                  <c:v>104.53222836095763</c:v>
                </c:pt>
                <c:pt idx="7">
                  <c:v>103.56906077348067</c:v>
                </c:pt>
                <c:pt idx="8">
                  <c:v>103.93554327808472</c:v>
                </c:pt>
                <c:pt idx="9">
                  <c:v>104.48434622467772</c:v>
                </c:pt>
                <c:pt idx="10">
                  <c:v>106.73204419889504</c:v>
                </c:pt>
                <c:pt idx="11">
                  <c:v>105.7707182320442</c:v>
                </c:pt>
                <c:pt idx="12">
                  <c:v>106.07550644567219</c:v>
                </c:pt>
                <c:pt idx="13">
                  <c:v>107.13812154696132</c:v>
                </c:pt>
                <c:pt idx="14">
                  <c:v>109.48158379373849</c:v>
                </c:pt>
                <c:pt idx="15">
                  <c:v>108.28913443830569</c:v>
                </c:pt>
                <c:pt idx="16">
                  <c:v>108.46316758747699</c:v>
                </c:pt>
                <c:pt idx="17">
                  <c:v>109.08931860036833</c:v>
                </c:pt>
                <c:pt idx="18">
                  <c:v>111.38581952117863</c:v>
                </c:pt>
                <c:pt idx="19">
                  <c:v>109.78084714548804</c:v>
                </c:pt>
                <c:pt idx="20">
                  <c:v>109.98987108655618</c:v>
                </c:pt>
                <c:pt idx="21">
                  <c:v>110.25506445672191</c:v>
                </c:pt>
                <c:pt idx="22">
                  <c:v>112.27348066298342</c:v>
                </c:pt>
                <c:pt idx="23">
                  <c:v>110.72007366482504</c:v>
                </c:pt>
                <c:pt idx="24">
                  <c:v>110.29834254143647</c:v>
                </c:pt>
              </c:numCache>
            </c:numRef>
          </c:val>
          <c:smooth val="0"/>
          <c:extLst>
            <c:ext xmlns:c16="http://schemas.microsoft.com/office/drawing/2014/chart" uri="{C3380CC4-5D6E-409C-BE32-E72D297353CC}">
              <c16:uniqueId val="{00000000-3E3B-4C6B-A7BD-05384E27AE0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102.90291262135922</c:v>
                </c:pt>
                <c:pt idx="2">
                  <c:v>106.7378640776699</c:v>
                </c:pt>
                <c:pt idx="3">
                  <c:v>105.0485436893204</c:v>
                </c:pt>
                <c:pt idx="4">
                  <c:v>102.16504854368932</c:v>
                </c:pt>
                <c:pt idx="5">
                  <c:v>103.99029126213593</c:v>
                </c:pt>
                <c:pt idx="6">
                  <c:v>107.77669902912621</c:v>
                </c:pt>
                <c:pt idx="7">
                  <c:v>105.3009708737864</c:v>
                </c:pt>
                <c:pt idx="8">
                  <c:v>104.50485436893204</c:v>
                </c:pt>
                <c:pt idx="9">
                  <c:v>107.99029126213593</c:v>
                </c:pt>
                <c:pt idx="10">
                  <c:v>112.02912621359222</c:v>
                </c:pt>
                <c:pt idx="11">
                  <c:v>109.02912621359224</c:v>
                </c:pt>
                <c:pt idx="12">
                  <c:v>108.65048543689319</c:v>
                </c:pt>
                <c:pt idx="13">
                  <c:v>111.86407766990291</c:v>
                </c:pt>
                <c:pt idx="14">
                  <c:v>117.23300970873787</c:v>
                </c:pt>
                <c:pt idx="15">
                  <c:v>114.78640776699029</c:v>
                </c:pt>
                <c:pt idx="16">
                  <c:v>112.52427184466018</c:v>
                </c:pt>
                <c:pt idx="17">
                  <c:v>115.48543689320387</c:v>
                </c:pt>
                <c:pt idx="18">
                  <c:v>118.20388349514563</c:v>
                </c:pt>
                <c:pt idx="19">
                  <c:v>115.50485436893203</c:v>
                </c:pt>
                <c:pt idx="20">
                  <c:v>116.00970873786407</c:v>
                </c:pt>
                <c:pt idx="21">
                  <c:v>118.72815533980582</c:v>
                </c:pt>
                <c:pt idx="22">
                  <c:v>122.67961165048544</c:v>
                </c:pt>
                <c:pt idx="23">
                  <c:v>120.02912621359224</c:v>
                </c:pt>
                <c:pt idx="24">
                  <c:v>114.88349514563107</c:v>
                </c:pt>
              </c:numCache>
            </c:numRef>
          </c:val>
          <c:smooth val="0"/>
          <c:extLst>
            <c:ext xmlns:c16="http://schemas.microsoft.com/office/drawing/2014/chart" uri="{C3380CC4-5D6E-409C-BE32-E72D297353CC}">
              <c16:uniqueId val="{00000001-3E3B-4C6B-A7BD-05384E27AE0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103.09292397129622</c:v>
                </c:pt>
                <c:pt idx="2">
                  <c:v>102.64783359069851</c:v>
                </c:pt>
                <c:pt idx="3">
                  <c:v>100.51775819783812</c:v>
                </c:pt>
                <c:pt idx="4">
                  <c:v>96.943409937324006</c:v>
                </c:pt>
                <c:pt idx="5">
                  <c:v>99.091652284494501</c:v>
                </c:pt>
                <c:pt idx="6">
                  <c:v>97.688255064038515</c:v>
                </c:pt>
                <c:pt idx="7">
                  <c:v>96.539195203924066</c:v>
                </c:pt>
                <c:pt idx="8">
                  <c:v>95.462803161050047</c:v>
                </c:pt>
                <c:pt idx="9">
                  <c:v>96.689072576982468</c:v>
                </c:pt>
                <c:pt idx="10">
                  <c:v>95.480970115360165</c:v>
                </c:pt>
                <c:pt idx="11">
                  <c:v>94.372785902443454</c:v>
                </c:pt>
                <c:pt idx="12">
                  <c:v>93.296393859569449</c:v>
                </c:pt>
                <c:pt idx="13">
                  <c:v>95.249341447906261</c:v>
                </c:pt>
                <c:pt idx="14">
                  <c:v>94.731583250068127</c:v>
                </c:pt>
                <c:pt idx="15">
                  <c:v>93.827777273140157</c:v>
                </c:pt>
                <c:pt idx="16">
                  <c:v>93.332727768189656</c:v>
                </c:pt>
                <c:pt idx="17">
                  <c:v>95.222091016441084</c:v>
                </c:pt>
                <c:pt idx="18">
                  <c:v>92.769552184576256</c:v>
                </c:pt>
                <c:pt idx="19">
                  <c:v>92.015623580706702</c:v>
                </c:pt>
                <c:pt idx="20">
                  <c:v>91.347988009810152</c:v>
                </c:pt>
                <c:pt idx="21">
                  <c:v>92.410754836951583</c:v>
                </c:pt>
                <c:pt idx="22">
                  <c:v>90.471432464347359</c:v>
                </c:pt>
                <c:pt idx="23">
                  <c:v>89.340539558543014</c:v>
                </c:pt>
                <c:pt idx="24">
                  <c:v>86.220365155781636</c:v>
                </c:pt>
              </c:numCache>
            </c:numRef>
          </c:val>
          <c:smooth val="0"/>
          <c:extLst>
            <c:ext xmlns:c16="http://schemas.microsoft.com/office/drawing/2014/chart" uri="{C3380CC4-5D6E-409C-BE32-E72D297353CC}">
              <c16:uniqueId val="{00000002-3E3B-4C6B-A7BD-05384E27AE0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E3B-4C6B-A7BD-05384E27AE07}"/>
                </c:ext>
              </c:extLst>
            </c:dLbl>
            <c:dLbl>
              <c:idx val="1"/>
              <c:delete val="1"/>
              <c:extLst>
                <c:ext xmlns:c15="http://schemas.microsoft.com/office/drawing/2012/chart" uri="{CE6537A1-D6FC-4f65-9D91-7224C49458BB}"/>
                <c:ext xmlns:c16="http://schemas.microsoft.com/office/drawing/2014/chart" uri="{C3380CC4-5D6E-409C-BE32-E72D297353CC}">
                  <c16:uniqueId val="{00000004-3E3B-4C6B-A7BD-05384E27AE07}"/>
                </c:ext>
              </c:extLst>
            </c:dLbl>
            <c:dLbl>
              <c:idx val="2"/>
              <c:delete val="1"/>
              <c:extLst>
                <c:ext xmlns:c15="http://schemas.microsoft.com/office/drawing/2012/chart" uri="{CE6537A1-D6FC-4f65-9D91-7224C49458BB}"/>
                <c:ext xmlns:c16="http://schemas.microsoft.com/office/drawing/2014/chart" uri="{C3380CC4-5D6E-409C-BE32-E72D297353CC}">
                  <c16:uniqueId val="{00000005-3E3B-4C6B-A7BD-05384E27AE07}"/>
                </c:ext>
              </c:extLst>
            </c:dLbl>
            <c:dLbl>
              <c:idx val="3"/>
              <c:delete val="1"/>
              <c:extLst>
                <c:ext xmlns:c15="http://schemas.microsoft.com/office/drawing/2012/chart" uri="{CE6537A1-D6FC-4f65-9D91-7224C49458BB}"/>
                <c:ext xmlns:c16="http://schemas.microsoft.com/office/drawing/2014/chart" uri="{C3380CC4-5D6E-409C-BE32-E72D297353CC}">
                  <c16:uniqueId val="{00000006-3E3B-4C6B-A7BD-05384E27AE07}"/>
                </c:ext>
              </c:extLst>
            </c:dLbl>
            <c:dLbl>
              <c:idx val="4"/>
              <c:delete val="1"/>
              <c:extLst>
                <c:ext xmlns:c15="http://schemas.microsoft.com/office/drawing/2012/chart" uri="{CE6537A1-D6FC-4f65-9D91-7224C49458BB}"/>
                <c:ext xmlns:c16="http://schemas.microsoft.com/office/drawing/2014/chart" uri="{C3380CC4-5D6E-409C-BE32-E72D297353CC}">
                  <c16:uniqueId val="{00000007-3E3B-4C6B-A7BD-05384E27AE07}"/>
                </c:ext>
              </c:extLst>
            </c:dLbl>
            <c:dLbl>
              <c:idx val="5"/>
              <c:delete val="1"/>
              <c:extLst>
                <c:ext xmlns:c15="http://schemas.microsoft.com/office/drawing/2012/chart" uri="{CE6537A1-D6FC-4f65-9D91-7224C49458BB}"/>
                <c:ext xmlns:c16="http://schemas.microsoft.com/office/drawing/2014/chart" uri="{C3380CC4-5D6E-409C-BE32-E72D297353CC}">
                  <c16:uniqueId val="{00000008-3E3B-4C6B-A7BD-05384E27AE07}"/>
                </c:ext>
              </c:extLst>
            </c:dLbl>
            <c:dLbl>
              <c:idx val="6"/>
              <c:delete val="1"/>
              <c:extLst>
                <c:ext xmlns:c15="http://schemas.microsoft.com/office/drawing/2012/chart" uri="{CE6537A1-D6FC-4f65-9D91-7224C49458BB}"/>
                <c:ext xmlns:c16="http://schemas.microsoft.com/office/drawing/2014/chart" uri="{C3380CC4-5D6E-409C-BE32-E72D297353CC}">
                  <c16:uniqueId val="{00000009-3E3B-4C6B-A7BD-05384E27AE07}"/>
                </c:ext>
              </c:extLst>
            </c:dLbl>
            <c:dLbl>
              <c:idx val="7"/>
              <c:delete val="1"/>
              <c:extLst>
                <c:ext xmlns:c15="http://schemas.microsoft.com/office/drawing/2012/chart" uri="{CE6537A1-D6FC-4f65-9D91-7224C49458BB}"/>
                <c:ext xmlns:c16="http://schemas.microsoft.com/office/drawing/2014/chart" uri="{C3380CC4-5D6E-409C-BE32-E72D297353CC}">
                  <c16:uniqueId val="{0000000A-3E3B-4C6B-A7BD-05384E27AE07}"/>
                </c:ext>
              </c:extLst>
            </c:dLbl>
            <c:dLbl>
              <c:idx val="8"/>
              <c:delete val="1"/>
              <c:extLst>
                <c:ext xmlns:c15="http://schemas.microsoft.com/office/drawing/2012/chart" uri="{CE6537A1-D6FC-4f65-9D91-7224C49458BB}"/>
                <c:ext xmlns:c16="http://schemas.microsoft.com/office/drawing/2014/chart" uri="{C3380CC4-5D6E-409C-BE32-E72D297353CC}">
                  <c16:uniqueId val="{0000000B-3E3B-4C6B-A7BD-05384E27AE07}"/>
                </c:ext>
              </c:extLst>
            </c:dLbl>
            <c:dLbl>
              <c:idx val="9"/>
              <c:delete val="1"/>
              <c:extLst>
                <c:ext xmlns:c15="http://schemas.microsoft.com/office/drawing/2012/chart" uri="{CE6537A1-D6FC-4f65-9D91-7224C49458BB}"/>
                <c:ext xmlns:c16="http://schemas.microsoft.com/office/drawing/2014/chart" uri="{C3380CC4-5D6E-409C-BE32-E72D297353CC}">
                  <c16:uniqueId val="{0000000C-3E3B-4C6B-A7BD-05384E27AE07}"/>
                </c:ext>
              </c:extLst>
            </c:dLbl>
            <c:dLbl>
              <c:idx val="10"/>
              <c:delete val="1"/>
              <c:extLst>
                <c:ext xmlns:c15="http://schemas.microsoft.com/office/drawing/2012/chart" uri="{CE6537A1-D6FC-4f65-9D91-7224C49458BB}"/>
                <c:ext xmlns:c16="http://schemas.microsoft.com/office/drawing/2014/chart" uri="{C3380CC4-5D6E-409C-BE32-E72D297353CC}">
                  <c16:uniqueId val="{0000000D-3E3B-4C6B-A7BD-05384E27AE07}"/>
                </c:ext>
              </c:extLst>
            </c:dLbl>
            <c:dLbl>
              <c:idx val="11"/>
              <c:delete val="1"/>
              <c:extLst>
                <c:ext xmlns:c15="http://schemas.microsoft.com/office/drawing/2012/chart" uri="{CE6537A1-D6FC-4f65-9D91-7224C49458BB}"/>
                <c:ext xmlns:c16="http://schemas.microsoft.com/office/drawing/2014/chart" uri="{C3380CC4-5D6E-409C-BE32-E72D297353CC}">
                  <c16:uniqueId val="{0000000E-3E3B-4C6B-A7BD-05384E27AE07}"/>
                </c:ext>
              </c:extLst>
            </c:dLbl>
            <c:dLbl>
              <c:idx val="12"/>
              <c:delete val="1"/>
              <c:extLst>
                <c:ext xmlns:c15="http://schemas.microsoft.com/office/drawing/2012/chart" uri="{CE6537A1-D6FC-4f65-9D91-7224C49458BB}"/>
                <c:ext xmlns:c16="http://schemas.microsoft.com/office/drawing/2014/chart" uri="{C3380CC4-5D6E-409C-BE32-E72D297353CC}">
                  <c16:uniqueId val="{0000000F-3E3B-4C6B-A7BD-05384E27AE0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E3B-4C6B-A7BD-05384E27AE07}"/>
                </c:ext>
              </c:extLst>
            </c:dLbl>
            <c:dLbl>
              <c:idx val="14"/>
              <c:delete val="1"/>
              <c:extLst>
                <c:ext xmlns:c15="http://schemas.microsoft.com/office/drawing/2012/chart" uri="{CE6537A1-D6FC-4f65-9D91-7224C49458BB}"/>
                <c:ext xmlns:c16="http://schemas.microsoft.com/office/drawing/2014/chart" uri="{C3380CC4-5D6E-409C-BE32-E72D297353CC}">
                  <c16:uniqueId val="{00000011-3E3B-4C6B-A7BD-05384E27AE07}"/>
                </c:ext>
              </c:extLst>
            </c:dLbl>
            <c:dLbl>
              <c:idx val="15"/>
              <c:delete val="1"/>
              <c:extLst>
                <c:ext xmlns:c15="http://schemas.microsoft.com/office/drawing/2012/chart" uri="{CE6537A1-D6FC-4f65-9D91-7224C49458BB}"/>
                <c:ext xmlns:c16="http://schemas.microsoft.com/office/drawing/2014/chart" uri="{C3380CC4-5D6E-409C-BE32-E72D297353CC}">
                  <c16:uniqueId val="{00000012-3E3B-4C6B-A7BD-05384E27AE07}"/>
                </c:ext>
              </c:extLst>
            </c:dLbl>
            <c:dLbl>
              <c:idx val="16"/>
              <c:delete val="1"/>
              <c:extLst>
                <c:ext xmlns:c15="http://schemas.microsoft.com/office/drawing/2012/chart" uri="{CE6537A1-D6FC-4f65-9D91-7224C49458BB}"/>
                <c:ext xmlns:c16="http://schemas.microsoft.com/office/drawing/2014/chart" uri="{C3380CC4-5D6E-409C-BE32-E72D297353CC}">
                  <c16:uniqueId val="{00000013-3E3B-4C6B-A7BD-05384E27AE07}"/>
                </c:ext>
              </c:extLst>
            </c:dLbl>
            <c:dLbl>
              <c:idx val="17"/>
              <c:delete val="1"/>
              <c:extLst>
                <c:ext xmlns:c15="http://schemas.microsoft.com/office/drawing/2012/chart" uri="{CE6537A1-D6FC-4f65-9D91-7224C49458BB}"/>
                <c:ext xmlns:c16="http://schemas.microsoft.com/office/drawing/2014/chart" uri="{C3380CC4-5D6E-409C-BE32-E72D297353CC}">
                  <c16:uniqueId val="{00000014-3E3B-4C6B-A7BD-05384E27AE07}"/>
                </c:ext>
              </c:extLst>
            </c:dLbl>
            <c:dLbl>
              <c:idx val="18"/>
              <c:delete val="1"/>
              <c:extLst>
                <c:ext xmlns:c15="http://schemas.microsoft.com/office/drawing/2012/chart" uri="{CE6537A1-D6FC-4f65-9D91-7224C49458BB}"/>
                <c:ext xmlns:c16="http://schemas.microsoft.com/office/drawing/2014/chart" uri="{C3380CC4-5D6E-409C-BE32-E72D297353CC}">
                  <c16:uniqueId val="{00000015-3E3B-4C6B-A7BD-05384E27AE07}"/>
                </c:ext>
              </c:extLst>
            </c:dLbl>
            <c:dLbl>
              <c:idx val="19"/>
              <c:delete val="1"/>
              <c:extLst>
                <c:ext xmlns:c15="http://schemas.microsoft.com/office/drawing/2012/chart" uri="{CE6537A1-D6FC-4f65-9D91-7224C49458BB}"/>
                <c:ext xmlns:c16="http://schemas.microsoft.com/office/drawing/2014/chart" uri="{C3380CC4-5D6E-409C-BE32-E72D297353CC}">
                  <c16:uniqueId val="{00000016-3E3B-4C6B-A7BD-05384E27AE07}"/>
                </c:ext>
              </c:extLst>
            </c:dLbl>
            <c:dLbl>
              <c:idx val="20"/>
              <c:delete val="1"/>
              <c:extLst>
                <c:ext xmlns:c15="http://schemas.microsoft.com/office/drawing/2012/chart" uri="{CE6537A1-D6FC-4f65-9D91-7224C49458BB}"/>
                <c:ext xmlns:c16="http://schemas.microsoft.com/office/drawing/2014/chart" uri="{C3380CC4-5D6E-409C-BE32-E72D297353CC}">
                  <c16:uniqueId val="{00000017-3E3B-4C6B-A7BD-05384E27AE07}"/>
                </c:ext>
              </c:extLst>
            </c:dLbl>
            <c:dLbl>
              <c:idx val="21"/>
              <c:delete val="1"/>
              <c:extLst>
                <c:ext xmlns:c15="http://schemas.microsoft.com/office/drawing/2012/chart" uri="{CE6537A1-D6FC-4f65-9D91-7224C49458BB}"/>
                <c:ext xmlns:c16="http://schemas.microsoft.com/office/drawing/2014/chart" uri="{C3380CC4-5D6E-409C-BE32-E72D297353CC}">
                  <c16:uniqueId val="{00000018-3E3B-4C6B-A7BD-05384E27AE07}"/>
                </c:ext>
              </c:extLst>
            </c:dLbl>
            <c:dLbl>
              <c:idx val="22"/>
              <c:delete val="1"/>
              <c:extLst>
                <c:ext xmlns:c15="http://schemas.microsoft.com/office/drawing/2012/chart" uri="{CE6537A1-D6FC-4f65-9D91-7224C49458BB}"/>
                <c:ext xmlns:c16="http://schemas.microsoft.com/office/drawing/2014/chart" uri="{C3380CC4-5D6E-409C-BE32-E72D297353CC}">
                  <c16:uniqueId val="{00000019-3E3B-4C6B-A7BD-05384E27AE07}"/>
                </c:ext>
              </c:extLst>
            </c:dLbl>
            <c:dLbl>
              <c:idx val="23"/>
              <c:delete val="1"/>
              <c:extLst>
                <c:ext xmlns:c15="http://schemas.microsoft.com/office/drawing/2012/chart" uri="{CE6537A1-D6FC-4f65-9D91-7224C49458BB}"/>
                <c:ext xmlns:c16="http://schemas.microsoft.com/office/drawing/2014/chart" uri="{C3380CC4-5D6E-409C-BE32-E72D297353CC}">
                  <c16:uniqueId val="{0000001A-3E3B-4C6B-A7BD-05384E27AE07}"/>
                </c:ext>
              </c:extLst>
            </c:dLbl>
            <c:dLbl>
              <c:idx val="24"/>
              <c:delete val="1"/>
              <c:extLst>
                <c:ext xmlns:c15="http://schemas.microsoft.com/office/drawing/2012/chart" uri="{CE6537A1-D6FC-4f65-9D91-7224C49458BB}"/>
                <c:ext xmlns:c16="http://schemas.microsoft.com/office/drawing/2014/chart" uri="{C3380CC4-5D6E-409C-BE32-E72D297353CC}">
                  <c16:uniqueId val="{0000001B-3E3B-4C6B-A7BD-05384E27AE0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E3B-4C6B-A7BD-05384E27AE0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Bad Kreuznach (511)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119784</v>
      </c>
      <c r="F11" s="238">
        <v>120242</v>
      </c>
      <c r="G11" s="238">
        <v>121929</v>
      </c>
      <c r="H11" s="238">
        <v>119737</v>
      </c>
      <c r="I11" s="265">
        <v>119449</v>
      </c>
      <c r="J11" s="263">
        <v>335</v>
      </c>
      <c r="K11" s="266">
        <v>0.28045441987793956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18.034962933279903</v>
      </c>
      <c r="E13" s="115">
        <v>21603</v>
      </c>
      <c r="F13" s="114">
        <v>21530</v>
      </c>
      <c r="G13" s="114">
        <v>22156</v>
      </c>
      <c r="H13" s="114">
        <v>21823</v>
      </c>
      <c r="I13" s="140">
        <v>21458</v>
      </c>
      <c r="J13" s="115">
        <v>145</v>
      </c>
      <c r="K13" s="116">
        <v>0.67573865225090879</v>
      </c>
    </row>
    <row r="14" spans="1:255" ht="14.1" customHeight="1" x14ac:dyDescent="0.2">
      <c r="A14" s="306" t="s">
        <v>230</v>
      </c>
      <c r="B14" s="307"/>
      <c r="C14" s="308"/>
      <c r="D14" s="113">
        <v>61.480665197355236</v>
      </c>
      <c r="E14" s="115">
        <v>73644</v>
      </c>
      <c r="F14" s="114">
        <v>74147</v>
      </c>
      <c r="G14" s="114">
        <v>74960</v>
      </c>
      <c r="H14" s="114">
        <v>73344</v>
      </c>
      <c r="I14" s="140">
        <v>73538</v>
      </c>
      <c r="J14" s="115">
        <v>106</v>
      </c>
      <c r="K14" s="116">
        <v>0.14414316407843564</v>
      </c>
    </row>
    <row r="15" spans="1:255" ht="14.1" customHeight="1" x14ac:dyDescent="0.2">
      <c r="A15" s="306" t="s">
        <v>231</v>
      </c>
      <c r="B15" s="307"/>
      <c r="C15" s="308"/>
      <c r="D15" s="113">
        <v>10.931343084218259</v>
      </c>
      <c r="E15" s="115">
        <v>13094</v>
      </c>
      <c r="F15" s="114">
        <v>13105</v>
      </c>
      <c r="G15" s="114">
        <v>13438</v>
      </c>
      <c r="H15" s="114">
        <v>13307</v>
      </c>
      <c r="I15" s="140">
        <v>13198</v>
      </c>
      <c r="J15" s="115">
        <v>-104</v>
      </c>
      <c r="K15" s="116">
        <v>-0.78799818154265799</v>
      </c>
    </row>
    <row r="16" spans="1:255" ht="14.1" customHeight="1" x14ac:dyDescent="0.2">
      <c r="A16" s="306" t="s">
        <v>232</v>
      </c>
      <c r="B16" s="307"/>
      <c r="C16" s="308"/>
      <c r="D16" s="113">
        <v>8.5195017698524005</v>
      </c>
      <c r="E16" s="115">
        <v>10205</v>
      </c>
      <c r="F16" s="114">
        <v>10208</v>
      </c>
      <c r="G16" s="114">
        <v>10116</v>
      </c>
      <c r="H16" s="114">
        <v>10014</v>
      </c>
      <c r="I16" s="140">
        <v>9992</v>
      </c>
      <c r="J16" s="115">
        <v>213</v>
      </c>
      <c r="K16" s="116">
        <v>2.1317053642914332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1.0034729179189208</v>
      </c>
      <c r="E18" s="115">
        <v>1202</v>
      </c>
      <c r="F18" s="114">
        <v>1099</v>
      </c>
      <c r="G18" s="114">
        <v>1332</v>
      </c>
      <c r="H18" s="114">
        <v>1268</v>
      </c>
      <c r="I18" s="140">
        <v>1219</v>
      </c>
      <c r="J18" s="115">
        <v>-17</v>
      </c>
      <c r="K18" s="116">
        <v>-1.3945857260049221</v>
      </c>
    </row>
    <row r="19" spans="1:255" ht="14.1" customHeight="1" x14ac:dyDescent="0.2">
      <c r="A19" s="306" t="s">
        <v>235</v>
      </c>
      <c r="B19" s="307" t="s">
        <v>236</v>
      </c>
      <c r="C19" s="308"/>
      <c r="D19" s="113">
        <v>0.44079342817070727</v>
      </c>
      <c r="E19" s="115">
        <v>528</v>
      </c>
      <c r="F19" s="114">
        <v>429</v>
      </c>
      <c r="G19" s="114">
        <v>644</v>
      </c>
      <c r="H19" s="114">
        <v>604</v>
      </c>
      <c r="I19" s="140">
        <v>530</v>
      </c>
      <c r="J19" s="115">
        <v>-2</v>
      </c>
      <c r="K19" s="116">
        <v>-0.37735849056603776</v>
      </c>
    </row>
    <row r="20" spans="1:255" ht="14.1" customHeight="1" x14ac:dyDescent="0.2">
      <c r="A20" s="306">
        <v>12</v>
      </c>
      <c r="B20" s="307" t="s">
        <v>237</v>
      </c>
      <c r="C20" s="308"/>
      <c r="D20" s="113">
        <v>0.65701596206505042</v>
      </c>
      <c r="E20" s="115">
        <v>787</v>
      </c>
      <c r="F20" s="114">
        <v>755</v>
      </c>
      <c r="G20" s="114">
        <v>782</v>
      </c>
      <c r="H20" s="114">
        <v>767</v>
      </c>
      <c r="I20" s="140">
        <v>744</v>
      </c>
      <c r="J20" s="115">
        <v>43</v>
      </c>
      <c r="K20" s="116">
        <v>5.779569892473118</v>
      </c>
    </row>
    <row r="21" spans="1:255" ht="14.1" customHeight="1" x14ac:dyDescent="0.2">
      <c r="A21" s="306">
        <v>21</v>
      </c>
      <c r="B21" s="307" t="s">
        <v>238</v>
      </c>
      <c r="C21" s="308"/>
      <c r="D21" s="113">
        <v>0.62696186468977488</v>
      </c>
      <c r="E21" s="115">
        <v>751</v>
      </c>
      <c r="F21" s="114">
        <v>751</v>
      </c>
      <c r="G21" s="114">
        <v>772</v>
      </c>
      <c r="H21" s="114">
        <v>761</v>
      </c>
      <c r="I21" s="140">
        <v>777</v>
      </c>
      <c r="J21" s="115">
        <v>-26</v>
      </c>
      <c r="K21" s="116">
        <v>-3.346203346203346</v>
      </c>
    </row>
    <row r="22" spans="1:255" ht="14.1" customHeight="1" x14ac:dyDescent="0.2">
      <c r="A22" s="306">
        <v>22</v>
      </c>
      <c r="B22" s="307" t="s">
        <v>239</v>
      </c>
      <c r="C22" s="308"/>
      <c r="D22" s="113">
        <v>3.2692179255994125</v>
      </c>
      <c r="E22" s="115">
        <v>3916</v>
      </c>
      <c r="F22" s="114">
        <v>4006</v>
      </c>
      <c r="G22" s="114">
        <v>4060</v>
      </c>
      <c r="H22" s="114">
        <v>4029</v>
      </c>
      <c r="I22" s="140">
        <v>4066</v>
      </c>
      <c r="J22" s="115">
        <v>-150</v>
      </c>
      <c r="K22" s="116">
        <v>-3.689129365469749</v>
      </c>
    </row>
    <row r="23" spans="1:255" ht="14.1" customHeight="1" x14ac:dyDescent="0.2">
      <c r="A23" s="306">
        <v>23</v>
      </c>
      <c r="B23" s="307" t="s">
        <v>240</v>
      </c>
      <c r="C23" s="308"/>
      <c r="D23" s="113">
        <v>0.61109997996393506</v>
      </c>
      <c r="E23" s="115">
        <v>732</v>
      </c>
      <c r="F23" s="114">
        <v>741</v>
      </c>
      <c r="G23" s="114">
        <v>715</v>
      </c>
      <c r="H23" s="114">
        <v>714</v>
      </c>
      <c r="I23" s="140">
        <v>720</v>
      </c>
      <c r="J23" s="115">
        <v>12</v>
      </c>
      <c r="K23" s="116">
        <v>1.6666666666666667</v>
      </c>
    </row>
    <row r="24" spans="1:255" ht="14.1" customHeight="1" x14ac:dyDescent="0.2">
      <c r="A24" s="306">
        <v>24</v>
      </c>
      <c r="B24" s="307" t="s">
        <v>241</v>
      </c>
      <c r="C24" s="308"/>
      <c r="D24" s="113">
        <v>4.7844453349362182</v>
      </c>
      <c r="E24" s="115">
        <v>5731</v>
      </c>
      <c r="F24" s="114">
        <v>5761</v>
      </c>
      <c r="G24" s="114">
        <v>5853</v>
      </c>
      <c r="H24" s="114">
        <v>5805</v>
      </c>
      <c r="I24" s="140">
        <v>5804</v>
      </c>
      <c r="J24" s="115">
        <v>-73</v>
      </c>
      <c r="K24" s="116">
        <v>-1.2577532736044108</v>
      </c>
    </row>
    <row r="25" spans="1:255" ht="14.1" customHeight="1" x14ac:dyDescent="0.2">
      <c r="A25" s="306">
        <v>25</v>
      </c>
      <c r="B25" s="307" t="s">
        <v>242</v>
      </c>
      <c r="C25" s="308"/>
      <c r="D25" s="113">
        <v>4.8670941027182257</v>
      </c>
      <c r="E25" s="115">
        <v>5830</v>
      </c>
      <c r="F25" s="114">
        <v>5908</v>
      </c>
      <c r="G25" s="114">
        <v>6004</v>
      </c>
      <c r="H25" s="114">
        <v>5879</v>
      </c>
      <c r="I25" s="140">
        <v>5947</v>
      </c>
      <c r="J25" s="115">
        <v>-117</v>
      </c>
      <c r="K25" s="116">
        <v>-1.9673785101731966</v>
      </c>
    </row>
    <row r="26" spans="1:255" ht="14.1" customHeight="1" x14ac:dyDescent="0.2">
      <c r="A26" s="306">
        <v>26</v>
      </c>
      <c r="B26" s="307" t="s">
        <v>243</v>
      </c>
      <c r="C26" s="308"/>
      <c r="D26" s="113">
        <v>2.59550524277032</v>
      </c>
      <c r="E26" s="115">
        <v>3109</v>
      </c>
      <c r="F26" s="114">
        <v>3196</v>
      </c>
      <c r="G26" s="114">
        <v>3238</v>
      </c>
      <c r="H26" s="114">
        <v>3111</v>
      </c>
      <c r="I26" s="140">
        <v>3150</v>
      </c>
      <c r="J26" s="115">
        <v>-41</v>
      </c>
      <c r="K26" s="116">
        <v>-1.3015873015873016</v>
      </c>
    </row>
    <row r="27" spans="1:255" ht="14.1" customHeight="1" x14ac:dyDescent="0.2">
      <c r="A27" s="306">
        <v>27</v>
      </c>
      <c r="B27" s="307" t="s">
        <v>244</v>
      </c>
      <c r="C27" s="308"/>
      <c r="D27" s="113">
        <v>2.7057035998129968</v>
      </c>
      <c r="E27" s="115">
        <v>3241</v>
      </c>
      <c r="F27" s="114">
        <v>3266</v>
      </c>
      <c r="G27" s="114">
        <v>3285</v>
      </c>
      <c r="H27" s="114">
        <v>3274</v>
      </c>
      <c r="I27" s="140">
        <v>3292</v>
      </c>
      <c r="J27" s="115">
        <v>-51</v>
      </c>
      <c r="K27" s="116">
        <v>-1.5492102065613609</v>
      </c>
    </row>
    <row r="28" spans="1:255" ht="14.1" customHeight="1" x14ac:dyDescent="0.2">
      <c r="A28" s="306">
        <v>28</v>
      </c>
      <c r="B28" s="307" t="s">
        <v>245</v>
      </c>
      <c r="C28" s="308"/>
      <c r="D28" s="113">
        <v>0.1444266346089628</v>
      </c>
      <c r="E28" s="115">
        <v>173</v>
      </c>
      <c r="F28" s="114">
        <v>179</v>
      </c>
      <c r="G28" s="114">
        <v>181</v>
      </c>
      <c r="H28" s="114">
        <v>182</v>
      </c>
      <c r="I28" s="140">
        <v>180</v>
      </c>
      <c r="J28" s="115">
        <v>-7</v>
      </c>
      <c r="K28" s="116">
        <v>-3.8888888888888888</v>
      </c>
    </row>
    <row r="29" spans="1:255" ht="14.1" customHeight="1" x14ac:dyDescent="0.2">
      <c r="A29" s="306">
        <v>29</v>
      </c>
      <c r="B29" s="307" t="s">
        <v>246</v>
      </c>
      <c r="C29" s="308"/>
      <c r="D29" s="113">
        <v>2.5854872103118947</v>
      </c>
      <c r="E29" s="115">
        <v>3097</v>
      </c>
      <c r="F29" s="114">
        <v>3234</v>
      </c>
      <c r="G29" s="114">
        <v>3451</v>
      </c>
      <c r="H29" s="114">
        <v>3377</v>
      </c>
      <c r="I29" s="140">
        <v>3324</v>
      </c>
      <c r="J29" s="115">
        <v>-227</v>
      </c>
      <c r="K29" s="116">
        <v>-6.829121540312876</v>
      </c>
    </row>
    <row r="30" spans="1:255" ht="14.1" customHeight="1" x14ac:dyDescent="0.2">
      <c r="A30" s="306" t="s">
        <v>247</v>
      </c>
      <c r="B30" s="307" t="s">
        <v>248</v>
      </c>
      <c r="C30" s="308"/>
      <c r="D30" s="113">
        <v>0.77556267948974822</v>
      </c>
      <c r="E30" s="115">
        <v>929</v>
      </c>
      <c r="F30" s="114">
        <v>911</v>
      </c>
      <c r="G30" s="114">
        <v>911</v>
      </c>
      <c r="H30" s="114">
        <v>934</v>
      </c>
      <c r="I30" s="140">
        <v>951</v>
      </c>
      <c r="J30" s="115">
        <v>-22</v>
      </c>
      <c r="K30" s="116">
        <v>-2.3133543638275498</v>
      </c>
    </row>
    <row r="31" spans="1:255" ht="14.1" customHeight="1" x14ac:dyDescent="0.2">
      <c r="A31" s="306" t="s">
        <v>249</v>
      </c>
      <c r="B31" s="307" t="s">
        <v>250</v>
      </c>
      <c r="C31" s="308"/>
      <c r="D31" s="113">
        <v>1.7514860081479997</v>
      </c>
      <c r="E31" s="115">
        <v>2098</v>
      </c>
      <c r="F31" s="114">
        <v>2254</v>
      </c>
      <c r="G31" s="114">
        <v>2471</v>
      </c>
      <c r="H31" s="114">
        <v>2375</v>
      </c>
      <c r="I31" s="140">
        <v>2305</v>
      </c>
      <c r="J31" s="115">
        <v>-207</v>
      </c>
      <c r="K31" s="116">
        <v>-8.9804772234273322</v>
      </c>
    </row>
    <row r="32" spans="1:255" ht="14.1" customHeight="1" x14ac:dyDescent="0.2">
      <c r="A32" s="306">
        <v>31</v>
      </c>
      <c r="B32" s="307" t="s">
        <v>251</v>
      </c>
      <c r="C32" s="308"/>
      <c r="D32" s="113">
        <v>0.77472784345154611</v>
      </c>
      <c r="E32" s="115">
        <v>928</v>
      </c>
      <c r="F32" s="114">
        <v>923</v>
      </c>
      <c r="G32" s="114">
        <v>907</v>
      </c>
      <c r="H32" s="114">
        <v>894</v>
      </c>
      <c r="I32" s="140">
        <v>898</v>
      </c>
      <c r="J32" s="115">
        <v>30</v>
      </c>
      <c r="K32" s="116">
        <v>3.3407572383073498</v>
      </c>
    </row>
    <row r="33" spans="1:11" ht="14.1" customHeight="1" x14ac:dyDescent="0.2">
      <c r="A33" s="306">
        <v>32</v>
      </c>
      <c r="B33" s="307" t="s">
        <v>252</v>
      </c>
      <c r="C33" s="308"/>
      <c r="D33" s="113">
        <v>3.3426834969611967</v>
      </c>
      <c r="E33" s="115">
        <v>4004</v>
      </c>
      <c r="F33" s="114">
        <v>3933</v>
      </c>
      <c r="G33" s="114">
        <v>4066</v>
      </c>
      <c r="H33" s="114">
        <v>3964</v>
      </c>
      <c r="I33" s="140">
        <v>3887</v>
      </c>
      <c r="J33" s="115">
        <v>117</v>
      </c>
      <c r="K33" s="116">
        <v>3.0100334448160537</v>
      </c>
    </row>
    <row r="34" spans="1:11" ht="14.1" customHeight="1" x14ac:dyDescent="0.2">
      <c r="A34" s="306">
        <v>33</v>
      </c>
      <c r="B34" s="307" t="s">
        <v>253</v>
      </c>
      <c r="C34" s="308"/>
      <c r="D34" s="113">
        <v>1.7314499432311494</v>
      </c>
      <c r="E34" s="115">
        <v>2074</v>
      </c>
      <c r="F34" s="114">
        <v>2092</v>
      </c>
      <c r="G34" s="114">
        <v>2167</v>
      </c>
      <c r="H34" s="114">
        <v>2125</v>
      </c>
      <c r="I34" s="140">
        <v>2073</v>
      </c>
      <c r="J34" s="115">
        <v>1</v>
      </c>
      <c r="K34" s="116">
        <v>4.8239266763145203E-2</v>
      </c>
    </row>
    <row r="35" spans="1:11" ht="14.1" customHeight="1" x14ac:dyDescent="0.2">
      <c r="A35" s="306">
        <v>34</v>
      </c>
      <c r="B35" s="307" t="s">
        <v>254</v>
      </c>
      <c r="C35" s="308"/>
      <c r="D35" s="113">
        <v>2.4627663126961865</v>
      </c>
      <c r="E35" s="115">
        <v>2950</v>
      </c>
      <c r="F35" s="114">
        <v>2973</v>
      </c>
      <c r="G35" s="114">
        <v>3003</v>
      </c>
      <c r="H35" s="114">
        <v>2935</v>
      </c>
      <c r="I35" s="140">
        <v>2894</v>
      </c>
      <c r="J35" s="115">
        <v>56</v>
      </c>
      <c r="K35" s="116">
        <v>1.93503800967519</v>
      </c>
    </row>
    <row r="36" spans="1:11" ht="14.1" customHeight="1" x14ac:dyDescent="0.2">
      <c r="A36" s="306">
        <v>41</v>
      </c>
      <c r="B36" s="307" t="s">
        <v>255</v>
      </c>
      <c r="C36" s="308"/>
      <c r="D36" s="113">
        <v>1.297335203366059</v>
      </c>
      <c r="E36" s="115">
        <v>1554</v>
      </c>
      <c r="F36" s="114">
        <v>1527</v>
      </c>
      <c r="G36" s="114">
        <v>1507</v>
      </c>
      <c r="H36" s="114">
        <v>1502</v>
      </c>
      <c r="I36" s="140">
        <v>1498</v>
      </c>
      <c r="J36" s="115">
        <v>56</v>
      </c>
      <c r="K36" s="116">
        <v>3.7383177570093458</v>
      </c>
    </row>
    <row r="37" spans="1:11" ht="14.1" customHeight="1" x14ac:dyDescent="0.2">
      <c r="A37" s="306">
        <v>42</v>
      </c>
      <c r="B37" s="307" t="s">
        <v>256</v>
      </c>
      <c r="C37" s="308"/>
      <c r="D37" s="113">
        <v>0.13774794630334602</v>
      </c>
      <c r="E37" s="115">
        <v>165</v>
      </c>
      <c r="F37" s="114">
        <v>168</v>
      </c>
      <c r="G37" s="114">
        <v>171</v>
      </c>
      <c r="H37" s="114">
        <v>159</v>
      </c>
      <c r="I37" s="140">
        <v>158</v>
      </c>
      <c r="J37" s="115">
        <v>7</v>
      </c>
      <c r="K37" s="116">
        <v>4.4303797468354427</v>
      </c>
    </row>
    <row r="38" spans="1:11" ht="14.1" customHeight="1" x14ac:dyDescent="0.2">
      <c r="A38" s="306">
        <v>43</v>
      </c>
      <c r="B38" s="307" t="s">
        <v>257</v>
      </c>
      <c r="C38" s="308"/>
      <c r="D38" s="113">
        <v>1.2530888933413478</v>
      </c>
      <c r="E38" s="115">
        <v>1501</v>
      </c>
      <c r="F38" s="114">
        <v>1494</v>
      </c>
      <c r="G38" s="114">
        <v>1494</v>
      </c>
      <c r="H38" s="114">
        <v>1415</v>
      </c>
      <c r="I38" s="140">
        <v>1412</v>
      </c>
      <c r="J38" s="115">
        <v>89</v>
      </c>
      <c r="K38" s="116">
        <v>6.3031161473087822</v>
      </c>
    </row>
    <row r="39" spans="1:11" ht="14.1" customHeight="1" x14ac:dyDescent="0.2">
      <c r="A39" s="306">
        <v>51</v>
      </c>
      <c r="B39" s="307" t="s">
        <v>258</v>
      </c>
      <c r="C39" s="308"/>
      <c r="D39" s="113">
        <v>5.9006211180124222</v>
      </c>
      <c r="E39" s="115">
        <v>7068</v>
      </c>
      <c r="F39" s="114">
        <v>7113</v>
      </c>
      <c r="G39" s="114">
        <v>7276</v>
      </c>
      <c r="H39" s="114">
        <v>7270</v>
      </c>
      <c r="I39" s="140">
        <v>7325</v>
      </c>
      <c r="J39" s="115">
        <v>-257</v>
      </c>
      <c r="K39" s="116">
        <v>-3.5085324232081909</v>
      </c>
    </row>
    <row r="40" spans="1:11" ht="14.1" customHeight="1" x14ac:dyDescent="0.2">
      <c r="A40" s="306" t="s">
        <v>259</v>
      </c>
      <c r="B40" s="307" t="s">
        <v>260</v>
      </c>
      <c r="C40" s="308"/>
      <c r="D40" s="113">
        <v>5.0749682762305479</v>
      </c>
      <c r="E40" s="115">
        <v>6079</v>
      </c>
      <c r="F40" s="114">
        <v>6126</v>
      </c>
      <c r="G40" s="114">
        <v>6249</v>
      </c>
      <c r="H40" s="114">
        <v>6165</v>
      </c>
      <c r="I40" s="140">
        <v>6191</v>
      </c>
      <c r="J40" s="115">
        <v>-112</v>
      </c>
      <c r="K40" s="116">
        <v>-1.8090776934259409</v>
      </c>
    </row>
    <row r="41" spans="1:11" ht="14.1" customHeight="1" x14ac:dyDescent="0.2">
      <c r="A41" s="306"/>
      <c r="B41" s="307" t="s">
        <v>261</v>
      </c>
      <c r="C41" s="308"/>
      <c r="D41" s="113">
        <v>4.3553396113003409</v>
      </c>
      <c r="E41" s="115">
        <v>5217</v>
      </c>
      <c r="F41" s="114">
        <v>5195</v>
      </c>
      <c r="G41" s="114">
        <v>5336</v>
      </c>
      <c r="H41" s="114">
        <v>5221</v>
      </c>
      <c r="I41" s="140">
        <v>5228</v>
      </c>
      <c r="J41" s="115">
        <v>-11</v>
      </c>
      <c r="K41" s="116">
        <v>-0.21040550879877581</v>
      </c>
    </row>
    <row r="42" spans="1:11" ht="14.1" customHeight="1" x14ac:dyDescent="0.2">
      <c r="A42" s="306">
        <v>52</v>
      </c>
      <c r="B42" s="307" t="s">
        <v>262</v>
      </c>
      <c r="C42" s="308"/>
      <c r="D42" s="113">
        <v>4.1791892072396983</v>
      </c>
      <c r="E42" s="115">
        <v>5006</v>
      </c>
      <c r="F42" s="114">
        <v>4925</v>
      </c>
      <c r="G42" s="114">
        <v>5022</v>
      </c>
      <c r="H42" s="114">
        <v>4895</v>
      </c>
      <c r="I42" s="140">
        <v>4807</v>
      </c>
      <c r="J42" s="115">
        <v>199</v>
      </c>
      <c r="K42" s="116">
        <v>4.1397961306428126</v>
      </c>
    </row>
    <row r="43" spans="1:11" ht="14.1" customHeight="1" x14ac:dyDescent="0.2">
      <c r="A43" s="306" t="s">
        <v>263</v>
      </c>
      <c r="B43" s="307" t="s">
        <v>264</v>
      </c>
      <c r="C43" s="308"/>
      <c r="D43" s="113">
        <v>3.3785814466038868</v>
      </c>
      <c r="E43" s="115">
        <v>4047</v>
      </c>
      <c r="F43" s="114">
        <v>3962</v>
      </c>
      <c r="G43" s="114">
        <v>4036</v>
      </c>
      <c r="H43" s="114">
        <v>3932</v>
      </c>
      <c r="I43" s="140">
        <v>3869</v>
      </c>
      <c r="J43" s="115">
        <v>178</v>
      </c>
      <c r="K43" s="116">
        <v>4.6006720082708714</v>
      </c>
    </row>
    <row r="44" spans="1:11" ht="14.1" customHeight="1" x14ac:dyDescent="0.2">
      <c r="A44" s="306">
        <v>53</v>
      </c>
      <c r="B44" s="307" t="s">
        <v>265</v>
      </c>
      <c r="C44" s="308"/>
      <c r="D44" s="113">
        <v>0.88993521672343556</v>
      </c>
      <c r="E44" s="115">
        <v>1066</v>
      </c>
      <c r="F44" s="114">
        <v>1075</v>
      </c>
      <c r="G44" s="114">
        <v>1100</v>
      </c>
      <c r="H44" s="114">
        <v>1075</v>
      </c>
      <c r="I44" s="140">
        <v>1061</v>
      </c>
      <c r="J44" s="115">
        <v>5</v>
      </c>
      <c r="K44" s="116">
        <v>0.47125353440150802</v>
      </c>
    </row>
    <row r="45" spans="1:11" ht="14.1" customHeight="1" x14ac:dyDescent="0.2">
      <c r="A45" s="306" t="s">
        <v>266</v>
      </c>
      <c r="B45" s="307" t="s">
        <v>267</v>
      </c>
      <c r="C45" s="308"/>
      <c r="D45" s="113">
        <v>0.83901021839310763</v>
      </c>
      <c r="E45" s="115">
        <v>1005</v>
      </c>
      <c r="F45" s="114">
        <v>1016</v>
      </c>
      <c r="G45" s="114">
        <v>1044</v>
      </c>
      <c r="H45" s="114">
        <v>1022</v>
      </c>
      <c r="I45" s="140">
        <v>1008</v>
      </c>
      <c r="J45" s="115">
        <v>-3</v>
      </c>
      <c r="K45" s="116">
        <v>-0.29761904761904762</v>
      </c>
    </row>
    <row r="46" spans="1:11" ht="14.1" customHeight="1" x14ac:dyDescent="0.2">
      <c r="A46" s="306">
        <v>54</v>
      </c>
      <c r="B46" s="307" t="s">
        <v>268</v>
      </c>
      <c r="C46" s="308"/>
      <c r="D46" s="113">
        <v>3.0154277699859748</v>
      </c>
      <c r="E46" s="115">
        <v>3612</v>
      </c>
      <c r="F46" s="114">
        <v>3602</v>
      </c>
      <c r="G46" s="114">
        <v>3588</v>
      </c>
      <c r="H46" s="114">
        <v>3561</v>
      </c>
      <c r="I46" s="140">
        <v>3524</v>
      </c>
      <c r="J46" s="115">
        <v>88</v>
      </c>
      <c r="K46" s="116">
        <v>2.4971623155505109</v>
      </c>
    </row>
    <row r="47" spans="1:11" ht="14.1" customHeight="1" x14ac:dyDescent="0.2">
      <c r="A47" s="306">
        <v>61</v>
      </c>
      <c r="B47" s="307" t="s">
        <v>269</v>
      </c>
      <c r="C47" s="308"/>
      <c r="D47" s="113">
        <v>2.4009884458692312</v>
      </c>
      <c r="E47" s="115">
        <v>2876</v>
      </c>
      <c r="F47" s="114">
        <v>2875</v>
      </c>
      <c r="G47" s="114">
        <v>2887</v>
      </c>
      <c r="H47" s="114">
        <v>2831</v>
      </c>
      <c r="I47" s="140">
        <v>2862</v>
      </c>
      <c r="J47" s="115">
        <v>14</v>
      </c>
      <c r="K47" s="116">
        <v>0.4891684136967156</v>
      </c>
    </row>
    <row r="48" spans="1:11" ht="14.1" customHeight="1" x14ac:dyDescent="0.2">
      <c r="A48" s="306">
        <v>62</v>
      </c>
      <c r="B48" s="307" t="s">
        <v>270</v>
      </c>
      <c r="C48" s="308"/>
      <c r="D48" s="113">
        <v>6.9633673946436918</v>
      </c>
      <c r="E48" s="115">
        <v>8341</v>
      </c>
      <c r="F48" s="114">
        <v>8406</v>
      </c>
      <c r="G48" s="114">
        <v>8455</v>
      </c>
      <c r="H48" s="114">
        <v>8288</v>
      </c>
      <c r="I48" s="140">
        <v>8318</v>
      </c>
      <c r="J48" s="115">
        <v>23</v>
      </c>
      <c r="K48" s="116">
        <v>0.27650877614811253</v>
      </c>
    </row>
    <row r="49" spans="1:11" ht="14.1" customHeight="1" x14ac:dyDescent="0.2">
      <c r="A49" s="306">
        <v>63</v>
      </c>
      <c r="B49" s="307" t="s">
        <v>271</v>
      </c>
      <c r="C49" s="308"/>
      <c r="D49" s="113">
        <v>2.1822614038602817</v>
      </c>
      <c r="E49" s="115">
        <v>2614</v>
      </c>
      <c r="F49" s="114">
        <v>2672</v>
      </c>
      <c r="G49" s="114">
        <v>2961</v>
      </c>
      <c r="H49" s="114">
        <v>2938</v>
      </c>
      <c r="I49" s="140">
        <v>2704</v>
      </c>
      <c r="J49" s="115">
        <v>-90</v>
      </c>
      <c r="K49" s="116">
        <v>-3.3284023668639051</v>
      </c>
    </row>
    <row r="50" spans="1:11" ht="14.1" customHeight="1" x14ac:dyDescent="0.2">
      <c r="A50" s="306" t="s">
        <v>272</v>
      </c>
      <c r="B50" s="307" t="s">
        <v>273</v>
      </c>
      <c r="C50" s="308"/>
      <c r="D50" s="113">
        <v>0.55516596540439456</v>
      </c>
      <c r="E50" s="115">
        <v>665</v>
      </c>
      <c r="F50" s="114">
        <v>696</v>
      </c>
      <c r="G50" s="114">
        <v>753</v>
      </c>
      <c r="H50" s="114">
        <v>741</v>
      </c>
      <c r="I50" s="140">
        <v>687</v>
      </c>
      <c r="J50" s="115">
        <v>-22</v>
      </c>
      <c r="K50" s="116">
        <v>-3.2023289665211063</v>
      </c>
    </row>
    <row r="51" spans="1:11" ht="14.1" customHeight="1" x14ac:dyDescent="0.2">
      <c r="A51" s="306" t="s">
        <v>274</v>
      </c>
      <c r="B51" s="307" t="s">
        <v>275</v>
      </c>
      <c r="C51" s="308"/>
      <c r="D51" s="113">
        <v>1.3799839711480666</v>
      </c>
      <c r="E51" s="115">
        <v>1653</v>
      </c>
      <c r="F51" s="114">
        <v>1677</v>
      </c>
      <c r="G51" s="114">
        <v>1906</v>
      </c>
      <c r="H51" s="114">
        <v>1914</v>
      </c>
      <c r="I51" s="140">
        <v>1745</v>
      </c>
      <c r="J51" s="115">
        <v>-92</v>
      </c>
      <c r="K51" s="116">
        <v>-5.2722063037249285</v>
      </c>
    </row>
    <row r="52" spans="1:11" ht="14.1" customHeight="1" x14ac:dyDescent="0.2">
      <c r="A52" s="306">
        <v>71</v>
      </c>
      <c r="B52" s="307" t="s">
        <v>276</v>
      </c>
      <c r="C52" s="308"/>
      <c r="D52" s="113">
        <v>11.1859680758699</v>
      </c>
      <c r="E52" s="115">
        <v>13399</v>
      </c>
      <c r="F52" s="114">
        <v>13413</v>
      </c>
      <c r="G52" s="114">
        <v>13540</v>
      </c>
      <c r="H52" s="114">
        <v>13263</v>
      </c>
      <c r="I52" s="140">
        <v>13323</v>
      </c>
      <c r="J52" s="115">
        <v>76</v>
      </c>
      <c r="K52" s="116">
        <v>0.57044209262178192</v>
      </c>
    </row>
    <row r="53" spans="1:11" ht="14.1" customHeight="1" x14ac:dyDescent="0.2">
      <c r="A53" s="306" t="s">
        <v>277</v>
      </c>
      <c r="B53" s="307" t="s">
        <v>278</v>
      </c>
      <c r="C53" s="308"/>
      <c r="D53" s="113">
        <v>3.9846724103386095</v>
      </c>
      <c r="E53" s="115">
        <v>4773</v>
      </c>
      <c r="F53" s="114">
        <v>4776</v>
      </c>
      <c r="G53" s="114">
        <v>4835</v>
      </c>
      <c r="H53" s="114">
        <v>4737</v>
      </c>
      <c r="I53" s="140">
        <v>4788</v>
      </c>
      <c r="J53" s="115">
        <v>-15</v>
      </c>
      <c r="K53" s="116">
        <v>-0.31328320802005011</v>
      </c>
    </row>
    <row r="54" spans="1:11" ht="14.1" customHeight="1" x14ac:dyDescent="0.2">
      <c r="A54" s="306" t="s">
        <v>279</v>
      </c>
      <c r="B54" s="307" t="s">
        <v>280</v>
      </c>
      <c r="C54" s="308"/>
      <c r="D54" s="113">
        <v>6.0901288986842985</v>
      </c>
      <c r="E54" s="115">
        <v>7295</v>
      </c>
      <c r="F54" s="114">
        <v>7308</v>
      </c>
      <c r="G54" s="114">
        <v>7366</v>
      </c>
      <c r="H54" s="114">
        <v>7217</v>
      </c>
      <c r="I54" s="140">
        <v>7222</v>
      </c>
      <c r="J54" s="115">
        <v>73</v>
      </c>
      <c r="K54" s="116">
        <v>1.0108003323179175</v>
      </c>
    </row>
    <row r="55" spans="1:11" ht="14.1" customHeight="1" x14ac:dyDescent="0.2">
      <c r="A55" s="306">
        <v>72</v>
      </c>
      <c r="B55" s="307" t="s">
        <v>281</v>
      </c>
      <c r="C55" s="308"/>
      <c r="D55" s="113">
        <v>3.4386896413544381</v>
      </c>
      <c r="E55" s="115">
        <v>4119</v>
      </c>
      <c r="F55" s="114">
        <v>4154</v>
      </c>
      <c r="G55" s="114">
        <v>4174</v>
      </c>
      <c r="H55" s="114">
        <v>4115</v>
      </c>
      <c r="I55" s="140">
        <v>4111</v>
      </c>
      <c r="J55" s="115">
        <v>8</v>
      </c>
      <c r="K55" s="116">
        <v>0.19459985405010946</v>
      </c>
    </row>
    <row r="56" spans="1:11" ht="14.1" customHeight="1" x14ac:dyDescent="0.2">
      <c r="A56" s="306" t="s">
        <v>282</v>
      </c>
      <c r="B56" s="307" t="s">
        <v>283</v>
      </c>
      <c r="C56" s="308"/>
      <c r="D56" s="113">
        <v>1.8550056768850598</v>
      </c>
      <c r="E56" s="115">
        <v>2222</v>
      </c>
      <c r="F56" s="114">
        <v>2269</v>
      </c>
      <c r="G56" s="114">
        <v>2275</v>
      </c>
      <c r="H56" s="114">
        <v>2248</v>
      </c>
      <c r="I56" s="140">
        <v>2261</v>
      </c>
      <c r="J56" s="115">
        <v>-39</v>
      </c>
      <c r="K56" s="116">
        <v>-1.7249004865103936</v>
      </c>
    </row>
    <row r="57" spans="1:11" ht="14.1" customHeight="1" x14ac:dyDescent="0.2">
      <c r="A57" s="306" t="s">
        <v>284</v>
      </c>
      <c r="B57" s="307" t="s">
        <v>285</v>
      </c>
      <c r="C57" s="308"/>
      <c r="D57" s="113">
        <v>1.0301876711413878</v>
      </c>
      <c r="E57" s="115">
        <v>1234</v>
      </c>
      <c r="F57" s="114">
        <v>1223</v>
      </c>
      <c r="G57" s="114">
        <v>1231</v>
      </c>
      <c r="H57" s="114">
        <v>1225</v>
      </c>
      <c r="I57" s="140">
        <v>1208</v>
      </c>
      <c r="J57" s="115">
        <v>26</v>
      </c>
      <c r="K57" s="116">
        <v>2.1523178807947021</v>
      </c>
    </row>
    <row r="58" spans="1:11" ht="14.1" customHeight="1" x14ac:dyDescent="0.2">
      <c r="A58" s="306">
        <v>73</v>
      </c>
      <c r="B58" s="307" t="s">
        <v>286</v>
      </c>
      <c r="C58" s="308"/>
      <c r="D58" s="113">
        <v>2.8392773659253323</v>
      </c>
      <c r="E58" s="115">
        <v>3401</v>
      </c>
      <c r="F58" s="114">
        <v>3407</v>
      </c>
      <c r="G58" s="114">
        <v>3413</v>
      </c>
      <c r="H58" s="114">
        <v>3359</v>
      </c>
      <c r="I58" s="140">
        <v>3353</v>
      </c>
      <c r="J58" s="115">
        <v>48</v>
      </c>
      <c r="K58" s="116">
        <v>1.4315538323889054</v>
      </c>
    </row>
    <row r="59" spans="1:11" ht="14.1" customHeight="1" x14ac:dyDescent="0.2">
      <c r="A59" s="306" t="s">
        <v>287</v>
      </c>
      <c r="B59" s="307" t="s">
        <v>288</v>
      </c>
      <c r="C59" s="308"/>
      <c r="D59" s="113">
        <v>2.3625859881119347</v>
      </c>
      <c r="E59" s="115">
        <v>2830</v>
      </c>
      <c r="F59" s="114">
        <v>2833</v>
      </c>
      <c r="G59" s="114">
        <v>2816</v>
      </c>
      <c r="H59" s="114">
        <v>2769</v>
      </c>
      <c r="I59" s="140">
        <v>2766</v>
      </c>
      <c r="J59" s="115">
        <v>64</v>
      </c>
      <c r="K59" s="116">
        <v>2.3138105567606653</v>
      </c>
    </row>
    <row r="60" spans="1:11" ht="14.1" customHeight="1" x14ac:dyDescent="0.2">
      <c r="A60" s="306">
        <v>81</v>
      </c>
      <c r="B60" s="307" t="s">
        <v>289</v>
      </c>
      <c r="C60" s="308"/>
      <c r="D60" s="113">
        <v>8.6347091431242902</v>
      </c>
      <c r="E60" s="115">
        <v>10343</v>
      </c>
      <c r="F60" s="114">
        <v>10338</v>
      </c>
      <c r="G60" s="114">
        <v>10290</v>
      </c>
      <c r="H60" s="114">
        <v>10124</v>
      </c>
      <c r="I60" s="140">
        <v>10138</v>
      </c>
      <c r="J60" s="115">
        <v>205</v>
      </c>
      <c r="K60" s="116">
        <v>2.0220950877885184</v>
      </c>
    </row>
    <row r="61" spans="1:11" ht="14.1" customHeight="1" x14ac:dyDescent="0.2">
      <c r="A61" s="306" t="s">
        <v>290</v>
      </c>
      <c r="B61" s="307" t="s">
        <v>291</v>
      </c>
      <c r="C61" s="308"/>
      <c r="D61" s="113">
        <v>2.2807720563681295</v>
      </c>
      <c r="E61" s="115">
        <v>2732</v>
      </c>
      <c r="F61" s="114">
        <v>2731</v>
      </c>
      <c r="G61" s="114">
        <v>2767</v>
      </c>
      <c r="H61" s="114">
        <v>2673</v>
      </c>
      <c r="I61" s="140">
        <v>2704</v>
      </c>
      <c r="J61" s="115">
        <v>28</v>
      </c>
      <c r="K61" s="116">
        <v>1.0355029585798816</v>
      </c>
    </row>
    <row r="62" spans="1:11" ht="14.1" customHeight="1" x14ac:dyDescent="0.2">
      <c r="A62" s="306" t="s">
        <v>292</v>
      </c>
      <c r="B62" s="307" t="s">
        <v>293</v>
      </c>
      <c r="C62" s="308"/>
      <c r="D62" s="113">
        <v>3.6849662726240568</v>
      </c>
      <c r="E62" s="115">
        <v>4414</v>
      </c>
      <c r="F62" s="114">
        <v>4431</v>
      </c>
      <c r="G62" s="114">
        <v>4379</v>
      </c>
      <c r="H62" s="114">
        <v>4349</v>
      </c>
      <c r="I62" s="140">
        <v>4327</v>
      </c>
      <c r="J62" s="115">
        <v>87</v>
      </c>
      <c r="K62" s="116">
        <v>2.0106309221169401</v>
      </c>
    </row>
    <row r="63" spans="1:11" ht="14.1" customHeight="1" x14ac:dyDescent="0.2">
      <c r="A63" s="306"/>
      <c r="B63" s="307" t="s">
        <v>294</v>
      </c>
      <c r="C63" s="308"/>
      <c r="D63" s="113">
        <v>3.4520470179656715</v>
      </c>
      <c r="E63" s="115">
        <v>4135</v>
      </c>
      <c r="F63" s="114">
        <v>4154</v>
      </c>
      <c r="G63" s="114">
        <v>4110</v>
      </c>
      <c r="H63" s="114">
        <v>4074</v>
      </c>
      <c r="I63" s="140">
        <v>4054</v>
      </c>
      <c r="J63" s="115">
        <v>81</v>
      </c>
      <c r="K63" s="116">
        <v>1.9980266403552047</v>
      </c>
    </row>
    <row r="64" spans="1:11" ht="14.1" customHeight="1" x14ac:dyDescent="0.2">
      <c r="A64" s="306" t="s">
        <v>295</v>
      </c>
      <c r="B64" s="307" t="s">
        <v>296</v>
      </c>
      <c r="C64" s="308"/>
      <c r="D64" s="113">
        <v>0.86655980765377683</v>
      </c>
      <c r="E64" s="115">
        <v>1038</v>
      </c>
      <c r="F64" s="114">
        <v>1040</v>
      </c>
      <c r="G64" s="114">
        <v>1021</v>
      </c>
      <c r="H64" s="114">
        <v>1005</v>
      </c>
      <c r="I64" s="140">
        <v>1002</v>
      </c>
      <c r="J64" s="115">
        <v>36</v>
      </c>
      <c r="K64" s="116">
        <v>3.5928143712574849</v>
      </c>
    </row>
    <row r="65" spans="1:11" ht="14.1" customHeight="1" x14ac:dyDescent="0.2">
      <c r="A65" s="306" t="s">
        <v>297</v>
      </c>
      <c r="B65" s="307" t="s">
        <v>298</v>
      </c>
      <c r="C65" s="308"/>
      <c r="D65" s="113">
        <v>1.0610766045548654</v>
      </c>
      <c r="E65" s="115">
        <v>1271</v>
      </c>
      <c r="F65" s="114">
        <v>1251</v>
      </c>
      <c r="G65" s="114">
        <v>1240</v>
      </c>
      <c r="H65" s="114">
        <v>1226</v>
      </c>
      <c r="I65" s="140">
        <v>1235</v>
      </c>
      <c r="J65" s="115">
        <v>36</v>
      </c>
      <c r="K65" s="116">
        <v>2.9149797570850202</v>
      </c>
    </row>
    <row r="66" spans="1:11" ht="14.1" customHeight="1" x14ac:dyDescent="0.2">
      <c r="A66" s="306">
        <v>82</v>
      </c>
      <c r="B66" s="307" t="s">
        <v>299</v>
      </c>
      <c r="C66" s="308"/>
      <c r="D66" s="113">
        <v>2.9920523609163161</v>
      </c>
      <c r="E66" s="115">
        <v>3584</v>
      </c>
      <c r="F66" s="114">
        <v>3626</v>
      </c>
      <c r="G66" s="114">
        <v>3631</v>
      </c>
      <c r="H66" s="114">
        <v>3497</v>
      </c>
      <c r="I66" s="140">
        <v>3502</v>
      </c>
      <c r="J66" s="115">
        <v>82</v>
      </c>
      <c r="K66" s="116">
        <v>2.3415191319246147</v>
      </c>
    </row>
    <row r="67" spans="1:11" ht="14.1" customHeight="1" x14ac:dyDescent="0.2">
      <c r="A67" s="306" t="s">
        <v>300</v>
      </c>
      <c r="B67" s="307" t="s">
        <v>301</v>
      </c>
      <c r="C67" s="308"/>
      <c r="D67" s="113">
        <v>2.0061109997996391</v>
      </c>
      <c r="E67" s="115">
        <v>2403</v>
      </c>
      <c r="F67" s="114">
        <v>2417</v>
      </c>
      <c r="G67" s="114">
        <v>2422</v>
      </c>
      <c r="H67" s="114">
        <v>2335</v>
      </c>
      <c r="I67" s="140">
        <v>2354</v>
      </c>
      <c r="J67" s="115">
        <v>49</v>
      </c>
      <c r="K67" s="116">
        <v>2.0815632965165674</v>
      </c>
    </row>
    <row r="68" spans="1:11" ht="14.1" customHeight="1" x14ac:dyDescent="0.2">
      <c r="A68" s="306" t="s">
        <v>302</v>
      </c>
      <c r="B68" s="307" t="s">
        <v>303</v>
      </c>
      <c r="C68" s="308"/>
      <c r="D68" s="113">
        <v>0.52678154010552325</v>
      </c>
      <c r="E68" s="115">
        <v>631</v>
      </c>
      <c r="F68" s="114">
        <v>646</v>
      </c>
      <c r="G68" s="114">
        <v>655</v>
      </c>
      <c r="H68" s="114">
        <v>637</v>
      </c>
      <c r="I68" s="140">
        <v>630</v>
      </c>
      <c r="J68" s="115">
        <v>1</v>
      </c>
      <c r="K68" s="116">
        <v>0.15873015873015872</v>
      </c>
    </row>
    <row r="69" spans="1:11" ht="14.1" customHeight="1" x14ac:dyDescent="0.2">
      <c r="A69" s="306">
        <v>83</v>
      </c>
      <c r="B69" s="307" t="s">
        <v>304</v>
      </c>
      <c r="C69" s="308"/>
      <c r="D69" s="113">
        <v>6.5459493755426434</v>
      </c>
      <c r="E69" s="115">
        <v>7841</v>
      </c>
      <c r="F69" s="114">
        <v>7834</v>
      </c>
      <c r="G69" s="114">
        <v>7826</v>
      </c>
      <c r="H69" s="114">
        <v>7611</v>
      </c>
      <c r="I69" s="140">
        <v>7631</v>
      </c>
      <c r="J69" s="115">
        <v>210</v>
      </c>
      <c r="K69" s="116">
        <v>2.7519329052548813</v>
      </c>
    </row>
    <row r="70" spans="1:11" ht="14.1" customHeight="1" x14ac:dyDescent="0.2">
      <c r="A70" s="306" t="s">
        <v>305</v>
      </c>
      <c r="B70" s="307" t="s">
        <v>306</v>
      </c>
      <c r="C70" s="308"/>
      <c r="D70" s="113">
        <v>5.3003740065451144</v>
      </c>
      <c r="E70" s="115">
        <v>6349</v>
      </c>
      <c r="F70" s="114">
        <v>6351</v>
      </c>
      <c r="G70" s="114">
        <v>6321</v>
      </c>
      <c r="H70" s="114">
        <v>6129</v>
      </c>
      <c r="I70" s="140">
        <v>6157</v>
      </c>
      <c r="J70" s="115">
        <v>192</v>
      </c>
      <c r="K70" s="116">
        <v>3.1184018190677278</v>
      </c>
    </row>
    <row r="71" spans="1:11" ht="14.1" customHeight="1" x14ac:dyDescent="0.2">
      <c r="A71" s="306"/>
      <c r="B71" s="307" t="s">
        <v>307</v>
      </c>
      <c r="C71" s="308"/>
      <c r="D71" s="113">
        <v>3.1239564549522472</v>
      </c>
      <c r="E71" s="115">
        <v>3742</v>
      </c>
      <c r="F71" s="114">
        <v>3763</v>
      </c>
      <c r="G71" s="114">
        <v>3754</v>
      </c>
      <c r="H71" s="114">
        <v>3610</v>
      </c>
      <c r="I71" s="140">
        <v>3627</v>
      </c>
      <c r="J71" s="115">
        <v>115</v>
      </c>
      <c r="K71" s="116">
        <v>3.1706644609870418</v>
      </c>
    </row>
    <row r="72" spans="1:11" ht="14.1" customHeight="1" x14ac:dyDescent="0.2">
      <c r="A72" s="306">
        <v>84</v>
      </c>
      <c r="B72" s="307" t="s">
        <v>308</v>
      </c>
      <c r="C72" s="308"/>
      <c r="D72" s="113">
        <v>1.3374073331997596</v>
      </c>
      <c r="E72" s="115">
        <v>1602</v>
      </c>
      <c r="F72" s="114">
        <v>1619</v>
      </c>
      <c r="G72" s="114">
        <v>1589</v>
      </c>
      <c r="H72" s="114">
        <v>1587</v>
      </c>
      <c r="I72" s="140">
        <v>1582</v>
      </c>
      <c r="J72" s="115">
        <v>20</v>
      </c>
      <c r="K72" s="116">
        <v>1.2642225031605563</v>
      </c>
    </row>
    <row r="73" spans="1:11" ht="14.1" customHeight="1" x14ac:dyDescent="0.2">
      <c r="A73" s="306" t="s">
        <v>309</v>
      </c>
      <c r="B73" s="307" t="s">
        <v>310</v>
      </c>
      <c r="C73" s="308"/>
      <c r="D73" s="113">
        <v>0.54514793294596942</v>
      </c>
      <c r="E73" s="115">
        <v>653</v>
      </c>
      <c r="F73" s="114">
        <v>671</v>
      </c>
      <c r="G73" s="114">
        <v>655</v>
      </c>
      <c r="H73" s="114">
        <v>653</v>
      </c>
      <c r="I73" s="140">
        <v>674</v>
      </c>
      <c r="J73" s="115">
        <v>-21</v>
      </c>
      <c r="K73" s="116">
        <v>-3.1157270029673589</v>
      </c>
    </row>
    <row r="74" spans="1:11" ht="14.1" customHeight="1" x14ac:dyDescent="0.2">
      <c r="A74" s="306" t="s">
        <v>311</v>
      </c>
      <c r="B74" s="307" t="s">
        <v>312</v>
      </c>
      <c r="C74" s="308"/>
      <c r="D74" s="113">
        <v>0.24126761504040606</v>
      </c>
      <c r="E74" s="115">
        <v>289</v>
      </c>
      <c r="F74" s="114">
        <v>281</v>
      </c>
      <c r="G74" s="114">
        <v>276</v>
      </c>
      <c r="H74" s="114">
        <v>277</v>
      </c>
      <c r="I74" s="140">
        <v>270</v>
      </c>
      <c r="J74" s="115">
        <v>19</v>
      </c>
      <c r="K74" s="116">
        <v>7.0370370370370372</v>
      </c>
    </row>
    <row r="75" spans="1:11" ht="14.1" customHeight="1" x14ac:dyDescent="0.2">
      <c r="A75" s="306" t="s">
        <v>313</v>
      </c>
      <c r="B75" s="307" t="s">
        <v>314</v>
      </c>
      <c r="C75" s="308"/>
      <c r="D75" s="113">
        <v>0.21705736993254524</v>
      </c>
      <c r="E75" s="115">
        <v>260</v>
      </c>
      <c r="F75" s="114">
        <v>268</v>
      </c>
      <c r="G75" s="114">
        <v>260</v>
      </c>
      <c r="H75" s="114">
        <v>260</v>
      </c>
      <c r="I75" s="140">
        <v>242</v>
      </c>
      <c r="J75" s="115">
        <v>18</v>
      </c>
      <c r="K75" s="116">
        <v>7.4380165289256199</v>
      </c>
    </row>
    <row r="76" spans="1:11" ht="14.1" customHeight="1" x14ac:dyDescent="0.2">
      <c r="A76" s="306">
        <v>91</v>
      </c>
      <c r="B76" s="307" t="s">
        <v>315</v>
      </c>
      <c r="C76" s="308"/>
      <c r="D76" s="113">
        <v>0.2304147465437788</v>
      </c>
      <c r="E76" s="115">
        <v>276</v>
      </c>
      <c r="F76" s="114">
        <v>284</v>
      </c>
      <c r="G76" s="114">
        <v>272</v>
      </c>
      <c r="H76" s="114">
        <v>265</v>
      </c>
      <c r="I76" s="140">
        <v>264</v>
      </c>
      <c r="J76" s="115">
        <v>12</v>
      </c>
      <c r="K76" s="116">
        <v>4.5454545454545459</v>
      </c>
    </row>
    <row r="77" spans="1:11" ht="14.1" customHeight="1" x14ac:dyDescent="0.2">
      <c r="A77" s="306">
        <v>92</v>
      </c>
      <c r="B77" s="307" t="s">
        <v>316</v>
      </c>
      <c r="C77" s="308"/>
      <c r="D77" s="113">
        <v>0.69207907566953852</v>
      </c>
      <c r="E77" s="115">
        <v>829</v>
      </c>
      <c r="F77" s="114">
        <v>831</v>
      </c>
      <c r="G77" s="114">
        <v>826</v>
      </c>
      <c r="H77" s="114">
        <v>803</v>
      </c>
      <c r="I77" s="140">
        <v>807</v>
      </c>
      <c r="J77" s="115">
        <v>22</v>
      </c>
      <c r="K77" s="116">
        <v>2.7261462205700124</v>
      </c>
    </row>
    <row r="78" spans="1:11" ht="14.1" customHeight="1" x14ac:dyDescent="0.2">
      <c r="A78" s="306">
        <v>93</v>
      </c>
      <c r="B78" s="307" t="s">
        <v>317</v>
      </c>
      <c r="C78" s="308"/>
      <c r="D78" s="113">
        <v>0.55433112936619244</v>
      </c>
      <c r="E78" s="115">
        <v>664</v>
      </c>
      <c r="F78" s="114">
        <v>666</v>
      </c>
      <c r="G78" s="114">
        <v>670</v>
      </c>
      <c r="H78" s="114">
        <v>654</v>
      </c>
      <c r="I78" s="140">
        <v>666</v>
      </c>
      <c r="J78" s="115">
        <v>-2</v>
      </c>
      <c r="K78" s="116">
        <v>-0.3003003003003003</v>
      </c>
    </row>
    <row r="79" spans="1:11" ht="14.1" customHeight="1" x14ac:dyDescent="0.2">
      <c r="A79" s="306">
        <v>94</v>
      </c>
      <c r="B79" s="307" t="s">
        <v>318</v>
      </c>
      <c r="C79" s="308"/>
      <c r="D79" s="113">
        <v>0.10184999666065585</v>
      </c>
      <c r="E79" s="115">
        <v>122</v>
      </c>
      <c r="F79" s="114">
        <v>131</v>
      </c>
      <c r="G79" s="114">
        <v>147</v>
      </c>
      <c r="H79" s="114">
        <v>163</v>
      </c>
      <c r="I79" s="140">
        <v>133</v>
      </c>
      <c r="J79" s="115">
        <v>-11</v>
      </c>
      <c r="K79" s="116">
        <v>-8.2706766917293226</v>
      </c>
    </row>
    <row r="80" spans="1:11" ht="14.1" customHeight="1" x14ac:dyDescent="0.2">
      <c r="A80" s="306" t="s">
        <v>319</v>
      </c>
      <c r="B80" s="307" t="s">
        <v>320</v>
      </c>
      <c r="C80" s="308"/>
      <c r="D80" s="113">
        <v>3.1723769451679693E-2</v>
      </c>
      <c r="E80" s="115">
        <v>38</v>
      </c>
      <c r="F80" s="114">
        <v>13</v>
      </c>
      <c r="G80" s="114">
        <v>15</v>
      </c>
      <c r="H80" s="114">
        <v>28</v>
      </c>
      <c r="I80" s="140">
        <v>32</v>
      </c>
      <c r="J80" s="115">
        <v>6</v>
      </c>
      <c r="K80" s="116">
        <v>18.75</v>
      </c>
    </row>
    <row r="81" spans="1:11" ht="14.1" customHeight="1" x14ac:dyDescent="0.2">
      <c r="A81" s="310" t="s">
        <v>321</v>
      </c>
      <c r="B81" s="311" t="s">
        <v>224</v>
      </c>
      <c r="C81" s="312"/>
      <c r="D81" s="125">
        <v>1.0335270152941962</v>
      </c>
      <c r="E81" s="143">
        <v>1238</v>
      </c>
      <c r="F81" s="144">
        <v>1252</v>
      </c>
      <c r="G81" s="144">
        <v>1259</v>
      </c>
      <c r="H81" s="144">
        <v>1249</v>
      </c>
      <c r="I81" s="145">
        <v>1263</v>
      </c>
      <c r="J81" s="143">
        <v>-25</v>
      </c>
      <c r="K81" s="146">
        <v>-1.9794140934283453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30817</v>
      </c>
      <c r="E12" s="114">
        <v>32034</v>
      </c>
      <c r="F12" s="114">
        <v>32556</v>
      </c>
      <c r="G12" s="114">
        <v>32576</v>
      </c>
      <c r="H12" s="140">
        <v>32062</v>
      </c>
      <c r="I12" s="115">
        <v>-1245</v>
      </c>
      <c r="J12" s="116">
        <v>-3.8831014908614558</v>
      </c>
      <c r="K12"/>
      <c r="L12"/>
      <c r="M12"/>
      <c r="N12"/>
      <c r="O12"/>
      <c r="P12"/>
    </row>
    <row r="13" spans="1:16" s="110" customFormat="1" ht="14.45" customHeight="1" x14ac:dyDescent="0.2">
      <c r="A13" s="120" t="s">
        <v>105</v>
      </c>
      <c r="B13" s="119" t="s">
        <v>106</v>
      </c>
      <c r="C13" s="113">
        <v>40.214816497387808</v>
      </c>
      <c r="D13" s="115">
        <v>12393</v>
      </c>
      <c r="E13" s="114">
        <v>12779</v>
      </c>
      <c r="F13" s="114">
        <v>12926</v>
      </c>
      <c r="G13" s="114">
        <v>12882</v>
      </c>
      <c r="H13" s="140">
        <v>12638</v>
      </c>
      <c r="I13" s="115">
        <v>-245</v>
      </c>
      <c r="J13" s="116">
        <v>-1.9385978794112992</v>
      </c>
      <c r="K13"/>
      <c r="L13"/>
      <c r="M13"/>
      <c r="N13"/>
      <c r="O13"/>
      <c r="P13"/>
    </row>
    <row r="14" spans="1:16" s="110" customFormat="1" ht="14.45" customHeight="1" x14ac:dyDescent="0.2">
      <c r="A14" s="120"/>
      <c r="B14" s="119" t="s">
        <v>107</v>
      </c>
      <c r="C14" s="113">
        <v>59.785183502612192</v>
      </c>
      <c r="D14" s="115">
        <v>18424</v>
      </c>
      <c r="E14" s="114">
        <v>19255</v>
      </c>
      <c r="F14" s="114">
        <v>19630</v>
      </c>
      <c r="G14" s="114">
        <v>19694</v>
      </c>
      <c r="H14" s="140">
        <v>19424</v>
      </c>
      <c r="I14" s="115">
        <v>-1000</v>
      </c>
      <c r="J14" s="116">
        <v>-5.1482701812191101</v>
      </c>
      <c r="K14"/>
      <c r="L14"/>
      <c r="M14"/>
      <c r="N14"/>
      <c r="O14"/>
      <c r="P14"/>
    </row>
    <row r="15" spans="1:16" s="110" customFormat="1" ht="14.45" customHeight="1" x14ac:dyDescent="0.2">
      <c r="A15" s="118" t="s">
        <v>105</v>
      </c>
      <c r="B15" s="121" t="s">
        <v>108</v>
      </c>
      <c r="C15" s="113">
        <v>14.154525099782587</v>
      </c>
      <c r="D15" s="115">
        <v>4362</v>
      </c>
      <c r="E15" s="114">
        <v>4583</v>
      </c>
      <c r="F15" s="114">
        <v>4800</v>
      </c>
      <c r="G15" s="114">
        <v>4877</v>
      </c>
      <c r="H15" s="140">
        <v>4635</v>
      </c>
      <c r="I15" s="115">
        <v>-273</v>
      </c>
      <c r="J15" s="116">
        <v>-5.8899676375404528</v>
      </c>
      <c r="K15"/>
      <c r="L15"/>
      <c r="M15"/>
      <c r="N15"/>
      <c r="O15"/>
      <c r="P15"/>
    </row>
    <row r="16" spans="1:16" s="110" customFormat="1" ht="14.45" customHeight="1" x14ac:dyDescent="0.2">
      <c r="A16" s="118"/>
      <c r="B16" s="121" t="s">
        <v>109</v>
      </c>
      <c r="C16" s="113">
        <v>45.52032968815913</v>
      </c>
      <c r="D16" s="115">
        <v>14028</v>
      </c>
      <c r="E16" s="114">
        <v>14694</v>
      </c>
      <c r="F16" s="114">
        <v>14886</v>
      </c>
      <c r="G16" s="114">
        <v>14915</v>
      </c>
      <c r="H16" s="140">
        <v>14936</v>
      </c>
      <c r="I16" s="115">
        <v>-908</v>
      </c>
      <c r="J16" s="116">
        <v>-6.079271558650241</v>
      </c>
      <c r="K16"/>
      <c r="L16"/>
      <c r="M16"/>
      <c r="N16"/>
      <c r="O16"/>
      <c r="P16"/>
    </row>
    <row r="17" spans="1:16" s="110" customFormat="1" ht="14.45" customHeight="1" x14ac:dyDescent="0.2">
      <c r="A17" s="118"/>
      <c r="B17" s="121" t="s">
        <v>110</v>
      </c>
      <c r="C17" s="113">
        <v>21.643897848590065</v>
      </c>
      <c r="D17" s="115">
        <v>6670</v>
      </c>
      <c r="E17" s="114">
        <v>6841</v>
      </c>
      <c r="F17" s="114">
        <v>6963</v>
      </c>
      <c r="G17" s="114">
        <v>6924</v>
      </c>
      <c r="H17" s="140">
        <v>6817</v>
      </c>
      <c r="I17" s="115">
        <v>-147</v>
      </c>
      <c r="J17" s="116">
        <v>-2.1563737714537186</v>
      </c>
      <c r="K17"/>
      <c r="L17"/>
      <c r="M17"/>
      <c r="N17"/>
      <c r="O17"/>
      <c r="P17"/>
    </row>
    <row r="18" spans="1:16" s="110" customFormat="1" ht="14.45" customHeight="1" x14ac:dyDescent="0.2">
      <c r="A18" s="120"/>
      <c r="B18" s="121" t="s">
        <v>111</v>
      </c>
      <c r="C18" s="113">
        <v>18.681247363468216</v>
      </c>
      <c r="D18" s="115">
        <v>5757</v>
      </c>
      <c r="E18" s="114">
        <v>5916</v>
      </c>
      <c r="F18" s="114">
        <v>5907</v>
      </c>
      <c r="G18" s="114">
        <v>5860</v>
      </c>
      <c r="H18" s="140">
        <v>5674</v>
      </c>
      <c r="I18" s="115">
        <v>83</v>
      </c>
      <c r="J18" s="116">
        <v>1.4628128304547057</v>
      </c>
      <c r="K18"/>
      <c r="L18"/>
      <c r="M18"/>
      <c r="N18"/>
      <c r="O18"/>
      <c r="P18"/>
    </row>
    <row r="19" spans="1:16" s="110" customFormat="1" ht="14.45" customHeight="1" x14ac:dyDescent="0.2">
      <c r="A19" s="120"/>
      <c r="B19" s="121" t="s">
        <v>112</v>
      </c>
      <c r="C19" s="113">
        <v>1.8366486030437745</v>
      </c>
      <c r="D19" s="115">
        <v>566</v>
      </c>
      <c r="E19" s="114">
        <v>569</v>
      </c>
      <c r="F19" s="114">
        <v>565</v>
      </c>
      <c r="G19" s="114">
        <v>509</v>
      </c>
      <c r="H19" s="140">
        <v>489</v>
      </c>
      <c r="I19" s="115">
        <v>77</v>
      </c>
      <c r="J19" s="116">
        <v>15.746421267893661</v>
      </c>
      <c r="K19"/>
      <c r="L19"/>
      <c r="M19"/>
      <c r="N19"/>
      <c r="O19"/>
      <c r="P19"/>
    </row>
    <row r="20" spans="1:16" s="110" customFormat="1" ht="14.45" customHeight="1" x14ac:dyDescent="0.2">
      <c r="A20" s="120" t="s">
        <v>113</v>
      </c>
      <c r="B20" s="119" t="s">
        <v>116</v>
      </c>
      <c r="C20" s="113">
        <v>91.452769575234456</v>
      </c>
      <c r="D20" s="115">
        <v>28183</v>
      </c>
      <c r="E20" s="114">
        <v>29284</v>
      </c>
      <c r="F20" s="114">
        <v>29812</v>
      </c>
      <c r="G20" s="114">
        <v>29894</v>
      </c>
      <c r="H20" s="140">
        <v>29432</v>
      </c>
      <c r="I20" s="115">
        <v>-1249</v>
      </c>
      <c r="J20" s="116">
        <v>-4.2436803479206304</v>
      </c>
      <c r="K20"/>
      <c r="L20"/>
      <c r="M20"/>
      <c r="N20"/>
      <c r="O20"/>
      <c r="P20"/>
    </row>
    <row r="21" spans="1:16" s="110" customFormat="1" ht="14.45" customHeight="1" x14ac:dyDescent="0.2">
      <c r="A21" s="123"/>
      <c r="B21" s="124" t="s">
        <v>117</v>
      </c>
      <c r="C21" s="125">
        <v>8.4076970503293644</v>
      </c>
      <c r="D21" s="143">
        <v>2591</v>
      </c>
      <c r="E21" s="144">
        <v>2694</v>
      </c>
      <c r="F21" s="144">
        <v>2689</v>
      </c>
      <c r="G21" s="144">
        <v>2622</v>
      </c>
      <c r="H21" s="145">
        <v>2566</v>
      </c>
      <c r="I21" s="143">
        <v>25</v>
      </c>
      <c r="J21" s="146">
        <v>0.97427903351519873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470357</v>
      </c>
      <c r="E23" s="114">
        <v>489426</v>
      </c>
      <c r="F23" s="114">
        <v>493608</v>
      </c>
      <c r="G23" s="114">
        <v>494508</v>
      </c>
      <c r="H23" s="140">
        <v>487194</v>
      </c>
      <c r="I23" s="115">
        <v>-16837</v>
      </c>
      <c r="J23" s="116">
        <v>-3.4559128396490926</v>
      </c>
      <c r="K23"/>
      <c r="L23"/>
      <c r="M23"/>
      <c r="N23"/>
      <c r="O23"/>
      <c r="P23"/>
    </row>
    <row r="24" spans="1:16" s="110" customFormat="1" ht="14.45" customHeight="1" x14ac:dyDescent="0.2">
      <c r="A24" s="120" t="s">
        <v>105</v>
      </c>
      <c r="B24" s="119" t="s">
        <v>106</v>
      </c>
      <c r="C24" s="113">
        <v>40.426739689214791</v>
      </c>
      <c r="D24" s="115">
        <v>190150</v>
      </c>
      <c r="E24" s="114">
        <v>196287</v>
      </c>
      <c r="F24" s="114">
        <v>197849</v>
      </c>
      <c r="G24" s="114">
        <v>197290</v>
      </c>
      <c r="H24" s="140">
        <v>194372</v>
      </c>
      <c r="I24" s="115">
        <v>-4222</v>
      </c>
      <c r="J24" s="116">
        <v>-2.1721235568909103</v>
      </c>
      <c r="K24"/>
      <c r="L24"/>
      <c r="M24"/>
      <c r="N24"/>
      <c r="O24"/>
      <c r="P24"/>
    </row>
    <row r="25" spans="1:16" s="110" customFormat="1" ht="14.45" customHeight="1" x14ac:dyDescent="0.2">
      <c r="A25" s="120"/>
      <c r="B25" s="119" t="s">
        <v>107</v>
      </c>
      <c r="C25" s="113">
        <v>59.573260310785209</v>
      </c>
      <c r="D25" s="115">
        <v>280207</v>
      </c>
      <c r="E25" s="114">
        <v>293139</v>
      </c>
      <c r="F25" s="114">
        <v>295759</v>
      </c>
      <c r="G25" s="114">
        <v>297218</v>
      </c>
      <c r="H25" s="140">
        <v>292822</v>
      </c>
      <c r="I25" s="115">
        <v>-12615</v>
      </c>
      <c r="J25" s="116">
        <v>-4.3080779449631521</v>
      </c>
      <c r="K25"/>
      <c r="L25"/>
      <c r="M25"/>
      <c r="N25"/>
      <c r="O25"/>
      <c r="P25"/>
    </row>
    <row r="26" spans="1:16" s="110" customFormat="1" ht="14.45" customHeight="1" x14ac:dyDescent="0.2">
      <c r="A26" s="118" t="s">
        <v>105</v>
      </c>
      <c r="B26" s="121" t="s">
        <v>108</v>
      </c>
      <c r="C26" s="113">
        <v>16.785760603116355</v>
      </c>
      <c r="D26" s="115">
        <v>78953</v>
      </c>
      <c r="E26" s="114">
        <v>84347</v>
      </c>
      <c r="F26" s="114">
        <v>85552</v>
      </c>
      <c r="G26" s="114">
        <v>87910</v>
      </c>
      <c r="H26" s="140">
        <v>84635</v>
      </c>
      <c r="I26" s="115">
        <v>-5682</v>
      </c>
      <c r="J26" s="116">
        <v>-6.7135345897087495</v>
      </c>
      <c r="K26"/>
      <c r="L26"/>
      <c r="M26"/>
      <c r="N26"/>
      <c r="O26"/>
      <c r="P26"/>
    </row>
    <row r="27" spans="1:16" s="110" customFormat="1" ht="14.45" customHeight="1" x14ac:dyDescent="0.2">
      <c r="A27" s="118"/>
      <c r="B27" s="121" t="s">
        <v>109</v>
      </c>
      <c r="C27" s="113">
        <v>46.5004241459147</v>
      </c>
      <c r="D27" s="115">
        <v>218718</v>
      </c>
      <c r="E27" s="114">
        <v>228807</v>
      </c>
      <c r="F27" s="114">
        <v>231217</v>
      </c>
      <c r="G27" s="114">
        <v>231109</v>
      </c>
      <c r="H27" s="140">
        <v>229687</v>
      </c>
      <c r="I27" s="115">
        <v>-10969</v>
      </c>
      <c r="J27" s="116">
        <v>-4.7756294435470883</v>
      </c>
      <c r="K27"/>
      <c r="L27"/>
      <c r="M27"/>
      <c r="N27"/>
      <c r="O27"/>
      <c r="P27"/>
    </row>
    <row r="28" spans="1:16" s="110" customFormat="1" ht="14.45" customHeight="1" x14ac:dyDescent="0.2">
      <c r="A28" s="118"/>
      <c r="B28" s="121" t="s">
        <v>110</v>
      </c>
      <c r="C28" s="113">
        <v>20.320947705678879</v>
      </c>
      <c r="D28" s="115">
        <v>95581</v>
      </c>
      <c r="E28" s="114">
        <v>97355</v>
      </c>
      <c r="F28" s="114">
        <v>98122</v>
      </c>
      <c r="G28" s="114">
        <v>97824</v>
      </c>
      <c r="H28" s="140">
        <v>96763</v>
      </c>
      <c r="I28" s="115">
        <v>-1182</v>
      </c>
      <c r="J28" s="116">
        <v>-1.2215412916093962</v>
      </c>
      <c r="K28"/>
      <c r="L28"/>
      <c r="M28"/>
      <c r="N28"/>
      <c r="O28"/>
      <c r="P28"/>
    </row>
    <row r="29" spans="1:16" s="110" customFormat="1" ht="14.45" customHeight="1" x14ac:dyDescent="0.2">
      <c r="A29" s="118"/>
      <c r="B29" s="121" t="s">
        <v>111</v>
      </c>
      <c r="C29" s="113">
        <v>16.392654940821547</v>
      </c>
      <c r="D29" s="115">
        <v>77104</v>
      </c>
      <c r="E29" s="114">
        <v>78916</v>
      </c>
      <c r="F29" s="114">
        <v>78717</v>
      </c>
      <c r="G29" s="114">
        <v>77665</v>
      </c>
      <c r="H29" s="140">
        <v>76109</v>
      </c>
      <c r="I29" s="115">
        <v>995</v>
      </c>
      <c r="J29" s="116">
        <v>1.3073355319344624</v>
      </c>
      <c r="K29"/>
      <c r="L29"/>
      <c r="M29"/>
      <c r="N29"/>
      <c r="O29"/>
      <c r="P29"/>
    </row>
    <row r="30" spans="1:16" s="110" customFormat="1" ht="14.45" customHeight="1" x14ac:dyDescent="0.2">
      <c r="A30" s="120"/>
      <c r="B30" s="121" t="s">
        <v>112</v>
      </c>
      <c r="C30" s="113">
        <v>1.5739108804588855</v>
      </c>
      <c r="D30" s="115">
        <v>7403</v>
      </c>
      <c r="E30" s="114">
        <v>7595</v>
      </c>
      <c r="F30" s="114">
        <v>8004</v>
      </c>
      <c r="G30" s="114">
        <v>6991</v>
      </c>
      <c r="H30" s="140">
        <v>6849</v>
      </c>
      <c r="I30" s="115">
        <v>554</v>
      </c>
      <c r="J30" s="116">
        <v>8.0887720835158419</v>
      </c>
      <c r="K30"/>
      <c r="L30"/>
      <c r="M30"/>
      <c r="N30"/>
      <c r="O30"/>
      <c r="P30"/>
    </row>
    <row r="31" spans="1:16" s="110" customFormat="1" ht="14.45" customHeight="1" x14ac:dyDescent="0.2">
      <c r="A31" s="120" t="s">
        <v>113</v>
      </c>
      <c r="B31" s="119" t="s">
        <v>116</v>
      </c>
      <c r="C31" s="113">
        <v>88.523610789251563</v>
      </c>
      <c r="D31" s="115">
        <v>416377</v>
      </c>
      <c r="E31" s="114">
        <v>433275</v>
      </c>
      <c r="F31" s="114">
        <v>437742</v>
      </c>
      <c r="G31" s="114">
        <v>439328</v>
      </c>
      <c r="H31" s="140">
        <v>433581</v>
      </c>
      <c r="I31" s="115">
        <v>-17204</v>
      </c>
      <c r="J31" s="116">
        <v>-3.9678860466671741</v>
      </c>
      <c r="K31"/>
      <c r="L31"/>
      <c r="M31"/>
      <c r="N31"/>
      <c r="O31"/>
      <c r="P31"/>
    </row>
    <row r="32" spans="1:16" s="110" customFormat="1" ht="14.45" customHeight="1" x14ac:dyDescent="0.2">
      <c r="A32" s="123"/>
      <c r="B32" s="124" t="s">
        <v>117</v>
      </c>
      <c r="C32" s="125">
        <v>11.288659465044637</v>
      </c>
      <c r="D32" s="143">
        <v>53097</v>
      </c>
      <c r="E32" s="144">
        <v>55234</v>
      </c>
      <c r="F32" s="144">
        <v>54957</v>
      </c>
      <c r="G32" s="144">
        <v>54276</v>
      </c>
      <c r="H32" s="145">
        <v>52739</v>
      </c>
      <c r="I32" s="143">
        <v>358</v>
      </c>
      <c r="J32" s="146">
        <v>0.67881453952482984</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34124</v>
      </c>
      <c r="E56" s="114">
        <v>35229</v>
      </c>
      <c r="F56" s="114">
        <v>35887</v>
      </c>
      <c r="G56" s="114">
        <v>35941</v>
      </c>
      <c r="H56" s="140">
        <v>35376</v>
      </c>
      <c r="I56" s="115">
        <v>-1252</v>
      </c>
      <c r="J56" s="116">
        <v>-3.5391225689733155</v>
      </c>
      <c r="K56"/>
      <c r="L56"/>
      <c r="M56"/>
      <c r="N56"/>
      <c r="O56"/>
      <c r="P56"/>
    </row>
    <row r="57" spans="1:16" s="110" customFormat="1" ht="14.45" customHeight="1" x14ac:dyDescent="0.2">
      <c r="A57" s="120" t="s">
        <v>105</v>
      </c>
      <c r="B57" s="119" t="s">
        <v>106</v>
      </c>
      <c r="C57" s="113">
        <v>40.572617512601099</v>
      </c>
      <c r="D57" s="115">
        <v>13845</v>
      </c>
      <c r="E57" s="114">
        <v>14203</v>
      </c>
      <c r="F57" s="114">
        <v>14429</v>
      </c>
      <c r="G57" s="114">
        <v>14416</v>
      </c>
      <c r="H57" s="140">
        <v>14126</v>
      </c>
      <c r="I57" s="115">
        <v>-281</v>
      </c>
      <c r="J57" s="116">
        <v>-1.9892396998442587</v>
      </c>
    </row>
    <row r="58" spans="1:16" s="110" customFormat="1" ht="14.45" customHeight="1" x14ac:dyDescent="0.2">
      <c r="A58" s="120"/>
      <c r="B58" s="119" t="s">
        <v>107</v>
      </c>
      <c r="C58" s="113">
        <v>59.427382487398901</v>
      </c>
      <c r="D58" s="115">
        <v>20279</v>
      </c>
      <c r="E58" s="114">
        <v>21026</v>
      </c>
      <c r="F58" s="114">
        <v>21458</v>
      </c>
      <c r="G58" s="114">
        <v>21525</v>
      </c>
      <c r="H58" s="140">
        <v>21250</v>
      </c>
      <c r="I58" s="115">
        <v>-971</v>
      </c>
      <c r="J58" s="116">
        <v>-4.5694117647058823</v>
      </c>
    </row>
    <row r="59" spans="1:16" s="110" customFormat="1" ht="14.45" customHeight="1" x14ac:dyDescent="0.2">
      <c r="A59" s="118" t="s">
        <v>105</v>
      </c>
      <c r="B59" s="121" t="s">
        <v>108</v>
      </c>
      <c r="C59" s="113">
        <v>14.467823232915251</v>
      </c>
      <c r="D59" s="115">
        <v>4937</v>
      </c>
      <c r="E59" s="114">
        <v>5144</v>
      </c>
      <c r="F59" s="114">
        <v>5425</v>
      </c>
      <c r="G59" s="114">
        <v>5578</v>
      </c>
      <c r="H59" s="140">
        <v>5334</v>
      </c>
      <c r="I59" s="115">
        <v>-397</v>
      </c>
      <c r="J59" s="116">
        <v>-7.4428196475440567</v>
      </c>
    </row>
    <row r="60" spans="1:16" s="110" customFormat="1" ht="14.45" customHeight="1" x14ac:dyDescent="0.2">
      <c r="A60" s="118"/>
      <c r="B60" s="121" t="s">
        <v>109</v>
      </c>
      <c r="C60" s="113">
        <v>46.117102332669091</v>
      </c>
      <c r="D60" s="115">
        <v>15737</v>
      </c>
      <c r="E60" s="114">
        <v>16412</v>
      </c>
      <c r="F60" s="114">
        <v>16685</v>
      </c>
      <c r="G60" s="114">
        <v>16715</v>
      </c>
      <c r="H60" s="140">
        <v>16647</v>
      </c>
      <c r="I60" s="115">
        <v>-910</v>
      </c>
      <c r="J60" s="116">
        <v>-5.4664504114855532</v>
      </c>
    </row>
    <row r="61" spans="1:16" s="110" customFormat="1" ht="14.45" customHeight="1" x14ac:dyDescent="0.2">
      <c r="A61" s="118"/>
      <c r="B61" s="121" t="s">
        <v>110</v>
      </c>
      <c r="C61" s="113">
        <v>21.36033290352831</v>
      </c>
      <c r="D61" s="115">
        <v>7289</v>
      </c>
      <c r="E61" s="114">
        <v>7408</v>
      </c>
      <c r="F61" s="114">
        <v>7520</v>
      </c>
      <c r="G61" s="114">
        <v>7439</v>
      </c>
      <c r="H61" s="140">
        <v>7341</v>
      </c>
      <c r="I61" s="115">
        <v>-52</v>
      </c>
      <c r="J61" s="116">
        <v>-0.70835036098624171</v>
      </c>
    </row>
    <row r="62" spans="1:16" s="110" customFormat="1" ht="14.45" customHeight="1" x14ac:dyDescent="0.2">
      <c r="A62" s="120"/>
      <c r="B62" s="121" t="s">
        <v>111</v>
      </c>
      <c r="C62" s="113">
        <v>18.054741530887352</v>
      </c>
      <c r="D62" s="115">
        <v>6161</v>
      </c>
      <c r="E62" s="114">
        <v>6265</v>
      </c>
      <c r="F62" s="114">
        <v>6257</v>
      </c>
      <c r="G62" s="114">
        <v>6209</v>
      </c>
      <c r="H62" s="140">
        <v>6054</v>
      </c>
      <c r="I62" s="115">
        <v>107</v>
      </c>
      <c r="J62" s="116">
        <v>1.7674264948794185</v>
      </c>
    </row>
    <row r="63" spans="1:16" s="110" customFormat="1" ht="14.45" customHeight="1" x14ac:dyDescent="0.2">
      <c r="A63" s="120"/>
      <c r="B63" s="121" t="s">
        <v>112</v>
      </c>
      <c r="C63" s="113">
        <v>1.7729457273473215</v>
      </c>
      <c r="D63" s="115">
        <v>605</v>
      </c>
      <c r="E63" s="114">
        <v>597</v>
      </c>
      <c r="F63" s="114">
        <v>587</v>
      </c>
      <c r="G63" s="114">
        <v>533</v>
      </c>
      <c r="H63" s="140">
        <v>515</v>
      </c>
      <c r="I63" s="115">
        <v>90</v>
      </c>
      <c r="J63" s="116">
        <v>17.475728155339805</v>
      </c>
    </row>
    <row r="64" spans="1:16" s="110" customFormat="1" ht="14.45" customHeight="1" x14ac:dyDescent="0.2">
      <c r="A64" s="120" t="s">
        <v>113</v>
      </c>
      <c r="B64" s="119" t="s">
        <v>116</v>
      </c>
      <c r="C64" s="113">
        <v>91.03856523268081</v>
      </c>
      <c r="D64" s="115">
        <v>31066</v>
      </c>
      <c r="E64" s="114">
        <v>32056</v>
      </c>
      <c r="F64" s="114">
        <v>32702</v>
      </c>
      <c r="G64" s="114">
        <v>32831</v>
      </c>
      <c r="H64" s="140">
        <v>32378</v>
      </c>
      <c r="I64" s="115">
        <v>-1312</v>
      </c>
      <c r="J64" s="116">
        <v>-4.0521341651738831</v>
      </c>
    </row>
    <row r="65" spans="1:10" s="110" customFormat="1" ht="14.45" customHeight="1" x14ac:dyDescent="0.2">
      <c r="A65" s="123"/>
      <c r="B65" s="124" t="s">
        <v>117</v>
      </c>
      <c r="C65" s="125">
        <v>8.8237017934591488</v>
      </c>
      <c r="D65" s="143">
        <v>3011</v>
      </c>
      <c r="E65" s="144">
        <v>3124</v>
      </c>
      <c r="F65" s="144">
        <v>3141</v>
      </c>
      <c r="G65" s="144">
        <v>3066</v>
      </c>
      <c r="H65" s="145">
        <v>2954</v>
      </c>
      <c r="I65" s="143">
        <v>57</v>
      </c>
      <c r="J65" s="146">
        <v>1.9295870006770481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30817</v>
      </c>
      <c r="G11" s="114">
        <v>32034</v>
      </c>
      <c r="H11" s="114">
        <v>32556</v>
      </c>
      <c r="I11" s="114">
        <v>32576</v>
      </c>
      <c r="J11" s="140">
        <v>32062</v>
      </c>
      <c r="K11" s="114">
        <v>-1245</v>
      </c>
      <c r="L11" s="116">
        <v>-3.8831014908614558</v>
      </c>
    </row>
    <row r="12" spans="1:17" s="110" customFormat="1" ht="24" customHeight="1" x14ac:dyDescent="0.2">
      <c r="A12" s="604" t="s">
        <v>185</v>
      </c>
      <c r="B12" s="605"/>
      <c r="C12" s="605"/>
      <c r="D12" s="606"/>
      <c r="E12" s="113">
        <v>40.214816497387808</v>
      </c>
      <c r="F12" s="115">
        <v>12393</v>
      </c>
      <c r="G12" s="114">
        <v>12779</v>
      </c>
      <c r="H12" s="114">
        <v>12926</v>
      </c>
      <c r="I12" s="114">
        <v>12882</v>
      </c>
      <c r="J12" s="140">
        <v>12638</v>
      </c>
      <c r="K12" s="114">
        <v>-245</v>
      </c>
      <c r="L12" s="116">
        <v>-1.9385978794112992</v>
      </c>
    </row>
    <row r="13" spans="1:17" s="110" customFormat="1" ht="15" customHeight="1" x14ac:dyDescent="0.2">
      <c r="A13" s="120"/>
      <c r="B13" s="612" t="s">
        <v>107</v>
      </c>
      <c r="C13" s="612"/>
      <c r="E13" s="113">
        <v>59.785183502612192</v>
      </c>
      <c r="F13" s="115">
        <v>18424</v>
      </c>
      <c r="G13" s="114">
        <v>19255</v>
      </c>
      <c r="H13" s="114">
        <v>19630</v>
      </c>
      <c r="I13" s="114">
        <v>19694</v>
      </c>
      <c r="J13" s="140">
        <v>19424</v>
      </c>
      <c r="K13" s="114">
        <v>-1000</v>
      </c>
      <c r="L13" s="116">
        <v>-5.1482701812191101</v>
      </c>
    </row>
    <row r="14" spans="1:17" s="110" customFormat="1" ht="22.5" customHeight="1" x14ac:dyDescent="0.2">
      <c r="A14" s="604" t="s">
        <v>186</v>
      </c>
      <c r="B14" s="605"/>
      <c r="C14" s="605"/>
      <c r="D14" s="606"/>
      <c r="E14" s="113">
        <v>14.154525099782587</v>
      </c>
      <c r="F14" s="115">
        <v>4362</v>
      </c>
      <c r="G14" s="114">
        <v>4583</v>
      </c>
      <c r="H14" s="114">
        <v>4800</v>
      </c>
      <c r="I14" s="114">
        <v>4877</v>
      </c>
      <c r="J14" s="140">
        <v>4635</v>
      </c>
      <c r="K14" s="114">
        <v>-273</v>
      </c>
      <c r="L14" s="116">
        <v>-5.8899676375404528</v>
      </c>
    </row>
    <row r="15" spans="1:17" s="110" customFormat="1" ht="15" customHeight="1" x14ac:dyDescent="0.2">
      <c r="A15" s="120"/>
      <c r="B15" s="119"/>
      <c r="C15" s="258" t="s">
        <v>106</v>
      </c>
      <c r="E15" s="113">
        <v>45.919303071985325</v>
      </c>
      <c r="F15" s="115">
        <v>2003</v>
      </c>
      <c r="G15" s="114">
        <v>2071</v>
      </c>
      <c r="H15" s="114">
        <v>2144</v>
      </c>
      <c r="I15" s="114">
        <v>2154</v>
      </c>
      <c r="J15" s="140">
        <v>2091</v>
      </c>
      <c r="K15" s="114">
        <v>-88</v>
      </c>
      <c r="L15" s="116">
        <v>-4.2085126733620282</v>
      </c>
    </row>
    <row r="16" spans="1:17" s="110" customFormat="1" ht="15" customHeight="1" x14ac:dyDescent="0.2">
      <c r="A16" s="120"/>
      <c r="B16" s="119"/>
      <c r="C16" s="258" t="s">
        <v>107</v>
      </c>
      <c r="E16" s="113">
        <v>54.080696928014675</v>
      </c>
      <c r="F16" s="115">
        <v>2359</v>
      </c>
      <c r="G16" s="114">
        <v>2512</v>
      </c>
      <c r="H16" s="114">
        <v>2656</v>
      </c>
      <c r="I16" s="114">
        <v>2723</v>
      </c>
      <c r="J16" s="140">
        <v>2544</v>
      </c>
      <c r="K16" s="114">
        <v>-185</v>
      </c>
      <c r="L16" s="116">
        <v>-7.2720125786163523</v>
      </c>
    </row>
    <row r="17" spans="1:12" s="110" customFormat="1" ht="15" customHeight="1" x14ac:dyDescent="0.2">
      <c r="A17" s="120"/>
      <c r="B17" s="121" t="s">
        <v>109</v>
      </c>
      <c r="C17" s="258"/>
      <c r="E17" s="113">
        <v>45.52032968815913</v>
      </c>
      <c r="F17" s="115">
        <v>14028</v>
      </c>
      <c r="G17" s="114">
        <v>14694</v>
      </c>
      <c r="H17" s="114">
        <v>14886</v>
      </c>
      <c r="I17" s="114">
        <v>14915</v>
      </c>
      <c r="J17" s="140">
        <v>14936</v>
      </c>
      <c r="K17" s="114">
        <v>-908</v>
      </c>
      <c r="L17" s="116">
        <v>-6.079271558650241</v>
      </c>
    </row>
    <row r="18" spans="1:12" s="110" customFormat="1" ht="15" customHeight="1" x14ac:dyDescent="0.2">
      <c r="A18" s="120"/>
      <c r="B18" s="119"/>
      <c r="C18" s="258" t="s">
        <v>106</v>
      </c>
      <c r="E18" s="113">
        <v>35.101226119190194</v>
      </c>
      <c r="F18" s="115">
        <v>4924</v>
      </c>
      <c r="G18" s="114">
        <v>5159</v>
      </c>
      <c r="H18" s="114">
        <v>5156</v>
      </c>
      <c r="I18" s="114">
        <v>5092</v>
      </c>
      <c r="J18" s="140">
        <v>5057</v>
      </c>
      <c r="K18" s="114">
        <v>-133</v>
      </c>
      <c r="L18" s="116">
        <v>-2.6300177971129126</v>
      </c>
    </row>
    <row r="19" spans="1:12" s="110" customFormat="1" ht="15" customHeight="1" x14ac:dyDescent="0.2">
      <c r="A19" s="120"/>
      <c r="B19" s="119"/>
      <c r="C19" s="258" t="s">
        <v>107</v>
      </c>
      <c r="E19" s="113">
        <v>64.898773880809813</v>
      </c>
      <c r="F19" s="115">
        <v>9104</v>
      </c>
      <c r="G19" s="114">
        <v>9535</v>
      </c>
      <c r="H19" s="114">
        <v>9730</v>
      </c>
      <c r="I19" s="114">
        <v>9823</v>
      </c>
      <c r="J19" s="140">
        <v>9879</v>
      </c>
      <c r="K19" s="114">
        <v>-775</v>
      </c>
      <c r="L19" s="116">
        <v>-7.8449235752606539</v>
      </c>
    </row>
    <row r="20" spans="1:12" s="110" customFormat="1" ht="15" customHeight="1" x14ac:dyDescent="0.2">
      <c r="A20" s="120"/>
      <c r="B20" s="121" t="s">
        <v>110</v>
      </c>
      <c r="C20" s="258"/>
      <c r="E20" s="113">
        <v>21.643897848590065</v>
      </c>
      <c r="F20" s="115">
        <v>6670</v>
      </c>
      <c r="G20" s="114">
        <v>6841</v>
      </c>
      <c r="H20" s="114">
        <v>6963</v>
      </c>
      <c r="I20" s="114">
        <v>6924</v>
      </c>
      <c r="J20" s="140">
        <v>6817</v>
      </c>
      <c r="K20" s="114">
        <v>-147</v>
      </c>
      <c r="L20" s="116">
        <v>-2.1563737714537186</v>
      </c>
    </row>
    <row r="21" spans="1:12" s="110" customFormat="1" ht="15" customHeight="1" x14ac:dyDescent="0.2">
      <c r="A21" s="120"/>
      <c r="B21" s="119"/>
      <c r="C21" s="258" t="s">
        <v>106</v>
      </c>
      <c r="E21" s="113">
        <v>33.95802098950525</v>
      </c>
      <c r="F21" s="115">
        <v>2265</v>
      </c>
      <c r="G21" s="114">
        <v>2301</v>
      </c>
      <c r="H21" s="114">
        <v>2393</v>
      </c>
      <c r="I21" s="114">
        <v>2408</v>
      </c>
      <c r="J21" s="140">
        <v>2351</v>
      </c>
      <c r="K21" s="114">
        <v>-86</v>
      </c>
      <c r="L21" s="116">
        <v>-3.6580178647384094</v>
      </c>
    </row>
    <row r="22" spans="1:12" s="110" customFormat="1" ht="15" customHeight="1" x14ac:dyDescent="0.2">
      <c r="A22" s="120"/>
      <c r="B22" s="119"/>
      <c r="C22" s="258" t="s">
        <v>107</v>
      </c>
      <c r="E22" s="113">
        <v>66.041979010494757</v>
      </c>
      <c r="F22" s="115">
        <v>4405</v>
      </c>
      <c r="G22" s="114">
        <v>4540</v>
      </c>
      <c r="H22" s="114">
        <v>4570</v>
      </c>
      <c r="I22" s="114">
        <v>4516</v>
      </c>
      <c r="J22" s="140">
        <v>4466</v>
      </c>
      <c r="K22" s="114">
        <v>-61</v>
      </c>
      <c r="L22" s="116">
        <v>-1.3658755038065382</v>
      </c>
    </row>
    <row r="23" spans="1:12" s="110" customFormat="1" ht="15" customHeight="1" x14ac:dyDescent="0.2">
      <c r="A23" s="120"/>
      <c r="B23" s="121" t="s">
        <v>111</v>
      </c>
      <c r="C23" s="258"/>
      <c r="E23" s="113">
        <v>18.681247363468216</v>
      </c>
      <c r="F23" s="115">
        <v>5757</v>
      </c>
      <c r="G23" s="114">
        <v>5916</v>
      </c>
      <c r="H23" s="114">
        <v>5907</v>
      </c>
      <c r="I23" s="114">
        <v>5860</v>
      </c>
      <c r="J23" s="140">
        <v>5674</v>
      </c>
      <c r="K23" s="114">
        <v>83</v>
      </c>
      <c r="L23" s="116">
        <v>1.4628128304547057</v>
      </c>
    </row>
    <row r="24" spans="1:12" s="110" customFormat="1" ht="15" customHeight="1" x14ac:dyDescent="0.2">
      <c r="A24" s="120"/>
      <c r="B24" s="119"/>
      <c r="C24" s="258" t="s">
        <v>106</v>
      </c>
      <c r="E24" s="113">
        <v>55.601875977071394</v>
      </c>
      <c r="F24" s="115">
        <v>3201</v>
      </c>
      <c r="G24" s="114">
        <v>3248</v>
      </c>
      <c r="H24" s="114">
        <v>3233</v>
      </c>
      <c r="I24" s="114">
        <v>3228</v>
      </c>
      <c r="J24" s="140">
        <v>3139</v>
      </c>
      <c r="K24" s="114">
        <v>62</v>
      </c>
      <c r="L24" s="116">
        <v>1.9751513220770947</v>
      </c>
    </row>
    <row r="25" spans="1:12" s="110" customFormat="1" ht="15" customHeight="1" x14ac:dyDescent="0.2">
      <c r="A25" s="120"/>
      <c r="B25" s="119"/>
      <c r="C25" s="258" t="s">
        <v>107</v>
      </c>
      <c r="E25" s="113">
        <v>44.398124022928606</v>
      </c>
      <c r="F25" s="115">
        <v>2556</v>
      </c>
      <c r="G25" s="114">
        <v>2668</v>
      </c>
      <c r="H25" s="114">
        <v>2674</v>
      </c>
      <c r="I25" s="114">
        <v>2632</v>
      </c>
      <c r="J25" s="140">
        <v>2535</v>
      </c>
      <c r="K25" s="114">
        <v>21</v>
      </c>
      <c r="L25" s="116">
        <v>0.82840236686390534</v>
      </c>
    </row>
    <row r="26" spans="1:12" s="110" customFormat="1" ht="15" customHeight="1" x14ac:dyDescent="0.2">
      <c r="A26" s="120"/>
      <c r="C26" s="121" t="s">
        <v>187</v>
      </c>
      <c r="D26" s="110" t="s">
        <v>188</v>
      </c>
      <c r="E26" s="113">
        <v>1.8366486030437745</v>
      </c>
      <c r="F26" s="115">
        <v>566</v>
      </c>
      <c r="G26" s="114">
        <v>569</v>
      </c>
      <c r="H26" s="114">
        <v>565</v>
      </c>
      <c r="I26" s="114">
        <v>509</v>
      </c>
      <c r="J26" s="140">
        <v>489</v>
      </c>
      <c r="K26" s="114">
        <v>77</v>
      </c>
      <c r="L26" s="116">
        <v>15.746421267893661</v>
      </c>
    </row>
    <row r="27" spans="1:12" s="110" customFormat="1" ht="15" customHeight="1" x14ac:dyDescent="0.2">
      <c r="A27" s="120"/>
      <c r="B27" s="119"/>
      <c r="D27" s="259" t="s">
        <v>106</v>
      </c>
      <c r="E27" s="113">
        <v>50.883392226148409</v>
      </c>
      <c r="F27" s="115">
        <v>288</v>
      </c>
      <c r="G27" s="114">
        <v>282</v>
      </c>
      <c r="H27" s="114">
        <v>281</v>
      </c>
      <c r="I27" s="114">
        <v>253</v>
      </c>
      <c r="J27" s="140">
        <v>251</v>
      </c>
      <c r="K27" s="114">
        <v>37</v>
      </c>
      <c r="L27" s="116">
        <v>14.741035856573705</v>
      </c>
    </row>
    <row r="28" spans="1:12" s="110" customFormat="1" ht="15" customHeight="1" x14ac:dyDescent="0.2">
      <c r="A28" s="120"/>
      <c r="B28" s="119"/>
      <c r="D28" s="259" t="s">
        <v>107</v>
      </c>
      <c r="E28" s="113">
        <v>49.116607773851591</v>
      </c>
      <c r="F28" s="115">
        <v>278</v>
      </c>
      <c r="G28" s="114">
        <v>287</v>
      </c>
      <c r="H28" s="114">
        <v>284</v>
      </c>
      <c r="I28" s="114">
        <v>256</v>
      </c>
      <c r="J28" s="140">
        <v>238</v>
      </c>
      <c r="K28" s="114">
        <v>40</v>
      </c>
      <c r="L28" s="116">
        <v>16.806722689075631</v>
      </c>
    </row>
    <row r="29" spans="1:12" s="110" customFormat="1" ht="24" customHeight="1" x14ac:dyDescent="0.2">
      <c r="A29" s="604" t="s">
        <v>189</v>
      </c>
      <c r="B29" s="605"/>
      <c r="C29" s="605"/>
      <c r="D29" s="606"/>
      <c r="E29" s="113">
        <v>91.452769575234456</v>
      </c>
      <c r="F29" s="115">
        <v>28183</v>
      </c>
      <c r="G29" s="114">
        <v>29284</v>
      </c>
      <c r="H29" s="114">
        <v>29812</v>
      </c>
      <c r="I29" s="114">
        <v>29894</v>
      </c>
      <c r="J29" s="140">
        <v>29432</v>
      </c>
      <c r="K29" s="114">
        <v>-1249</v>
      </c>
      <c r="L29" s="116">
        <v>-4.2436803479206304</v>
      </c>
    </row>
    <row r="30" spans="1:12" s="110" customFormat="1" ht="15" customHeight="1" x14ac:dyDescent="0.2">
      <c r="A30" s="120"/>
      <c r="B30" s="119"/>
      <c r="C30" s="258" t="s">
        <v>106</v>
      </c>
      <c r="E30" s="113">
        <v>40.311535322712274</v>
      </c>
      <c r="F30" s="115">
        <v>11361</v>
      </c>
      <c r="G30" s="114">
        <v>11704</v>
      </c>
      <c r="H30" s="114">
        <v>11876</v>
      </c>
      <c r="I30" s="114">
        <v>11870</v>
      </c>
      <c r="J30" s="140">
        <v>11646</v>
      </c>
      <c r="K30" s="114">
        <v>-285</v>
      </c>
      <c r="L30" s="116">
        <v>-2.4471921689850591</v>
      </c>
    </row>
    <row r="31" spans="1:12" s="110" customFormat="1" ht="15" customHeight="1" x14ac:dyDescent="0.2">
      <c r="A31" s="120"/>
      <c r="B31" s="119"/>
      <c r="C31" s="258" t="s">
        <v>107</v>
      </c>
      <c r="E31" s="113">
        <v>59.688464677287726</v>
      </c>
      <c r="F31" s="115">
        <v>16822</v>
      </c>
      <c r="G31" s="114">
        <v>17580</v>
      </c>
      <c r="H31" s="114">
        <v>17936</v>
      </c>
      <c r="I31" s="114">
        <v>18024</v>
      </c>
      <c r="J31" s="140">
        <v>17786</v>
      </c>
      <c r="K31" s="114">
        <v>-964</v>
      </c>
      <c r="L31" s="116">
        <v>-5.419993253120432</v>
      </c>
    </row>
    <row r="32" spans="1:12" s="110" customFormat="1" ht="15" customHeight="1" x14ac:dyDescent="0.2">
      <c r="A32" s="120"/>
      <c r="B32" s="119" t="s">
        <v>117</v>
      </c>
      <c r="C32" s="258"/>
      <c r="E32" s="113">
        <v>8.4076970503293644</v>
      </c>
      <c r="F32" s="114">
        <v>2591</v>
      </c>
      <c r="G32" s="114">
        <v>2694</v>
      </c>
      <c r="H32" s="114">
        <v>2689</v>
      </c>
      <c r="I32" s="114">
        <v>2622</v>
      </c>
      <c r="J32" s="140">
        <v>2566</v>
      </c>
      <c r="K32" s="114">
        <v>25</v>
      </c>
      <c r="L32" s="116">
        <v>0.97427903351519873</v>
      </c>
    </row>
    <row r="33" spans="1:12" s="110" customFormat="1" ht="15" customHeight="1" x14ac:dyDescent="0.2">
      <c r="A33" s="120"/>
      <c r="B33" s="119"/>
      <c r="C33" s="258" t="s">
        <v>106</v>
      </c>
      <c r="E33" s="113">
        <v>39.675800849093015</v>
      </c>
      <c r="F33" s="114">
        <v>1028</v>
      </c>
      <c r="G33" s="114">
        <v>1069</v>
      </c>
      <c r="H33" s="114">
        <v>1044</v>
      </c>
      <c r="I33" s="114">
        <v>1007</v>
      </c>
      <c r="J33" s="140">
        <v>986</v>
      </c>
      <c r="K33" s="114">
        <v>42</v>
      </c>
      <c r="L33" s="116">
        <v>4.2596348884381339</v>
      </c>
    </row>
    <row r="34" spans="1:12" s="110" customFormat="1" ht="15" customHeight="1" x14ac:dyDescent="0.2">
      <c r="A34" s="120"/>
      <c r="B34" s="119"/>
      <c r="C34" s="258" t="s">
        <v>107</v>
      </c>
      <c r="E34" s="113">
        <v>60.324199150906985</v>
      </c>
      <c r="F34" s="114">
        <v>1563</v>
      </c>
      <c r="G34" s="114">
        <v>1625</v>
      </c>
      <c r="H34" s="114">
        <v>1645</v>
      </c>
      <c r="I34" s="114">
        <v>1615</v>
      </c>
      <c r="J34" s="140">
        <v>1580</v>
      </c>
      <c r="K34" s="114">
        <v>-17</v>
      </c>
      <c r="L34" s="116">
        <v>-1.0759493670886076</v>
      </c>
    </row>
    <row r="35" spans="1:12" s="110" customFormat="1" ht="24" customHeight="1" x14ac:dyDescent="0.2">
      <c r="A35" s="604" t="s">
        <v>192</v>
      </c>
      <c r="B35" s="605"/>
      <c r="C35" s="605"/>
      <c r="D35" s="606"/>
      <c r="E35" s="113">
        <v>18.892169906220591</v>
      </c>
      <c r="F35" s="114">
        <v>5822</v>
      </c>
      <c r="G35" s="114">
        <v>6060</v>
      </c>
      <c r="H35" s="114">
        <v>6199</v>
      </c>
      <c r="I35" s="114">
        <v>6269</v>
      </c>
      <c r="J35" s="114">
        <v>6044</v>
      </c>
      <c r="K35" s="318">
        <v>-222</v>
      </c>
      <c r="L35" s="319">
        <v>-3.6730641958967571</v>
      </c>
    </row>
    <row r="36" spans="1:12" s="110" customFormat="1" ht="15" customHeight="1" x14ac:dyDescent="0.2">
      <c r="A36" s="120"/>
      <c r="B36" s="119"/>
      <c r="C36" s="258" t="s">
        <v>106</v>
      </c>
      <c r="E36" s="113">
        <v>37.427001030573685</v>
      </c>
      <c r="F36" s="114">
        <v>2179</v>
      </c>
      <c r="G36" s="114">
        <v>2252</v>
      </c>
      <c r="H36" s="114">
        <v>2267</v>
      </c>
      <c r="I36" s="114">
        <v>2302</v>
      </c>
      <c r="J36" s="114">
        <v>2208</v>
      </c>
      <c r="K36" s="318">
        <v>-29</v>
      </c>
      <c r="L36" s="116">
        <v>-1.3134057971014492</v>
      </c>
    </row>
    <row r="37" spans="1:12" s="110" customFormat="1" ht="15" customHeight="1" x14ac:dyDescent="0.2">
      <c r="A37" s="120"/>
      <c r="B37" s="119"/>
      <c r="C37" s="258" t="s">
        <v>107</v>
      </c>
      <c r="E37" s="113">
        <v>62.572998969426315</v>
      </c>
      <c r="F37" s="114">
        <v>3643</v>
      </c>
      <c r="G37" s="114">
        <v>3808</v>
      </c>
      <c r="H37" s="114">
        <v>3932</v>
      </c>
      <c r="I37" s="114">
        <v>3967</v>
      </c>
      <c r="J37" s="140">
        <v>3836</v>
      </c>
      <c r="K37" s="114">
        <v>-193</v>
      </c>
      <c r="L37" s="116">
        <v>-5.0312825860271113</v>
      </c>
    </row>
    <row r="38" spans="1:12" s="110" customFormat="1" ht="15" customHeight="1" x14ac:dyDescent="0.2">
      <c r="A38" s="120"/>
      <c r="B38" s="119" t="s">
        <v>329</v>
      </c>
      <c r="C38" s="258"/>
      <c r="E38" s="113">
        <v>58.367135022876987</v>
      </c>
      <c r="F38" s="114">
        <v>17987</v>
      </c>
      <c r="G38" s="114">
        <v>18631</v>
      </c>
      <c r="H38" s="114">
        <v>18838</v>
      </c>
      <c r="I38" s="114">
        <v>18804</v>
      </c>
      <c r="J38" s="140">
        <v>18523</v>
      </c>
      <c r="K38" s="114">
        <v>-536</v>
      </c>
      <c r="L38" s="116">
        <v>-2.8936997246666305</v>
      </c>
    </row>
    <row r="39" spans="1:12" s="110" customFormat="1" ht="15" customHeight="1" x14ac:dyDescent="0.2">
      <c r="A39" s="120"/>
      <c r="B39" s="119"/>
      <c r="C39" s="258" t="s">
        <v>106</v>
      </c>
      <c r="E39" s="113">
        <v>42.41396564185245</v>
      </c>
      <c r="F39" s="115">
        <v>7629</v>
      </c>
      <c r="G39" s="114">
        <v>7867</v>
      </c>
      <c r="H39" s="114">
        <v>7952</v>
      </c>
      <c r="I39" s="114">
        <v>7916</v>
      </c>
      <c r="J39" s="140">
        <v>7733</v>
      </c>
      <c r="K39" s="114">
        <v>-104</v>
      </c>
      <c r="L39" s="116">
        <v>-1.3448855554118713</v>
      </c>
    </row>
    <row r="40" spans="1:12" s="110" customFormat="1" ht="15" customHeight="1" x14ac:dyDescent="0.2">
      <c r="A40" s="120"/>
      <c r="B40" s="119"/>
      <c r="C40" s="258" t="s">
        <v>107</v>
      </c>
      <c r="E40" s="113">
        <v>57.58603435814755</v>
      </c>
      <c r="F40" s="115">
        <v>10358</v>
      </c>
      <c r="G40" s="114">
        <v>10764</v>
      </c>
      <c r="H40" s="114">
        <v>10886</v>
      </c>
      <c r="I40" s="114">
        <v>10888</v>
      </c>
      <c r="J40" s="140">
        <v>10790</v>
      </c>
      <c r="K40" s="114">
        <v>-432</v>
      </c>
      <c r="L40" s="116">
        <v>-4.0037071362372565</v>
      </c>
    </row>
    <row r="41" spans="1:12" s="110" customFormat="1" ht="15" customHeight="1" x14ac:dyDescent="0.2">
      <c r="A41" s="120"/>
      <c r="B41" s="320" t="s">
        <v>517</v>
      </c>
      <c r="C41" s="258"/>
      <c r="E41" s="113">
        <v>6.0843041178570267</v>
      </c>
      <c r="F41" s="115">
        <v>1875</v>
      </c>
      <c r="G41" s="114">
        <v>1921</v>
      </c>
      <c r="H41" s="114">
        <v>1914</v>
      </c>
      <c r="I41" s="114">
        <v>1844</v>
      </c>
      <c r="J41" s="140">
        <v>1801</v>
      </c>
      <c r="K41" s="114">
        <v>74</v>
      </c>
      <c r="L41" s="116">
        <v>4.1088284286507495</v>
      </c>
    </row>
    <row r="42" spans="1:12" s="110" customFormat="1" ht="15" customHeight="1" x14ac:dyDescent="0.2">
      <c r="A42" s="120"/>
      <c r="B42" s="119"/>
      <c r="C42" s="268" t="s">
        <v>106</v>
      </c>
      <c r="D42" s="182"/>
      <c r="E42" s="113">
        <v>46.08</v>
      </c>
      <c r="F42" s="115">
        <v>864</v>
      </c>
      <c r="G42" s="114">
        <v>868</v>
      </c>
      <c r="H42" s="114">
        <v>876</v>
      </c>
      <c r="I42" s="114">
        <v>844</v>
      </c>
      <c r="J42" s="140">
        <v>847</v>
      </c>
      <c r="K42" s="114">
        <v>17</v>
      </c>
      <c r="L42" s="116">
        <v>2.0070838252656436</v>
      </c>
    </row>
    <row r="43" spans="1:12" s="110" customFormat="1" ht="15" customHeight="1" x14ac:dyDescent="0.2">
      <c r="A43" s="120"/>
      <c r="B43" s="119"/>
      <c r="C43" s="268" t="s">
        <v>107</v>
      </c>
      <c r="D43" s="182"/>
      <c r="E43" s="113">
        <v>53.92</v>
      </c>
      <c r="F43" s="115">
        <v>1011</v>
      </c>
      <c r="G43" s="114">
        <v>1053</v>
      </c>
      <c r="H43" s="114">
        <v>1038</v>
      </c>
      <c r="I43" s="114">
        <v>1000</v>
      </c>
      <c r="J43" s="140">
        <v>954</v>
      </c>
      <c r="K43" s="114">
        <v>57</v>
      </c>
      <c r="L43" s="116">
        <v>5.9748427672955975</v>
      </c>
    </row>
    <row r="44" spans="1:12" s="110" customFormat="1" ht="15" customHeight="1" x14ac:dyDescent="0.2">
      <c r="A44" s="120"/>
      <c r="B44" s="119" t="s">
        <v>205</v>
      </c>
      <c r="C44" s="268"/>
      <c r="D44" s="182"/>
      <c r="E44" s="113">
        <v>16.656390953045396</v>
      </c>
      <c r="F44" s="115">
        <v>5133</v>
      </c>
      <c r="G44" s="114">
        <v>5422</v>
      </c>
      <c r="H44" s="114">
        <v>5605</v>
      </c>
      <c r="I44" s="114">
        <v>5659</v>
      </c>
      <c r="J44" s="140">
        <v>5694</v>
      </c>
      <c r="K44" s="114">
        <v>-561</v>
      </c>
      <c r="L44" s="116">
        <v>-9.8524762908324544</v>
      </c>
    </row>
    <row r="45" spans="1:12" s="110" customFormat="1" ht="15" customHeight="1" x14ac:dyDescent="0.2">
      <c r="A45" s="120"/>
      <c r="B45" s="119"/>
      <c r="C45" s="268" t="s">
        <v>106</v>
      </c>
      <c r="D45" s="182"/>
      <c r="E45" s="113">
        <v>33.528151178647967</v>
      </c>
      <c r="F45" s="115">
        <v>1721</v>
      </c>
      <c r="G45" s="114">
        <v>1792</v>
      </c>
      <c r="H45" s="114">
        <v>1831</v>
      </c>
      <c r="I45" s="114">
        <v>1820</v>
      </c>
      <c r="J45" s="140">
        <v>1850</v>
      </c>
      <c r="K45" s="114">
        <v>-129</v>
      </c>
      <c r="L45" s="116">
        <v>-6.9729729729729728</v>
      </c>
    </row>
    <row r="46" spans="1:12" s="110" customFormat="1" ht="15" customHeight="1" x14ac:dyDescent="0.2">
      <c r="A46" s="123"/>
      <c r="B46" s="124"/>
      <c r="C46" s="260" t="s">
        <v>107</v>
      </c>
      <c r="D46" s="261"/>
      <c r="E46" s="125">
        <v>66.47184882135204</v>
      </c>
      <c r="F46" s="143">
        <v>3412</v>
      </c>
      <c r="G46" s="144">
        <v>3630</v>
      </c>
      <c r="H46" s="144">
        <v>3774</v>
      </c>
      <c r="I46" s="144">
        <v>3839</v>
      </c>
      <c r="J46" s="145">
        <v>3844</v>
      </c>
      <c r="K46" s="144">
        <v>-432</v>
      </c>
      <c r="L46" s="146">
        <v>-11.238293444328825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30817</v>
      </c>
      <c r="E11" s="114">
        <v>32034</v>
      </c>
      <c r="F11" s="114">
        <v>32556</v>
      </c>
      <c r="G11" s="114">
        <v>32576</v>
      </c>
      <c r="H11" s="140">
        <v>32062</v>
      </c>
      <c r="I11" s="115">
        <v>-1245</v>
      </c>
      <c r="J11" s="116">
        <v>-3.8831014908614558</v>
      </c>
    </row>
    <row r="12" spans="1:15" s="110" customFormat="1" ht="24.95" customHeight="1" x14ac:dyDescent="0.2">
      <c r="A12" s="193" t="s">
        <v>132</v>
      </c>
      <c r="B12" s="194" t="s">
        <v>133</v>
      </c>
      <c r="C12" s="113">
        <v>2.1838595580361488</v>
      </c>
      <c r="D12" s="115">
        <v>673</v>
      </c>
      <c r="E12" s="114">
        <v>649</v>
      </c>
      <c r="F12" s="114">
        <v>696</v>
      </c>
      <c r="G12" s="114">
        <v>675</v>
      </c>
      <c r="H12" s="140">
        <v>637</v>
      </c>
      <c r="I12" s="115">
        <v>36</v>
      </c>
      <c r="J12" s="116">
        <v>5.6514913657770798</v>
      </c>
    </row>
    <row r="13" spans="1:15" s="110" customFormat="1" ht="24.95" customHeight="1" x14ac:dyDescent="0.2">
      <c r="A13" s="193" t="s">
        <v>134</v>
      </c>
      <c r="B13" s="199" t="s">
        <v>214</v>
      </c>
      <c r="C13" s="113">
        <v>0.86640490638284062</v>
      </c>
      <c r="D13" s="115">
        <v>267</v>
      </c>
      <c r="E13" s="114">
        <v>263</v>
      </c>
      <c r="F13" s="114">
        <v>260</v>
      </c>
      <c r="G13" s="114">
        <v>247</v>
      </c>
      <c r="H13" s="140">
        <v>236</v>
      </c>
      <c r="I13" s="115">
        <v>31</v>
      </c>
      <c r="J13" s="116">
        <v>13.135593220338983</v>
      </c>
    </row>
    <row r="14" spans="1:15" s="287" customFormat="1" ht="24.95" customHeight="1" x14ac:dyDescent="0.2">
      <c r="A14" s="193" t="s">
        <v>215</v>
      </c>
      <c r="B14" s="199" t="s">
        <v>137</v>
      </c>
      <c r="C14" s="113">
        <v>8.9853003212512572</v>
      </c>
      <c r="D14" s="115">
        <v>2769</v>
      </c>
      <c r="E14" s="114">
        <v>2859</v>
      </c>
      <c r="F14" s="114">
        <v>2941</v>
      </c>
      <c r="G14" s="114">
        <v>3033</v>
      </c>
      <c r="H14" s="140">
        <v>3028</v>
      </c>
      <c r="I14" s="115">
        <v>-259</v>
      </c>
      <c r="J14" s="116">
        <v>-8.5535006605019817</v>
      </c>
      <c r="K14" s="110"/>
      <c r="L14" s="110"/>
      <c r="M14" s="110"/>
      <c r="N14" s="110"/>
      <c r="O14" s="110"/>
    </row>
    <row r="15" spans="1:15" s="110" customFormat="1" ht="24.95" customHeight="1" x14ac:dyDescent="0.2">
      <c r="A15" s="193" t="s">
        <v>216</v>
      </c>
      <c r="B15" s="199" t="s">
        <v>217</v>
      </c>
      <c r="C15" s="113">
        <v>3.4201901547846969</v>
      </c>
      <c r="D15" s="115">
        <v>1054</v>
      </c>
      <c r="E15" s="114">
        <v>1079</v>
      </c>
      <c r="F15" s="114">
        <v>1119</v>
      </c>
      <c r="G15" s="114">
        <v>1174</v>
      </c>
      <c r="H15" s="140">
        <v>1154</v>
      </c>
      <c r="I15" s="115">
        <v>-100</v>
      </c>
      <c r="J15" s="116">
        <v>-8.6655112651646444</v>
      </c>
    </row>
    <row r="16" spans="1:15" s="287" customFormat="1" ht="24.95" customHeight="1" x14ac:dyDescent="0.2">
      <c r="A16" s="193" t="s">
        <v>218</v>
      </c>
      <c r="B16" s="199" t="s">
        <v>141</v>
      </c>
      <c r="C16" s="113">
        <v>4.2509004770094432</v>
      </c>
      <c r="D16" s="115">
        <v>1310</v>
      </c>
      <c r="E16" s="114">
        <v>1354</v>
      </c>
      <c r="F16" s="114">
        <v>1383</v>
      </c>
      <c r="G16" s="114">
        <v>1407</v>
      </c>
      <c r="H16" s="140">
        <v>1427</v>
      </c>
      <c r="I16" s="115">
        <v>-117</v>
      </c>
      <c r="J16" s="116">
        <v>-8.199018920812895</v>
      </c>
      <c r="K16" s="110"/>
      <c r="L16" s="110"/>
      <c r="M16" s="110"/>
      <c r="N16" s="110"/>
      <c r="O16" s="110"/>
    </row>
    <row r="17" spans="1:15" s="110" customFormat="1" ht="24.95" customHeight="1" x14ac:dyDescent="0.2">
      <c r="A17" s="193" t="s">
        <v>142</v>
      </c>
      <c r="B17" s="199" t="s">
        <v>220</v>
      </c>
      <c r="C17" s="113">
        <v>1.3142096894571178</v>
      </c>
      <c r="D17" s="115">
        <v>405</v>
      </c>
      <c r="E17" s="114">
        <v>426</v>
      </c>
      <c r="F17" s="114">
        <v>439</v>
      </c>
      <c r="G17" s="114">
        <v>452</v>
      </c>
      <c r="H17" s="140">
        <v>447</v>
      </c>
      <c r="I17" s="115">
        <v>-42</v>
      </c>
      <c r="J17" s="116">
        <v>-9.3959731543624159</v>
      </c>
    </row>
    <row r="18" spans="1:15" s="287" customFormat="1" ht="24.95" customHeight="1" x14ac:dyDescent="0.2">
      <c r="A18" s="201" t="s">
        <v>144</v>
      </c>
      <c r="B18" s="202" t="s">
        <v>145</v>
      </c>
      <c r="C18" s="113">
        <v>5.8084823311808416</v>
      </c>
      <c r="D18" s="115">
        <v>1790</v>
      </c>
      <c r="E18" s="114">
        <v>1784</v>
      </c>
      <c r="F18" s="114">
        <v>1812</v>
      </c>
      <c r="G18" s="114">
        <v>1727</v>
      </c>
      <c r="H18" s="140">
        <v>1696</v>
      </c>
      <c r="I18" s="115">
        <v>94</v>
      </c>
      <c r="J18" s="116">
        <v>5.5424528301886795</v>
      </c>
      <c r="K18" s="110"/>
      <c r="L18" s="110"/>
      <c r="M18" s="110"/>
      <c r="N18" s="110"/>
      <c r="O18" s="110"/>
    </row>
    <row r="19" spans="1:15" s="110" customFormat="1" ht="24.95" customHeight="1" x14ac:dyDescent="0.2">
      <c r="A19" s="193" t="s">
        <v>146</v>
      </c>
      <c r="B19" s="199" t="s">
        <v>147</v>
      </c>
      <c r="C19" s="113">
        <v>16.974397248272059</v>
      </c>
      <c r="D19" s="115">
        <v>5231</v>
      </c>
      <c r="E19" s="114">
        <v>5310</v>
      </c>
      <c r="F19" s="114">
        <v>5278</v>
      </c>
      <c r="G19" s="114">
        <v>5336</v>
      </c>
      <c r="H19" s="140">
        <v>5319</v>
      </c>
      <c r="I19" s="115">
        <v>-88</v>
      </c>
      <c r="J19" s="116">
        <v>-1.654446324497086</v>
      </c>
    </row>
    <row r="20" spans="1:15" s="287" customFormat="1" ht="24.95" customHeight="1" x14ac:dyDescent="0.2">
      <c r="A20" s="193" t="s">
        <v>148</v>
      </c>
      <c r="B20" s="199" t="s">
        <v>149</v>
      </c>
      <c r="C20" s="113">
        <v>5.5326605445046564</v>
      </c>
      <c r="D20" s="115">
        <v>1705</v>
      </c>
      <c r="E20" s="114">
        <v>1993</v>
      </c>
      <c r="F20" s="114">
        <v>1986</v>
      </c>
      <c r="G20" s="114">
        <v>1951</v>
      </c>
      <c r="H20" s="140">
        <v>1916</v>
      </c>
      <c r="I20" s="115">
        <v>-211</v>
      </c>
      <c r="J20" s="116">
        <v>-11.012526096033403</v>
      </c>
      <c r="K20" s="110"/>
      <c r="L20" s="110"/>
      <c r="M20" s="110"/>
      <c r="N20" s="110"/>
      <c r="O20" s="110"/>
    </row>
    <row r="21" spans="1:15" s="110" customFormat="1" ht="24.95" customHeight="1" x14ac:dyDescent="0.2">
      <c r="A21" s="201" t="s">
        <v>150</v>
      </c>
      <c r="B21" s="202" t="s">
        <v>151</v>
      </c>
      <c r="C21" s="113">
        <v>11.850601940487394</v>
      </c>
      <c r="D21" s="115">
        <v>3652</v>
      </c>
      <c r="E21" s="114">
        <v>4088</v>
      </c>
      <c r="F21" s="114">
        <v>4355</v>
      </c>
      <c r="G21" s="114">
        <v>4377</v>
      </c>
      <c r="H21" s="140">
        <v>4127</v>
      </c>
      <c r="I21" s="115">
        <v>-475</v>
      </c>
      <c r="J21" s="116">
        <v>-11.509571117034165</v>
      </c>
    </row>
    <row r="22" spans="1:15" s="110" customFormat="1" ht="24.95" customHeight="1" x14ac:dyDescent="0.2">
      <c r="A22" s="201" t="s">
        <v>152</v>
      </c>
      <c r="B22" s="199" t="s">
        <v>153</v>
      </c>
      <c r="C22" s="113">
        <v>1.4861926858552097</v>
      </c>
      <c r="D22" s="115">
        <v>458</v>
      </c>
      <c r="E22" s="114">
        <v>484</v>
      </c>
      <c r="F22" s="114">
        <v>490</v>
      </c>
      <c r="G22" s="114">
        <v>497</v>
      </c>
      <c r="H22" s="140">
        <v>490</v>
      </c>
      <c r="I22" s="115">
        <v>-32</v>
      </c>
      <c r="J22" s="116">
        <v>-6.5306122448979593</v>
      </c>
    </row>
    <row r="23" spans="1:15" s="110" customFormat="1" ht="24.95" customHeight="1" x14ac:dyDescent="0.2">
      <c r="A23" s="193" t="s">
        <v>154</v>
      </c>
      <c r="B23" s="199" t="s">
        <v>155</v>
      </c>
      <c r="C23" s="113">
        <v>1.0091832430152188</v>
      </c>
      <c r="D23" s="115">
        <v>311</v>
      </c>
      <c r="E23" s="114">
        <v>301</v>
      </c>
      <c r="F23" s="114">
        <v>301</v>
      </c>
      <c r="G23" s="114">
        <v>309</v>
      </c>
      <c r="H23" s="140">
        <v>322</v>
      </c>
      <c r="I23" s="115">
        <v>-11</v>
      </c>
      <c r="J23" s="116">
        <v>-3.4161490683229814</v>
      </c>
    </row>
    <row r="24" spans="1:15" s="110" customFormat="1" ht="24.95" customHeight="1" x14ac:dyDescent="0.2">
      <c r="A24" s="193" t="s">
        <v>156</v>
      </c>
      <c r="B24" s="199" t="s">
        <v>221</v>
      </c>
      <c r="C24" s="113">
        <v>7.7716844598760426</v>
      </c>
      <c r="D24" s="115">
        <v>2395</v>
      </c>
      <c r="E24" s="114">
        <v>2464</v>
      </c>
      <c r="F24" s="114">
        <v>2467</v>
      </c>
      <c r="G24" s="114">
        <v>2456</v>
      </c>
      <c r="H24" s="140">
        <v>2425</v>
      </c>
      <c r="I24" s="115">
        <v>-30</v>
      </c>
      <c r="J24" s="116">
        <v>-1.2371134020618557</v>
      </c>
    </row>
    <row r="25" spans="1:15" s="110" customFormat="1" ht="24.95" customHeight="1" x14ac:dyDescent="0.2">
      <c r="A25" s="193" t="s">
        <v>222</v>
      </c>
      <c r="B25" s="204" t="s">
        <v>159</v>
      </c>
      <c r="C25" s="113">
        <v>6.6683973131713019</v>
      </c>
      <c r="D25" s="115">
        <v>2055</v>
      </c>
      <c r="E25" s="114">
        <v>2075</v>
      </c>
      <c r="F25" s="114">
        <v>2128</v>
      </c>
      <c r="G25" s="114">
        <v>2088</v>
      </c>
      <c r="H25" s="140">
        <v>2086</v>
      </c>
      <c r="I25" s="115">
        <v>-31</v>
      </c>
      <c r="J25" s="116">
        <v>-1.486097794822627</v>
      </c>
    </row>
    <row r="26" spans="1:15" s="110" customFormat="1" ht="24.95" customHeight="1" x14ac:dyDescent="0.2">
      <c r="A26" s="201">
        <v>782.78300000000002</v>
      </c>
      <c r="B26" s="203" t="s">
        <v>160</v>
      </c>
      <c r="C26" s="113">
        <v>0.34721095499237437</v>
      </c>
      <c r="D26" s="115">
        <v>107</v>
      </c>
      <c r="E26" s="114">
        <v>127</v>
      </c>
      <c r="F26" s="114">
        <v>161</v>
      </c>
      <c r="G26" s="114">
        <v>177</v>
      </c>
      <c r="H26" s="140">
        <v>179</v>
      </c>
      <c r="I26" s="115">
        <v>-72</v>
      </c>
      <c r="J26" s="116">
        <v>-40.22346368715084</v>
      </c>
    </row>
    <row r="27" spans="1:15" s="110" customFormat="1" ht="24.95" customHeight="1" x14ac:dyDescent="0.2">
      <c r="A27" s="193" t="s">
        <v>161</v>
      </c>
      <c r="B27" s="199" t="s">
        <v>162</v>
      </c>
      <c r="C27" s="113">
        <v>4.6532757893370542</v>
      </c>
      <c r="D27" s="115">
        <v>1434</v>
      </c>
      <c r="E27" s="114">
        <v>1413</v>
      </c>
      <c r="F27" s="114">
        <v>1447</v>
      </c>
      <c r="G27" s="114">
        <v>1440</v>
      </c>
      <c r="H27" s="140">
        <v>1400</v>
      </c>
      <c r="I27" s="115">
        <v>34</v>
      </c>
      <c r="J27" s="116">
        <v>2.4285714285714284</v>
      </c>
    </row>
    <row r="28" spans="1:15" s="110" customFormat="1" ht="24.95" customHeight="1" x14ac:dyDescent="0.2">
      <c r="A28" s="193" t="s">
        <v>163</v>
      </c>
      <c r="B28" s="199" t="s">
        <v>164</v>
      </c>
      <c r="C28" s="113">
        <v>1.8593633384171075</v>
      </c>
      <c r="D28" s="115">
        <v>573</v>
      </c>
      <c r="E28" s="114">
        <v>588</v>
      </c>
      <c r="F28" s="114">
        <v>548</v>
      </c>
      <c r="G28" s="114">
        <v>569</v>
      </c>
      <c r="H28" s="140">
        <v>569</v>
      </c>
      <c r="I28" s="115">
        <v>4</v>
      </c>
      <c r="J28" s="116">
        <v>0.70298769771529002</v>
      </c>
    </row>
    <row r="29" spans="1:15" s="110" customFormat="1" ht="24.95" customHeight="1" x14ac:dyDescent="0.2">
      <c r="A29" s="193">
        <v>86</v>
      </c>
      <c r="B29" s="199" t="s">
        <v>165</v>
      </c>
      <c r="C29" s="113">
        <v>6.4315150728494013</v>
      </c>
      <c r="D29" s="115">
        <v>1982</v>
      </c>
      <c r="E29" s="114">
        <v>2003</v>
      </c>
      <c r="F29" s="114">
        <v>2001</v>
      </c>
      <c r="G29" s="114">
        <v>1991</v>
      </c>
      <c r="H29" s="140">
        <v>1963</v>
      </c>
      <c r="I29" s="115">
        <v>19</v>
      </c>
      <c r="J29" s="116">
        <v>0.9679062659195109</v>
      </c>
    </row>
    <row r="30" spans="1:15" s="110" customFormat="1" ht="24.95" customHeight="1" x14ac:dyDescent="0.2">
      <c r="A30" s="193">
        <v>87.88</v>
      </c>
      <c r="B30" s="204" t="s">
        <v>166</v>
      </c>
      <c r="C30" s="113">
        <v>3.812830580523737</v>
      </c>
      <c r="D30" s="115">
        <v>1175</v>
      </c>
      <c r="E30" s="114">
        <v>1175</v>
      </c>
      <c r="F30" s="114">
        <v>1189</v>
      </c>
      <c r="G30" s="114">
        <v>1180</v>
      </c>
      <c r="H30" s="140">
        <v>1196</v>
      </c>
      <c r="I30" s="115">
        <v>-21</v>
      </c>
      <c r="J30" s="116">
        <v>-1.7558528428093645</v>
      </c>
    </row>
    <row r="31" spans="1:15" s="110" customFormat="1" ht="24.95" customHeight="1" x14ac:dyDescent="0.2">
      <c r="A31" s="193" t="s">
        <v>167</v>
      </c>
      <c r="B31" s="199" t="s">
        <v>168</v>
      </c>
      <c r="C31" s="113">
        <v>13.742414900866406</v>
      </c>
      <c r="D31" s="115">
        <v>4235</v>
      </c>
      <c r="E31" s="114">
        <v>4457</v>
      </c>
      <c r="F31" s="114">
        <v>4494</v>
      </c>
      <c r="G31" s="114">
        <v>4521</v>
      </c>
      <c r="H31" s="140">
        <v>4471</v>
      </c>
      <c r="I31" s="115">
        <v>-236</v>
      </c>
      <c r="J31" s="116">
        <v>-5.2784611943636772</v>
      </c>
    </row>
    <row r="32" spans="1:15" s="110" customFormat="1" ht="24.95" customHeight="1" x14ac:dyDescent="0.2">
      <c r="A32" s="193"/>
      <c r="B32" s="204" t="s">
        <v>169</v>
      </c>
      <c r="C32" s="113">
        <v>1.6224810980952072E-2</v>
      </c>
      <c r="D32" s="115">
        <v>5</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2.1838595580361488</v>
      </c>
      <c r="D34" s="115">
        <v>673</v>
      </c>
      <c r="E34" s="114">
        <v>649</v>
      </c>
      <c r="F34" s="114">
        <v>696</v>
      </c>
      <c r="G34" s="114">
        <v>675</v>
      </c>
      <c r="H34" s="140">
        <v>637</v>
      </c>
      <c r="I34" s="115">
        <v>36</v>
      </c>
      <c r="J34" s="116">
        <v>5.6514913657770798</v>
      </c>
    </row>
    <row r="35" spans="1:10" s="110" customFormat="1" ht="24.95" customHeight="1" x14ac:dyDescent="0.2">
      <c r="A35" s="292" t="s">
        <v>171</v>
      </c>
      <c r="B35" s="293" t="s">
        <v>172</v>
      </c>
      <c r="C35" s="113">
        <v>15.66018755881494</v>
      </c>
      <c r="D35" s="115">
        <v>4826</v>
      </c>
      <c r="E35" s="114">
        <v>4906</v>
      </c>
      <c r="F35" s="114">
        <v>5013</v>
      </c>
      <c r="G35" s="114">
        <v>5007</v>
      </c>
      <c r="H35" s="140">
        <v>4960</v>
      </c>
      <c r="I35" s="115">
        <v>-134</v>
      </c>
      <c r="J35" s="116">
        <v>-2.7016129032258065</v>
      </c>
    </row>
    <row r="36" spans="1:10" s="110" customFormat="1" ht="24.95" customHeight="1" x14ac:dyDescent="0.2">
      <c r="A36" s="294" t="s">
        <v>173</v>
      </c>
      <c r="B36" s="295" t="s">
        <v>174</v>
      </c>
      <c r="C36" s="125">
        <v>82.139728072167955</v>
      </c>
      <c r="D36" s="143">
        <v>25313</v>
      </c>
      <c r="E36" s="144">
        <v>26478</v>
      </c>
      <c r="F36" s="144">
        <v>26845</v>
      </c>
      <c r="G36" s="144">
        <v>26892</v>
      </c>
      <c r="H36" s="145">
        <v>26463</v>
      </c>
      <c r="I36" s="143">
        <v>-1150</v>
      </c>
      <c r="J36" s="146">
        <v>-4.3456902089710159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30817</v>
      </c>
      <c r="F11" s="264">
        <v>32034</v>
      </c>
      <c r="G11" s="264">
        <v>32556</v>
      </c>
      <c r="H11" s="264">
        <v>32576</v>
      </c>
      <c r="I11" s="265">
        <v>32062</v>
      </c>
      <c r="J11" s="263">
        <v>-1245</v>
      </c>
      <c r="K11" s="266">
        <v>-3.8831014908614558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41.016322159846837</v>
      </c>
      <c r="E13" s="115">
        <v>12640</v>
      </c>
      <c r="F13" s="114">
        <v>13286</v>
      </c>
      <c r="G13" s="114">
        <v>13484</v>
      </c>
      <c r="H13" s="114">
        <v>13422</v>
      </c>
      <c r="I13" s="140">
        <v>13226</v>
      </c>
      <c r="J13" s="115">
        <v>-586</v>
      </c>
      <c r="K13" s="116">
        <v>-4.4306668682897321</v>
      </c>
    </row>
    <row r="14" spans="1:15" ht="15.95" customHeight="1" x14ac:dyDescent="0.2">
      <c r="A14" s="306" t="s">
        <v>230</v>
      </c>
      <c r="B14" s="307"/>
      <c r="C14" s="308"/>
      <c r="D14" s="113">
        <v>44.900541908686762</v>
      </c>
      <c r="E14" s="115">
        <v>13837</v>
      </c>
      <c r="F14" s="114">
        <v>14249</v>
      </c>
      <c r="G14" s="114">
        <v>14551</v>
      </c>
      <c r="H14" s="114">
        <v>14597</v>
      </c>
      <c r="I14" s="140">
        <v>14344</v>
      </c>
      <c r="J14" s="115">
        <v>-507</v>
      </c>
      <c r="K14" s="116">
        <v>-3.5345789180145006</v>
      </c>
    </row>
    <row r="15" spans="1:15" ht="15.95" customHeight="1" x14ac:dyDescent="0.2">
      <c r="A15" s="306" t="s">
        <v>231</v>
      </c>
      <c r="B15" s="307"/>
      <c r="C15" s="308"/>
      <c r="D15" s="113">
        <v>4.9031378784437161</v>
      </c>
      <c r="E15" s="115">
        <v>1511</v>
      </c>
      <c r="F15" s="114">
        <v>1592</v>
      </c>
      <c r="G15" s="114">
        <v>1643</v>
      </c>
      <c r="H15" s="114">
        <v>1657</v>
      </c>
      <c r="I15" s="140">
        <v>1658</v>
      </c>
      <c r="J15" s="115">
        <v>-147</v>
      </c>
      <c r="K15" s="116">
        <v>-8.8661037394451139</v>
      </c>
    </row>
    <row r="16" spans="1:15" ht="15.95" customHeight="1" x14ac:dyDescent="0.2">
      <c r="A16" s="306" t="s">
        <v>232</v>
      </c>
      <c r="B16" s="307"/>
      <c r="C16" s="308"/>
      <c r="D16" s="113">
        <v>3.6019080377713601</v>
      </c>
      <c r="E16" s="115">
        <v>1110</v>
      </c>
      <c r="F16" s="114">
        <v>1127</v>
      </c>
      <c r="G16" s="114">
        <v>1078</v>
      </c>
      <c r="H16" s="114">
        <v>1050</v>
      </c>
      <c r="I16" s="140">
        <v>1044</v>
      </c>
      <c r="J16" s="115">
        <v>66</v>
      </c>
      <c r="K16" s="116">
        <v>6.3218390804597702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2.0410812214037706</v>
      </c>
      <c r="E18" s="115">
        <v>629</v>
      </c>
      <c r="F18" s="114">
        <v>614</v>
      </c>
      <c r="G18" s="114">
        <v>643</v>
      </c>
      <c r="H18" s="114">
        <v>610</v>
      </c>
      <c r="I18" s="140">
        <v>608</v>
      </c>
      <c r="J18" s="115">
        <v>21</v>
      </c>
      <c r="K18" s="116">
        <v>3.4539473684210527</v>
      </c>
    </row>
    <row r="19" spans="1:11" ht="14.1" customHeight="1" x14ac:dyDescent="0.2">
      <c r="A19" s="306" t="s">
        <v>235</v>
      </c>
      <c r="B19" s="307" t="s">
        <v>236</v>
      </c>
      <c r="C19" s="308"/>
      <c r="D19" s="113">
        <v>1.5056624590323522</v>
      </c>
      <c r="E19" s="115">
        <v>464</v>
      </c>
      <c r="F19" s="114">
        <v>439</v>
      </c>
      <c r="G19" s="114">
        <v>471</v>
      </c>
      <c r="H19" s="114">
        <v>439</v>
      </c>
      <c r="I19" s="140">
        <v>436</v>
      </c>
      <c r="J19" s="115">
        <v>28</v>
      </c>
      <c r="K19" s="116">
        <v>6.4220183486238529</v>
      </c>
    </row>
    <row r="20" spans="1:11" ht="14.1" customHeight="1" x14ac:dyDescent="0.2">
      <c r="A20" s="306">
        <v>12</v>
      </c>
      <c r="B20" s="307" t="s">
        <v>237</v>
      </c>
      <c r="C20" s="308"/>
      <c r="D20" s="113">
        <v>1.4764577992666386</v>
      </c>
      <c r="E20" s="115">
        <v>455</v>
      </c>
      <c r="F20" s="114">
        <v>455</v>
      </c>
      <c r="G20" s="114">
        <v>487</v>
      </c>
      <c r="H20" s="114">
        <v>496</v>
      </c>
      <c r="I20" s="140">
        <v>448</v>
      </c>
      <c r="J20" s="115">
        <v>7</v>
      </c>
      <c r="K20" s="116">
        <v>1.5625</v>
      </c>
    </row>
    <row r="21" spans="1:11" ht="14.1" customHeight="1" x14ac:dyDescent="0.2">
      <c r="A21" s="306">
        <v>21</v>
      </c>
      <c r="B21" s="307" t="s">
        <v>238</v>
      </c>
      <c r="C21" s="308"/>
      <c r="D21" s="113">
        <v>0.2466171269104715</v>
      </c>
      <c r="E21" s="115">
        <v>76</v>
      </c>
      <c r="F21" s="114">
        <v>76</v>
      </c>
      <c r="G21" s="114">
        <v>80</v>
      </c>
      <c r="H21" s="114">
        <v>77</v>
      </c>
      <c r="I21" s="140">
        <v>78</v>
      </c>
      <c r="J21" s="115">
        <v>-2</v>
      </c>
      <c r="K21" s="116">
        <v>-2.5641025641025643</v>
      </c>
    </row>
    <row r="22" spans="1:11" ht="14.1" customHeight="1" x14ac:dyDescent="0.2">
      <c r="A22" s="306">
        <v>22</v>
      </c>
      <c r="B22" s="307" t="s">
        <v>239</v>
      </c>
      <c r="C22" s="308"/>
      <c r="D22" s="113">
        <v>0.83720024661712689</v>
      </c>
      <c r="E22" s="115">
        <v>258</v>
      </c>
      <c r="F22" s="114">
        <v>261</v>
      </c>
      <c r="G22" s="114">
        <v>266</v>
      </c>
      <c r="H22" s="114">
        <v>270</v>
      </c>
      <c r="I22" s="140">
        <v>279</v>
      </c>
      <c r="J22" s="115">
        <v>-21</v>
      </c>
      <c r="K22" s="116">
        <v>-7.5268817204301079</v>
      </c>
    </row>
    <row r="23" spans="1:11" ht="14.1" customHeight="1" x14ac:dyDescent="0.2">
      <c r="A23" s="306">
        <v>23</v>
      </c>
      <c r="B23" s="307" t="s">
        <v>240</v>
      </c>
      <c r="C23" s="308"/>
      <c r="D23" s="113">
        <v>0.40237531232761137</v>
      </c>
      <c r="E23" s="115">
        <v>124</v>
      </c>
      <c r="F23" s="114">
        <v>135</v>
      </c>
      <c r="G23" s="114">
        <v>144</v>
      </c>
      <c r="H23" s="114">
        <v>148</v>
      </c>
      <c r="I23" s="140">
        <v>145</v>
      </c>
      <c r="J23" s="115">
        <v>-21</v>
      </c>
      <c r="K23" s="116">
        <v>-14.482758620689655</v>
      </c>
    </row>
    <row r="24" spans="1:11" ht="14.1" customHeight="1" x14ac:dyDescent="0.2">
      <c r="A24" s="306">
        <v>24</v>
      </c>
      <c r="B24" s="307" t="s">
        <v>241</v>
      </c>
      <c r="C24" s="308"/>
      <c r="D24" s="113">
        <v>1.307719765064737</v>
      </c>
      <c r="E24" s="115">
        <v>403</v>
      </c>
      <c r="F24" s="114">
        <v>427</v>
      </c>
      <c r="G24" s="114">
        <v>443</v>
      </c>
      <c r="H24" s="114">
        <v>463</v>
      </c>
      <c r="I24" s="140">
        <v>479</v>
      </c>
      <c r="J24" s="115">
        <v>-76</v>
      </c>
      <c r="K24" s="116">
        <v>-15.866388308977035</v>
      </c>
    </row>
    <row r="25" spans="1:11" ht="14.1" customHeight="1" x14ac:dyDescent="0.2">
      <c r="A25" s="306">
        <v>25</v>
      </c>
      <c r="B25" s="307" t="s">
        <v>242</v>
      </c>
      <c r="C25" s="308"/>
      <c r="D25" s="113">
        <v>1.40831359314664</v>
      </c>
      <c r="E25" s="115">
        <v>434</v>
      </c>
      <c r="F25" s="114">
        <v>445</v>
      </c>
      <c r="G25" s="114">
        <v>451</v>
      </c>
      <c r="H25" s="114">
        <v>447</v>
      </c>
      <c r="I25" s="140">
        <v>451</v>
      </c>
      <c r="J25" s="115">
        <v>-17</v>
      </c>
      <c r="K25" s="116">
        <v>-3.7694013303769403</v>
      </c>
    </row>
    <row r="26" spans="1:11" ht="14.1" customHeight="1" x14ac:dyDescent="0.2">
      <c r="A26" s="306">
        <v>26</v>
      </c>
      <c r="B26" s="307" t="s">
        <v>243</v>
      </c>
      <c r="C26" s="308"/>
      <c r="D26" s="113">
        <v>0.94428399909141059</v>
      </c>
      <c r="E26" s="115">
        <v>291</v>
      </c>
      <c r="F26" s="114">
        <v>291</v>
      </c>
      <c r="G26" s="114">
        <v>278</v>
      </c>
      <c r="H26" s="114">
        <v>280</v>
      </c>
      <c r="I26" s="140">
        <v>284</v>
      </c>
      <c r="J26" s="115">
        <v>7</v>
      </c>
      <c r="K26" s="116">
        <v>2.464788732394366</v>
      </c>
    </row>
    <row r="27" spans="1:11" ht="14.1" customHeight="1" x14ac:dyDescent="0.2">
      <c r="A27" s="306">
        <v>27</v>
      </c>
      <c r="B27" s="307" t="s">
        <v>244</v>
      </c>
      <c r="C27" s="308"/>
      <c r="D27" s="113">
        <v>0.31800629522666063</v>
      </c>
      <c r="E27" s="115">
        <v>98</v>
      </c>
      <c r="F27" s="114">
        <v>102</v>
      </c>
      <c r="G27" s="114">
        <v>110</v>
      </c>
      <c r="H27" s="114">
        <v>110</v>
      </c>
      <c r="I27" s="140">
        <v>108</v>
      </c>
      <c r="J27" s="115">
        <v>-10</v>
      </c>
      <c r="K27" s="116">
        <v>-9.2592592592592595</v>
      </c>
    </row>
    <row r="28" spans="1:11" ht="14.1" customHeight="1" x14ac:dyDescent="0.2">
      <c r="A28" s="306">
        <v>28</v>
      </c>
      <c r="B28" s="307" t="s">
        <v>245</v>
      </c>
      <c r="C28" s="308"/>
      <c r="D28" s="113">
        <v>0.28880163546094689</v>
      </c>
      <c r="E28" s="115">
        <v>89</v>
      </c>
      <c r="F28" s="114">
        <v>97</v>
      </c>
      <c r="G28" s="114">
        <v>108</v>
      </c>
      <c r="H28" s="114">
        <v>102</v>
      </c>
      <c r="I28" s="140">
        <v>100</v>
      </c>
      <c r="J28" s="115">
        <v>-11</v>
      </c>
      <c r="K28" s="116">
        <v>-11</v>
      </c>
    </row>
    <row r="29" spans="1:11" ht="14.1" customHeight="1" x14ac:dyDescent="0.2">
      <c r="A29" s="306">
        <v>29</v>
      </c>
      <c r="B29" s="307" t="s">
        <v>246</v>
      </c>
      <c r="C29" s="308"/>
      <c r="D29" s="113">
        <v>3.650582470714216</v>
      </c>
      <c r="E29" s="115">
        <v>1125</v>
      </c>
      <c r="F29" s="114">
        <v>1222</v>
      </c>
      <c r="G29" s="114">
        <v>1229</v>
      </c>
      <c r="H29" s="114">
        <v>1234</v>
      </c>
      <c r="I29" s="140">
        <v>1198</v>
      </c>
      <c r="J29" s="115">
        <v>-73</v>
      </c>
      <c r="K29" s="116">
        <v>-6.0934891485809679</v>
      </c>
    </row>
    <row r="30" spans="1:11" ht="14.1" customHeight="1" x14ac:dyDescent="0.2">
      <c r="A30" s="306" t="s">
        <v>247</v>
      </c>
      <c r="B30" s="307" t="s">
        <v>248</v>
      </c>
      <c r="C30" s="308"/>
      <c r="D30" s="113">
        <v>0.53541876237141839</v>
      </c>
      <c r="E30" s="115">
        <v>165</v>
      </c>
      <c r="F30" s="114">
        <v>167</v>
      </c>
      <c r="G30" s="114">
        <v>165</v>
      </c>
      <c r="H30" s="114">
        <v>174</v>
      </c>
      <c r="I30" s="140" t="s">
        <v>514</v>
      </c>
      <c r="J30" s="115" t="s">
        <v>514</v>
      </c>
      <c r="K30" s="116" t="s">
        <v>514</v>
      </c>
    </row>
    <row r="31" spans="1:11" ht="14.1" customHeight="1" x14ac:dyDescent="0.2">
      <c r="A31" s="306" t="s">
        <v>249</v>
      </c>
      <c r="B31" s="307" t="s">
        <v>250</v>
      </c>
      <c r="C31" s="308"/>
      <c r="D31" s="113">
        <v>3.102183859558036</v>
      </c>
      <c r="E31" s="115">
        <v>956</v>
      </c>
      <c r="F31" s="114">
        <v>1051</v>
      </c>
      <c r="G31" s="114">
        <v>1060</v>
      </c>
      <c r="H31" s="114">
        <v>1056</v>
      </c>
      <c r="I31" s="140">
        <v>1020</v>
      </c>
      <c r="J31" s="115">
        <v>-64</v>
      </c>
      <c r="K31" s="116">
        <v>-6.2745098039215685</v>
      </c>
    </row>
    <row r="32" spans="1:11" ht="14.1" customHeight="1" x14ac:dyDescent="0.2">
      <c r="A32" s="306">
        <v>31</v>
      </c>
      <c r="B32" s="307" t="s">
        <v>251</v>
      </c>
      <c r="C32" s="308"/>
      <c r="D32" s="113">
        <v>0.19469773177142485</v>
      </c>
      <c r="E32" s="115">
        <v>60</v>
      </c>
      <c r="F32" s="114">
        <v>62</v>
      </c>
      <c r="G32" s="114">
        <v>58</v>
      </c>
      <c r="H32" s="114">
        <v>56</v>
      </c>
      <c r="I32" s="140">
        <v>60</v>
      </c>
      <c r="J32" s="115">
        <v>0</v>
      </c>
      <c r="K32" s="116">
        <v>0</v>
      </c>
    </row>
    <row r="33" spans="1:11" ht="14.1" customHeight="1" x14ac:dyDescent="0.2">
      <c r="A33" s="306">
        <v>32</v>
      </c>
      <c r="B33" s="307" t="s">
        <v>252</v>
      </c>
      <c r="C33" s="308"/>
      <c r="D33" s="113">
        <v>1.4504981016971152</v>
      </c>
      <c r="E33" s="115">
        <v>447</v>
      </c>
      <c r="F33" s="114">
        <v>458</v>
      </c>
      <c r="G33" s="114">
        <v>491</v>
      </c>
      <c r="H33" s="114">
        <v>467</v>
      </c>
      <c r="I33" s="140">
        <v>450</v>
      </c>
      <c r="J33" s="115">
        <v>-3</v>
      </c>
      <c r="K33" s="116">
        <v>-0.66666666666666663</v>
      </c>
    </row>
    <row r="34" spans="1:11" ht="14.1" customHeight="1" x14ac:dyDescent="0.2">
      <c r="A34" s="306">
        <v>33</v>
      </c>
      <c r="B34" s="307" t="s">
        <v>253</v>
      </c>
      <c r="C34" s="308"/>
      <c r="D34" s="113">
        <v>0.61329785507998835</v>
      </c>
      <c r="E34" s="115">
        <v>189</v>
      </c>
      <c r="F34" s="114">
        <v>188</v>
      </c>
      <c r="G34" s="114">
        <v>196</v>
      </c>
      <c r="H34" s="114">
        <v>195</v>
      </c>
      <c r="I34" s="140">
        <v>188</v>
      </c>
      <c r="J34" s="115">
        <v>1</v>
      </c>
      <c r="K34" s="116">
        <v>0.53191489361702127</v>
      </c>
    </row>
    <row r="35" spans="1:11" ht="14.1" customHeight="1" x14ac:dyDescent="0.2">
      <c r="A35" s="306">
        <v>34</v>
      </c>
      <c r="B35" s="307" t="s">
        <v>254</v>
      </c>
      <c r="C35" s="308"/>
      <c r="D35" s="113">
        <v>5.0491611772722846</v>
      </c>
      <c r="E35" s="115">
        <v>1556</v>
      </c>
      <c r="F35" s="114">
        <v>1548</v>
      </c>
      <c r="G35" s="114">
        <v>1553</v>
      </c>
      <c r="H35" s="114">
        <v>1543</v>
      </c>
      <c r="I35" s="140">
        <v>1523</v>
      </c>
      <c r="J35" s="115">
        <v>33</v>
      </c>
      <c r="K35" s="116">
        <v>2.1667760998030205</v>
      </c>
    </row>
    <row r="36" spans="1:11" ht="14.1" customHeight="1" x14ac:dyDescent="0.2">
      <c r="A36" s="306">
        <v>41</v>
      </c>
      <c r="B36" s="307" t="s">
        <v>255</v>
      </c>
      <c r="C36" s="308"/>
      <c r="D36" s="113">
        <v>0.43806989648570593</v>
      </c>
      <c r="E36" s="115">
        <v>135</v>
      </c>
      <c r="F36" s="114">
        <v>144</v>
      </c>
      <c r="G36" s="114">
        <v>138</v>
      </c>
      <c r="H36" s="114">
        <v>150</v>
      </c>
      <c r="I36" s="140">
        <v>143</v>
      </c>
      <c r="J36" s="115">
        <v>-8</v>
      </c>
      <c r="K36" s="116">
        <v>-5.5944055944055942</v>
      </c>
    </row>
    <row r="37" spans="1:11" ht="14.1" customHeight="1" x14ac:dyDescent="0.2">
      <c r="A37" s="306">
        <v>42</v>
      </c>
      <c r="B37" s="307" t="s">
        <v>256</v>
      </c>
      <c r="C37" s="308"/>
      <c r="D37" s="113">
        <v>4.218450855047539E-2</v>
      </c>
      <c r="E37" s="115">
        <v>13</v>
      </c>
      <c r="F37" s="114" t="s">
        <v>514</v>
      </c>
      <c r="G37" s="114" t="s">
        <v>514</v>
      </c>
      <c r="H37" s="114">
        <v>15</v>
      </c>
      <c r="I37" s="140">
        <v>15</v>
      </c>
      <c r="J37" s="115">
        <v>-2</v>
      </c>
      <c r="K37" s="116">
        <v>-13.333333333333334</v>
      </c>
    </row>
    <row r="38" spans="1:11" ht="14.1" customHeight="1" x14ac:dyDescent="0.2">
      <c r="A38" s="306">
        <v>43</v>
      </c>
      <c r="B38" s="307" t="s">
        <v>257</v>
      </c>
      <c r="C38" s="308"/>
      <c r="D38" s="113">
        <v>0.32774118181523187</v>
      </c>
      <c r="E38" s="115">
        <v>101</v>
      </c>
      <c r="F38" s="114">
        <v>96</v>
      </c>
      <c r="G38" s="114">
        <v>100</v>
      </c>
      <c r="H38" s="114">
        <v>97</v>
      </c>
      <c r="I38" s="140">
        <v>101</v>
      </c>
      <c r="J38" s="115">
        <v>0</v>
      </c>
      <c r="K38" s="116">
        <v>0</v>
      </c>
    </row>
    <row r="39" spans="1:11" ht="14.1" customHeight="1" x14ac:dyDescent="0.2">
      <c r="A39" s="306">
        <v>51</v>
      </c>
      <c r="B39" s="307" t="s">
        <v>258</v>
      </c>
      <c r="C39" s="308"/>
      <c r="D39" s="113">
        <v>6.1978777947236914</v>
      </c>
      <c r="E39" s="115">
        <v>1910</v>
      </c>
      <c r="F39" s="114">
        <v>2228</v>
      </c>
      <c r="G39" s="114">
        <v>2229</v>
      </c>
      <c r="H39" s="114">
        <v>2224</v>
      </c>
      <c r="I39" s="140">
        <v>2229</v>
      </c>
      <c r="J39" s="115">
        <v>-319</v>
      </c>
      <c r="K39" s="116">
        <v>-14.311350381336922</v>
      </c>
    </row>
    <row r="40" spans="1:11" ht="14.1" customHeight="1" x14ac:dyDescent="0.2">
      <c r="A40" s="306" t="s">
        <v>259</v>
      </c>
      <c r="B40" s="307" t="s">
        <v>260</v>
      </c>
      <c r="C40" s="308"/>
      <c r="D40" s="113">
        <v>5.9739754031865528</v>
      </c>
      <c r="E40" s="115">
        <v>1841</v>
      </c>
      <c r="F40" s="114">
        <v>2161</v>
      </c>
      <c r="G40" s="114">
        <v>2163</v>
      </c>
      <c r="H40" s="114">
        <v>2161</v>
      </c>
      <c r="I40" s="140">
        <v>2161</v>
      </c>
      <c r="J40" s="115">
        <v>-320</v>
      </c>
      <c r="K40" s="116">
        <v>-14.807959278111985</v>
      </c>
    </row>
    <row r="41" spans="1:11" ht="14.1" customHeight="1" x14ac:dyDescent="0.2">
      <c r="A41" s="306"/>
      <c r="B41" s="307" t="s">
        <v>261</v>
      </c>
      <c r="C41" s="308"/>
      <c r="D41" s="113">
        <v>3.806340656131356</v>
      </c>
      <c r="E41" s="115">
        <v>1173</v>
      </c>
      <c r="F41" s="114">
        <v>1237</v>
      </c>
      <c r="G41" s="114">
        <v>1226</v>
      </c>
      <c r="H41" s="114">
        <v>1239</v>
      </c>
      <c r="I41" s="140">
        <v>1259</v>
      </c>
      <c r="J41" s="115">
        <v>-86</v>
      </c>
      <c r="K41" s="116">
        <v>-6.830818109610802</v>
      </c>
    </row>
    <row r="42" spans="1:11" ht="14.1" customHeight="1" x14ac:dyDescent="0.2">
      <c r="A42" s="306">
        <v>52</v>
      </c>
      <c r="B42" s="307" t="s">
        <v>262</v>
      </c>
      <c r="C42" s="308"/>
      <c r="D42" s="113">
        <v>5.8149722555732222</v>
      </c>
      <c r="E42" s="115">
        <v>1792</v>
      </c>
      <c r="F42" s="114">
        <v>1833</v>
      </c>
      <c r="G42" s="114">
        <v>1841</v>
      </c>
      <c r="H42" s="114">
        <v>1854</v>
      </c>
      <c r="I42" s="140">
        <v>1796</v>
      </c>
      <c r="J42" s="115">
        <v>-4</v>
      </c>
      <c r="K42" s="116">
        <v>-0.22271714922048999</v>
      </c>
    </row>
    <row r="43" spans="1:11" ht="14.1" customHeight="1" x14ac:dyDescent="0.2">
      <c r="A43" s="306" t="s">
        <v>263</v>
      </c>
      <c r="B43" s="307" t="s">
        <v>264</v>
      </c>
      <c r="C43" s="308"/>
      <c r="D43" s="113">
        <v>5.6105396372132263</v>
      </c>
      <c r="E43" s="115">
        <v>1729</v>
      </c>
      <c r="F43" s="114">
        <v>1769</v>
      </c>
      <c r="G43" s="114">
        <v>1779</v>
      </c>
      <c r="H43" s="114">
        <v>1791</v>
      </c>
      <c r="I43" s="140">
        <v>1737</v>
      </c>
      <c r="J43" s="115">
        <v>-8</v>
      </c>
      <c r="K43" s="116">
        <v>-0.46056419113413932</v>
      </c>
    </row>
    <row r="44" spans="1:11" ht="14.1" customHeight="1" x14ac:dyDescent="0.2">
      <c r="A44" s="306">
        <v>53</v>
      </c>
      <c r="B44" s="307" t="s">
        <v>265</v>
      </c>
      <c r="C44" s="308"/>
      <c r="D44" s="113">
        <v>1.2622902943180712</v>
      </c>
      <c r="E44" s="115">
        <v>389</v>
      </c>
      <c r="F44" s="114">
        <v>388</v>
      </c>
      <c r="G44" s="114">
        <v>395</v>
      </c>
      <c r="H44" s="114">
        <v>408</v>
      </c>
      <c r="I44" s="140">
        <v>386</v>
      </c>
      <c r="J44" s="115">
        <v>3</v>
      </c>
      <c r="K44" s="116">
        <v>0.77720207253886009</v>
      </c>
    </row>
    <row r="45" spans="1:11" ht="14.1" customHeight="1" x14ac:dyDescent="0.2">
      <c r="A45" s="306" t="s">
        <v>266</v>
      </c>
      <c r="B45" s="307" t="s">
        <v>267</v>
      </c>
      <c r="C45" s="308"/>
      <c r="D45" s="113">
        <v>1.229840672356167</v>
      </c>
      <c r="E45" s="115">
        <v>379</v>
      </c>
      <c r="F45" s="114">
        <v>377</v>
      </c>
      <c r="G45" s="114">
        <v>387</v>
      </c>
      <c r="H45" s="114">
        <v>395</v>
      </c>
      <c r="I45" s="140">
        <v>376</v>
      </c>
      <c r="J45" s="115">
        <v>3</v>
      </c>
      <c r="K45" s="116">
        <v>0.7978723404255319</v>
      </c>
    </row>
    <row r="46" spans="1:11" ht="14.1" customHeight="1" x14ac:dyDescent="0.2">
      <c r="A46" s="306">
        <v>54</v>
      </c>
      <c r="B46" s="307" t="s">
        <v>268</v>
      </c>
      <c r="C46" s="308"/>
      <c r="D46" s="113">
        <v>13.739169938670214</v>
      </c>
      <c r="E46" s="115">
        <v>4234</v>
      </c>
      <c r="F46" s="114">
        <v>4307</v>
      </c>
      <c r="G46" s="114">
        <v>4380</v>
      </c>
      <c r="H46" s="114">
        <v>4312</v>
      </c>
      <c r="I46" s="140">
        <v>4336</v>
      </c>
      <c r="J46" s="115">
        <v>-102</v>
      </c>
      <c r="K46" s="116">
        <v>-2.3523985239852396</v>
      </c>
    </row>
    <row r="47" spans="1:11" ht="14.1" customHeight="1" x14ac:dyDescent="0.2">
      <c r="A47" s="306">
        <v>61</v>
      </c>
      <c r="B47" s="307" t="s">
        <v>269</v>
      </c>
      <c r="C47" s="308"/>
      <c r="D47" s="113">
        <v>0.64899243923808292</v>
      </c>
      <c r="E47" s="115">
        <v>200</v>
      </c>
      <c r="F47" s="114">
        <v>205</v>
      </c>
      <c r="G47" s="114">
        <v>208</v>
      </c>
      <c r="H47" s="114">
        <v>217</v>
      </c>
      <c r="I47" s="140">
        <v>205</v>
      </c>
      <c r="J47" s="115">
        <v>-5</v>
      </c>
      <c r="K47" s="116">
        <v>-2.4390243902439024</v>
      </c>
    </row>
    <row r="48" spans="1:11" ht="14.1" customHeight="1" x14ac:dyDescent="0.2">
      <c r="A48" s="306">
        <v>62</v>
      </c>
      <c r="B48" s="307" t="s">
        <v>270</v>
      </c>
      <c r="C48" s="308"/>
      <c r="D48" s="113">
        <v>9.9230943959502866</v>
      </c>
      <c r="E48" s="115">
        <v>3058</v>
      </c>
      <c r="F48" s="114">
        <v>3057</v>
      </c>
      <c r="G48" s="114">
        <v>3094</v>
      </c>
      <c r="H48" s="114">
        <v>3131</v>
      </c>
      <c r="I48" s="140">
        <v>3088</v>
      </c>
      <c r="J48" s="115">
        <v>-30</v>
      </c>
      <c r="K48" s="116">
        <v>-0.97150259067357514</v>
      </c>
    </row>
    <row r="49" spans="1:11" ht="14.1" customHeight="1" x14ac:dyDescent="0.2">
      <c r="A49" s="306">
        <v>63</v>
      </c>
      <c r="B49" s="307" t="s">
        <v>271</v>
      </c>
      <c r="C49" s="308"/>
      <c r="D49" s="113">
        <v>8.9204010773274494</v>
      </c>
      <c r="E49" s="115">
        <v>2749</v>
      </c>
      <c r="F49" s="114">
        <v>3133</v>
      </c>
      <c r="G49" s="114">
        <v>3375</v>
      </c>
      <c r="H49" s="114">
        <v>3391</v>
      </c>
      <c r="I49" s="140">
        <v>3149</v>
      </c>
      <c r="J49" s="115">
        <v>-400</v>
      </c>
      <c r="K49" s="116">
        <v>-12.702445220704986</v>
      </c>
    </row>
    <row r="50" spans="1:11" ht="14.1" customHeight="1" x14ac:dyDescent="0.2">
      <c r="A50" s="306" t="s">
        <v>272</v>
      </c>
      <c r="B50" s="307" t="s">
        <v>273</v>
      </c>
      <c r="C50" s="308"/>
      <c r="D50" s="113">
        <v>1.1714313528247395</v>
      </c>
      <c r="E50" s="115">
        <v>361</v>
      </c>
      <c r="F50" s="114">
        <v>391</v>
      </c>
      <c r="G50" s="114">
        <v>430</v>
      </c>
      <c r="H50" s="114">
        <v>420</v>
      </c>
      <c r="I50" s="140">
        <v>390</v>
      </c>
      <c r="J50" s="115">
        <v>-29</v>
      </c>
      <c r="K50" s="116">
        <v>-7.4358974358974361</v>
      </c>
    </row>
    <row r="51" spans="1:11" ht="14.1" customHeight="1" x14ac:dyDescent="0.2">
      <c r="A51" s="306" t="s">
        <v>274</v>
      </c>
      <c r="B51" s="307" t="s">
        <v>275</v>
      </c>
      <c r="C51" s="308"/>
      <c r="D51" s="113">
        <v>7.3465944121750981</v>
      </c>
      <c r="E51" s="115">
        <v>2264</v>
      </c>
      <c r="F51" s="114">
        <v>2610</v>
      </c>
      <c r="G51" s="114">
        <v>2797</v>
      </c>
      <c r="H51" s="114">
        <v>2831</v>
      </c>
      <c r="I51" s="140">
        <v>2624</v>
      </c>
      <c r="J51" s="115">
        <v>-360</v>
      </c>
      <c r="K51" s="116">
        <v>-13.719512195121951</v>
      </c>
    </row>
    <row r="52" spans="1:11" ht="14.1" customHeight="1" x14ac:dyDescent="0.2">
      <c r="A52" s="306">
        <v>71</v>
      </c>
      <c r="B52" s="307" t="s">
        <v>276</v>
      </c>
      <c r="C52" s="308"/>
      <c r="D52" s="113">
        <v>12.973358860369277</v>
      </c>
      <c r="E52" s="115">
        <v>3998</v>
      </c>
      <c r="F52" s="114">
        <v>4056</v>
      </c>
      <c r="G52" s="114">
        <v>4041</v>
      </c>
      <c r="H52" s="114">
        <v>4004</v>
      </c>
      <c r="I52" s="140">
        <v>3969</v>
      </c>
      <c r="J52" s="115">
        <v>29</v>
      </c>
      <c r="K52" s="116">
        <v>0.73066263542454024</v>
      </c>
    </row>
    <row r="53" spans="1:11" ht="14.1" customHeight="1" x14ac:dyDescent="0.2">
      <c r="A53" s="306" t="s">
        <v>277</v>
      </c>
      <c r="B53" s="307" t="s">
        <v>278</v>
      </c>
      <c r="C53" s="308"/>
      <c r="D53" s="113">
        <v>0.95077392348379142</v>
      </c>
      <c r="E53" s="115">
        <v>293</v>
      </c>
      <c r="F53" s="114">
        <v>306</v>
      </c>
      <c r="G53" s="114">
        <v>299</v>
      </c>
      <c r="H53" s="114">
        <v>303</v>
      </c>
      <c r="I53" s="140">
        <v>292</v>
      </c>
      <c r="J53" s="115">
        <v>1</v>
      </c>
      <c r="K53" s="116">
        <v>0.34246575342465752</v>
      </c>
    </row>
    <row r="54" spans="1:11" ht="14.1" customHeight="1" x14ac:dyDescent="0.2">
      <c r="A54" s="306" t="s">
        <v>279</v>
      </c>
      <c r="B54" s="307" t="s">
        <v>280</v>
      </c>
      <c r="C54" s="308"/>
      <c r="D54" s="113">
        <v>10.669435701074082</v>
      </c>
      <c r="E54" s="115">
        <v>3288</v>
      </c>
      <c r="F54" s="114">
        <v>3342</v>
      </c>
      <c r="G54" s="114">
        <v>3337</v>
      </c>
      <c r="H54" s="114">
        <v>3304</v>
      </c>
      <c r="I54" s="140">
        <v>3293</v>
      </c>
      <c r="J54" s="115">
        <v>-5</v>
      </c>
      <c r="K54" s="116">
        <v>-0.15183723048891587</v>
      </c>
    </row>
    <row r="55" spans="1:11" ht="14.1" customHeight="1" x14ac:dyDescent="0.2">
      <c r="A55" s="306">
        <v>72</v>
      </c>
      <c r="B55" s="307" t="s">
        <v>281</v>
      </c>
      <c r="C55" s="308"/>
      <c r="D55" s="113">
        <v>1.4634779504818769</v>
      </c>
      <c r="E55" s="115">
        <v>451</v>
      </c>
      <c r="F55" s="114">
        <v>466</v>
      </c>
      <c r="G55" s="114">
        <v>453</v>
      </c>
      <c r="H55" s="114">
        <v>458</v>
      </c>
      <c r="I55" s="140">
        <v>470</v>
      </c>
      <c r="J55" s="115">
        <v>-19</v>
      </c>
      <c r="K55" s="116">
        <v>-4.042553191489362</v>
      </c>
    </row>
    <row r="56" spans="1:11" ht="14.1" customHeight="1" x14ac:dyDescent="0.2">
      <c r="A56" s="306" t="s">
        <v>282</v>
      </c>
      <c r="B56" s="307" t="s">
        <v>283</v>
      </c>
      <c r="C56" s="308"/>
      <c r="D56" s="113">
        <v>0.24986208910666191</v>
      </c>
      <c r="E56" s="115">
        <v>77</v>
      </c>
      <c r="F56" s="114">
        <v>74</v>
      </c>
      <c r="G56" s="114">
        <v>73</v>
      </c>
      <c r="H56" s="114">
        <v>71</v>
      </c>
      <c r="I56" s="140">
        <v>80</v>
      </c>
      <c r="J56" s="115">
        <v>-3</v>
      </c>
      <c r="K56" s="116">
        <v>-3.75</v>
      </c>
    </row>
    <row r="57" spans="1:11" ht="14.1" customHeight="1" x14ac:dyDescent="0.2">
      <c r="A57" s="306" t="s">
        <v>284</v>
      </c>
      <c r="B57" s="307" t="s">
        <v>285</v>
      </c>
      <c r="C57" s="308"/>
      <c r="D57" s="113">
        <v>0.85342505759807896</v>
      </c>
      <c r="E57" s="115">
        <v>263</v>
      </c>
      <c r="F57" s="114">
        <v>277</v>
      </c>
      <c r="G57" s="114">
        <v>271</v>
      </c>
      <c r="H57" s="114">
        <v>278</v>
      </c>
      <c r="I57" s="140">
        <v>278</v>
      </c>
      <c r="J57" s="115">
        <v>-15</v>
      </c>
      <c r="K57" s="116">
        <v>-5.3956834532374103</v>
      </c>
    </row>
    <row r="58" spans="1:11" ht="14.1" customHeight="1" x14ac:dyDescent="0.2">
      <c r="A58" s="306">
        <v>73</v>
      </c>
      <c r="B58" s="307" t="s">
        <v>286</v>
      </c>
      <c r="C58" s="308"/>
      <c r="D58" s="113">
        <v>0.96050881007236266</v>
      </c>
      <c r="E58" s="115">
        <v>296</v>
      </c>
      <c r="F58" s="114">
        <v>295</v>
      </c>
      <c r="G58" s="114">
        <v>302</v>
      </c>
      <c r="H58" s="114">
        <v>312</v>
      </c>
      <c r="I58" s="140">
        <v>306</v>
      </c>
      <c r="J58" s="115">
        <v>-10</v>
      </c>
      <c r="K58" s="116">
        <v>-3.2679738562091503</v>
      </c>
    </row>
    <row r="59" spans="1:11" ht="14.1" customHeight="1" x14ac:dyDescent="0.2">
      <c r="A59" s="306" t="s">
        <v>287</v>
      </c>
      <c r="B59" s="307" t="s">
        <v>288</v>
      </c>
      <c r="C59" s="308"/>
      <c r="D59" s="113">
        <v>0.77879092708569941</v>
      </c>
      <c r="E59" s="115">
        <v>240</v>
      </c>
      <c r="F59" s="114">
        <v>237</v>
      </c>
      <c r="G59" s="114">
        <v>243</v>
      </c>
      <c r="H59" s="114">
        <v>245</v>
      </c>
      <c r="I59" s="140">
        <v>245</v>
      </c>
      <c r="J59" s="115">
        <v>-5</v>
      </c>
      <c r="K59" s="116">
        <v>-2.0408163265306123</v>
      </c>
    </row>
    <row r="60" spans="1:11" ht="14.1" customHeight="1" x14ac:dyDescent="0.2">
      <c r="A60" s="306">
        <v>81</v>
      </c>
      <c r="B60" s="307" t="s">
        <v>289</v>
      </c>
      <c r="C60" s="308"/>
      <c r="D60" s="113">
        <v>3.163838141285654</v>
      </c>
      <c r="E60" s="115">
        <v>975</v>
      </c>
      <c r="F60" s="114">
        <v>988</v>
      </c>
      <c r="G60" s="114">
        <v>998</v>
      </c>
      <c r="H60" s="114">
        <v>1001</v>
      </c>
      <c r="I60" s="140">
        <v>1005</v>
      </c>
      <c r="J60" s="115">
        <v>-30</v>
      </c>
      <c r="K60" s="116">
        <v>-2.9850746268656718</v>
      </c>
    </row>
    <row r="61" spans="1:11" ht="14.1" customHeight="1" x14ac:dyDescent="0.2">
      <c r="A61" s="306" t="s">
        <v>290</v>
      </c>
      <c r="B61" s="307" t="s">
        <v>291</v>
      </c>
      <c r="C61" s="308"/>
      <c r="D61" s="113">
        <v>1.2071259369828342</v>
      </c>
      <c r="E61" s="115">
        <v>372</v>
      </c>
      <c r="F61" s="114">
        <v>381</v>
      </c>
      <c r="G61" s="114">
        <v>381</v>
      </c>
      <c r="H61" s="114">
        <v>393</v>
      </c>
      <c r="I61" s="140">
        <v>392</v>
      </c>
      <c r="J61" s="115">
        <v>-20</v>
      </c>
      <c r="K61" s="116">
        <v>-5.1020408163265305</v>
      </c>
    </row>
    <row r="62" spans="1:11" ht="14.1" customHeight="1" x14ac:dyDescent="0.2">
      <c r="A62" s="306" t="s">
        <v>292</v>
      </c>
      <c r="B62" s="307" t="s">
        <v>293</v>
      </c>
      <c r="C62" s="308"/>
      <c r="D62" s="113">
        <v>0.80150566245903232</v>
      </c>
      <c r="E62" s="115">
        <v>247</v>
      </c>
      <c r="F62" s="114">
        <v>242</v>
      </c>
      <c r="G62" s="114">
        <v>250</v>
      </c>
      <c r="H62" s="114">
        <v>239</v>
      </c>
      <c r="I62" s="140">
        <v>248</v>
      </c>
      <c r="J62" s="115">
        <v>-1</v>
      </c>
      <c r="K62" s="116">
        <v>-0.40322580645161288</v>
      </c>
    </row>
    <row r="63" spans="1:11" ht="14.1" customHeight="1" x14ac:dyDescent="0.2">
      <c r="A63" s="306"/>
      <c r="B63" s="307" t="s">
        <v>294</v>
      </c>
      <c r="C63" s="308"/>
      <c r="D63" s="113">
        <v>0.69117694778855832</v>
      </c>
      <c r="E63" s="115">
        <v>213</v>
      </c>
      <c r="F63" s="114">
        <v>201</v>
      </c>
      <c r="G63" s="114">
        <v>214</v>
      </c>
      <c r="H63" s="114">
        <v>205</v>
      </c>
      <c r="I63" s="140">
        <v>215</v>
      </c>
      <c r="J63" s="115">
        <v>-2</v>
      </c>
      <c r="K63" s="116">
        <v>-0.93023255813953487</v>
      </c>
    </row>
    <row r="64" spans="1:11" ht="14.1" customHeight="1" x14ac:dyDescent="0.2">
      <c r="A64" s="306" t="s">
        <v>295</v>
      </c>
      <c r="B64" s="307" t="s">
        <v>296</v>
      </c>
      <c r="C64" s="308"/>
      <c r="D64" s="113">
        <v>9.0858941493331596E-2</v>
      </c>
      <c r="E64" s="115">
        <v>28</v>
      </c>
      <c r="F64" s="114">
        <v>29</v>
      </c>
      <c r="G64" s="114">
        <v>26</v>
      </c>
      <c r="H64" s="114">
        <v>25</v>
      </c>
      <c r="I64" s="140">
        <v>26</v>
      </c>
      <c r="J64" s="115">
        <v>2</v>
      </c>
      <c r="K64" s="116">
        <v>7.6923076923076925</v>
      </c>
    </row>
    <row r="65" spans="1:11" ht="14.1" customHeight="1" x14ac:dyDescent="0.2">
      <c r="A65" s="306" t="s">
        <v>297</v>
      </c>
      <c r="B65" s="307" t="s">
        <v>298</v>
      </c>
      <c r="C65" s="308"/>
      <c r="D65" s="113">
        <v>0.71389168316189111</v>
      </c>
      <c r="E65" s="115">
        <v>220</v>
      </c>
      <c r="F65" s="114">
        <v>229</v>
      </c>
      <c r="G65" s="114">
        <v>229</v>
      </c>
      <c r="H65" s="114">
        <v>231</v>
      </c>
      <c r="I65" s="140">
        <v>236</v>
      </c>
      <c r="J65" s="115">
        <v>-16</v>
      </c>
      <c r="K65" s="116">
        <v>-6.7796610169491522</v>
      </c>
    </row>
    <row r="66" spans="1:11" ht="14.1" customHeight="1" x14ac:dyDescent="0.2">
      <c r="A66" s="306">
        <v>82</v>
      </c>
      <c r="B66" s="307" t="s">
        <v>299</v>
      </c>
      <c r="C66" s="308"/>
      <c r="D66" s="113">
        <v>1.7522795859428237</v>
      </c>
      <c r="E66" s="115">
        <v>540</v>
      </c>
      <c r="F66" s="114">
        <v>551</v>
      </c>
      <c r="G66" s="114">
        <v>574</v>
      </c>
      <c r="H66" s="114">
        <v>581</v>
      </c>
      <c r="I66" s="140">
        <v>589</v>
      </c>
      <c r="J66" s="115">
        <v>-49</v>
      </c>
      <c r="K66" s="116">
        <v>-8.3191850594227503</v>
      </c>
    </row>
    <row r="67" spans="1:11" ht="14.1" customHeight="1" x14ac:dyDescent="0.2">
      <c r="A67" s="306" t="s">
        <v>300</v>
      </c>
      <c r="B67" s="307" t="s">
        <v>301</v>
      </c>
      <c r="C67" s="308"/>
      <c r="D67" s="113">
        <v>0.54190868676379922</v>
      </c>
      <c r="E67" s="115">
        <v>167</v>
      </c>
      <c r="F67" s="114">
        <v>168</v>
      </c>
      <c r="G67" s="114">
        <v>184</v>
      </c>
      <c r="H67" s="114">
        <v>178</v>
      </c>
      <c r="I67" s="140">
        <v>186</v>
      </c>
      <c r="J67" s="115">
        <v>-19</v>
      </c>
      <c r="K67" s="116">
        <v>-10.21505376344086</v>
      </c>
    </row>
    <row r="68" spans="1:11" ht="14.1" customHeight="1" x14ac:dyDescent="0.2">
      <c r="A68" s="306" t="s">
        <v>302</v>
      </c>
      <c r="B68" s="307" t="s">
        <v>303</v>
      </c>
      <c r="C68" s="308"/>
      <c r="D68" s="113">
        <v>0.78852581367427066</v>
      </c>
      <c r="E68" s="115">
        <v>243</v>
      </c>
      <c r="F68" s="114">
        <v>252</v>
      </c>
      <c r="G68" s="114">
        <v>259</v>
      </c>
      <c r="H68" s="114">
        <v>275</v>
      </c>
      <c r="I68" s="140">
        <v>274</v>
      </c>
      <c r="J68" s="115">
        <v>-31</v>
      </c>
      <c r="K68" s="116">
        <v>-11.313868613138686</v>
      </c>
    </row>
    <row r="69" spans="1:11" ht="14.1" customHeight="1" x14ac:dyDescent="0.2">
      <c r="A69" s="306">
        <v>83</v>
      </c>
      <c r="B69" s="307" t="s">
        <v>304</v>
      </c>
      <c r="C69" s="308"/>
      <c r="D69" s="113">
        <v>3.5272739072589805</v>
      </c>
      <c r="E69" s="115">
        <v>1087</v>
      </c>
      <c r="F69" s="114">
        <v>1103</v>
      </c>
      <c r="G69" s="114">
        <v>1088</v>
      </c>
      <c r="H69" s="114">
        <v>1124</v>
      </c>
      <c r="I69" s="140">
        <v>1102</v>
      </c>
      <c r="J69" s="115">
        <v>-15</v>
      </c>
      <c r="K69" s="116">
        <v>-1.3611615245009074</v>
      </c>
    </row>
    <row r="70" spans="1:11" ht="14.1" customHeight="1" x14ac:dyDescent="0.2">
      <c r="A70" s="306" t="s">
        <v>305</v>
      </c>
      <c r="B70" s="307" t="s">
        <v>306</v>
      </c>
      <c r="C70" s="308"/>
      <c r="D70" s="113">
        <v>1.4407632151085439</v>
      </c>
      <c r="E70" s="115">
        <v>444</v>
      </c>
      <c r="F70" s="114">
        <v>443</v>
      </c>
      <c r="G70" s="114">
        <v>423</v>
      </c>
      <c r="H70" s="114">
        <v>452</v>
      </c>
      <c r="I70" s="140">
        <v>437</v>
      </c>
      <c r="J70" s="115">
        <v>7</v>
      </c>
      <c r="K70" s="116">
        <v>1.6018306636155606</v>
      </c>
    </row>
    <row r="71" spans="1:11" ht="14.1" customHeight="1" x14ac:dyDescent="0.2">
      <c r="A71" s="306"/>
      <c r="B71" s="307" t="s">
        <v>307</v>
      </c>
      <c r="C71" s="308"/>
      <c r="D71" s="113">
        <v>0.81448551124379398</v>
      </c>
      <c r="E71" s="115">
        <v>251</v>
      </c>
      <c r="F71" s="114">
        <v>260</v>
      </c>
      <c r="G71" s="114">
        <v>238</v>
      </c>
      <c r="H71" s="114">
        <v>261</v>
      </c>
      <c r="I71" s="140">
        <v>254</v>
      </c>
      <c r="J71" s="115">
        <v>-3</v>
      </c>
      <c r="K71" s="116">
        <v>-1.1811023622047243</v>
      </c>
    </row>
    <row r="72" spans="1:11" ht="14.1" customHeight="1" x14ac:dyDescent="0.2">
      <c r="A72" s="306">
        <v>84</v>
      </c>
      <c r="B72" s="307" t="s">
        <v>308</v>
      </c>
      <c r="C72" s="308"/>
      <c r="D72" s="113">
        <v>1.7912191322971087</v>
      </c>
      <c r="E72" s="115">
        <v>552</v>
      </c>
      <c r="F72" s="114">
        <v>581</v>
      </c>
      <c r="G72" s="114">
        <v>554</v>
      </c>
      <c r="H72" s="114">
        <v>535</v>
      </c>
      <c r="I72" s="140">
        <v>550</v>
      </c>
      <c r="J72" s="115">
        <v>2</v>
      </c>
      <c r="K72" s="116">
        <v>0.36363636363636365</v>
      </c>
    </row>
    <row r="73" spans="1:11" ht="14.1" customHeight="1" x14ac:dyDescent="0.2">
      <c r="A73" s="306" t="s">
        <v>309</v>
      </c>
      <c r="B73" s="307" t="s">
        <v>310</v>
      </c>
      <c r="C73" s="308"/>
      <c r="D73" s="113">
        <v>0.19145276957523444</v>
      </c>
      <c r="E73" s="115">
        <v>59</v>
      </c>
      <c r="F73" s="114">
        <v>52</v>
      </c>
      <c r="G73" s="114">
        <v>47</v>
      </c>
      <c r="H73" s="114">
        <v>48</v>
      </c>
      <c r="I73" s="140">
        <v>70</v>
      </c>
      <c r="J73" s="115">
        <v>-11</v>
      </c>
      <c r="K73" s="116">
        <v>-15.714285714285714</v>
      </c>
    </row>
    <row r="74" spans="1:11" ht="14.1" customHeight="1" x14ac:dyDescent="0.2">
      <c r="A74" s="306" t="s">
        <v>311</v>
      </c>
      <c r="B74" s="307" t="s">
        <v>312</v>
      </c>
      <c r="C74" s="308"/>
      <c r="D74" s="113">
        <v>7.1389168316189119E-2</v>
      </c>
      <c r="E74" s="115">
        <v>22</v>
      </c>
      <c r="F74" s="114">
        <v>20</v>
      </c>
      <c r="G74" s="114">
        <v>21</v>
      </c>
      <c r="H74" s="114">
        <v>20</v>
      </c>
      <c r="I74" s="140">
        <v>21</v>
      </c>
      <c r="J74" s="115">
        <v>1</v>
      </c>
      <c r="K74" s="116">
        <v>4.7619047619047619</v>
      </c>
    </row>
    <row r="75" spans="1:11" ht="14.1" customHeight="1" x14ac:dyDescent="0.2">
      <c r="A75" s="306" t="s">
        <v>313</v>
      </c>
      <c r="B75" s="307" t="s">
        <v>314</v>
      </c>
      <c r="C75" s="308"/>
      <c r="D75" s="113">
        <v>0.14277833663237824</v>
      </c>
      <c r="E75" s="115">
        <v>44</v>
      </c>
      <c r="F75" s="114">
        <v>70</v>
      </c>
      <c r="G75" s="114">
        <v>42</v>
      </c>
      <c r="H75" s="114">
        <v>43</v>
      </c>
      <c r="I75" s="140">
        <v>35</v>
      </c>
      <c r="J75" s="115">
        <v>9</v>
      </c>
      <c r="K75" s="116">
        <v>25.714285714285715</v>
      </c>
    </row>
    <row r="76" spans="1:11" ht="14.1" customHeight="1" x14ac:dyDescent="0.2">
      <c r="A76" s="306">
        <v>91</v>
      </c>
      <c r="B76" s="307" t="s">
        <v>315</v>
      </c>
      <c r="C76" s="308"/>
      <c r="D76" s="113" t="s">
        <v>514</v>
      </c>
      <c r="E76" s="115" t="s">
        <v>514</v>
      </c>
      <c r="F76" s="114">
        <v>15</v>
      </c>
      <c r="G76" s="114">
        <v>14</v>
      </c>
      <c r="H76" s="114" t="s">
        <v>514</v>
      </c>
      <c r="I76" s="140" t="s">
        <v>514</v>
      </c>
      <c r="J76" s="115" t="s">
        <v>514</v>
      </c>
      <c r="K76" s="116" t="s">
        <v>514</v>
      </c>
    </row>
    <row r="77" spans="1:11" ht="14.1" customHeight="1" x14ac:dyDescent="0.2">
      <c r="A77" s="306">
        <v>92</v>
      </c>
      <c r="B77" s="307" t="s">
        <v>316</v>
      </c>
      <c r="C77" s="308"/>
      <c r="D77" s="113">
        <v>0.3666807281695168</v>
      </c>
      <c r="E77" s="115">
        <v>113</v>
      </c>
      <c r="F77" s="114">
        <v>112</v>
      </c>
      <c r="G77" s="114">
        <v>108</v>
      </c>
      <c r="H77" s="114">
        <v>111</v>
      </c>
      <c r="I77" s="140">
        <v>125</v>
      </c>
      <c r="J77" s="115">
        <v>-12</v>
      </c>
      <c r="K77" s="116">
        <v>-9.6</v>
      </c>
    </row>
    <row r="78" spans="1:11" ht="14.1" customHeight="1" x14ac:dyDescent="0.2">
      <c r="A78" s="306">
        <v>93</v>
      </c>
      <c r="B78" s="307" t="s">
        <v>317</v>
      </c>
      <c r="C78" s="308"/>
      <c r="D78" s="113">
        <v>0.33098614401142229</v>
      </c>
      <c r="E78" s="115">
        <v>102</v>
      </c>
      <c r="F78" s="114">
        <v>106</v>
      </c>
      <c r="G78" s="114">
        <v>111</v>
      </c>
      <c r="H78" s="114">
        <v>112</v>
      </c>
      <c r="I78" s="140">
        <v>112</v>
      </c>
      <c r="J78" s="115">
        <v>-10</v>
      </c>
      <c r="K78" s="116">
        <v>-8.9285714285714288</v>
      </c>
    </row>
    <row r="79" spans="1:11" ht="14.1" customHeight="1" x14ac:dyDescent="0.2">
      <c r="A79" s="306">
        <v>94</v>
      </c>
      <c r="B79" s="307" t="s">
        <v>318</v>
      </c>
      <c r="C79" s="308"/>
      <c r="D79" s="113">
        <v>0.50945906480189507</v>
      </c>
      <c r="E79" s="115">
        <v>157</v>
      </c>
      <c r="F79" s="114">
        <v>196</v>
      </c>
      <c r="G79" s="114">
        <v>202</v>
      </c>
      <c r="H79" s="114">
        <v>181</v>
      </c>
      <c r="I79" s="140">
        <v>188</v>
      </c>
      <c r="J79" s="115">
        <v>-31</v>
      </c>
      <c r="K79" s="116">
        <v>-16.48936170212766</v>
      </c>
    </row>
    <row r="80" spans="1:11" ht="14.1" customHeight="1" x14ac:dyDescent="0.2">
      <c r="A80" s="306" t="s">
        <v>319</v>
      </c>
      <c r="B80" s="307" t="s">
        <v>320</v>
      </c>
      <c r="C80" s="308"/>
      <c r="D80" s="113" t="s">
        <v>514</v>
      </c>
      <c r="E80" s="115" t="s">
        <v>514</v>
      </c>
      <c r="F80" s="114" t="s">
        <v>514</v>
      </c>
      <c r="G80" s="114" t="s">
        <v>514</v>
      </c>
      <c r="H80" s="114" t="s">
        <v>514</v>
      </c>
      <c r="I80" s="140" t="s">
        <v>514</v>
      </c>
      <c r="J80" s="115" t="s">
        <v>514</v>
      </c>
      <c r="K80" s="116" t="s">
        <v>514</v>
      </c>
    </row>
    <row r="81" spans="1:11" ht="14.1" customHeight="1" x14ac:dyDescent="0.2">
      <c r="A81" s="310" t="s">
        <v>321</v>
      </c>
      <c r="B81" s="311" t="s">
        <v>334</v>
      </c>
      <c r="C81" s="312"/>
      <c r="D81" s="125">
        <v>5.5780900152513224</v>
      </c>
      <c r="E81" s="143">
        <v>1719</v>
      </c>
      <c r="F81" s="144">
        <v>1780</v>
      </c>
      <c r="G81" s="144">
        <v>1800</v>
      </c>
      <c r="H81" s="144">
        <v>1850</v>
      </c>
      <c r="I81" s="145">
        <v>1790</v>
      </c>
      <c r="J81" s="143">
        <v>-71</v>
      </c>
      <c r="K81" s="146">
        <v>-3.9664804469273744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9517</v>
      </c>
      <c r="G12" s="536">
        <v>7210</v>
      </c>
      <c r="H12" s="536">
        <v>11642</v>
      </c>
      <c r="I12" s="536">
        <v>8533</v>
      </c>
      <c r="J12" s="537">
        <v>9505</v>
      </c>
      <c r="K12" s="538">
        <v>12</v>
      </c>
      <c r="L12" s="349">
        <v>0.1262493424513414</v>
      </c>
    </row>
    <row r="13" spans="1:17" s="110" customFormat="1" ht="15" customHeight="1" x14ac:dyDescent="0.2">
      <c r="A13" s="350" t="s">
        <v>345</v>
      </c>
      <c r="B13" s="351" t="s">
        <v>346</v>
      </c>
      <c r="C13" s="347"/>
      <c r="D13" s="347"/>
      <c r="E13" s="348"/>
      <c r="F13" s="536">
        <v>5476</v>
      </c>
      <c r="G13" s="536">
        <v>4045</v>
      </c>
      <c r="H13" s="536">
        <v>6743</v>
      </c>
      <c r="I13" s="536">
        <v>4906</v>
      </c>
      <c r="J13" s="537">
        <v>5675</v>
      </c>
      <c r="K13" s="538">
        <v>-199</v>
      </c>
      <c r="L13" s="349">
        <v>-3.5066079295154187</v>
      </c>
    </row>
    <row r="14" spans="1:17" s="110" customFormat="1" ht="22.5" customHeight="1" x14ac:dyDescent="0.2">
      <c r="A14" s="350"/>
      <c r="B14" s="351" t="s">
        <v>347</v>
      </c>
      <c r="C14" s="347"/>
      <c r="D14" s="347"/>
      <c r="E14" s="348"/>
      <c r="F14" s="536">
        <v>4041</v>
      </c>
      <c r="G14" s="536">
        <v>3165</v>
      </c>
      <c r="H14" s="536">
        <v>4899</v>
      </c>
      <c r="I14" s="536">
        <v>3627</v>
      </c>
      <c r="J14" s="537">
        <v>3830</v>
      </c>
      <c r="K14" s="538">
        <v>211</v>
      </c>
      <c r="L14" s="349">
        <v>5.5091383812010442</v>
      </c>
    </row>
    <row r="15" spans="1:17" s="110" customFormat="1" ht="15" customHeight="1" x14ac:dyDescent="0.2">
      <c r="A15" s="350" t="s">
        <v>348</v>
      </c>
      <c r="B15" s="351" t="s">
        <v>108</v>
      </c>
      <c r="C15" s="347"/>
      <c r="D15" s="347"/>
      <c r="E15" s="348"/>
      <c r="F15" s="536">
        <v>1894</v>
      </c>
      <c r="G15" s="536">
        <v>1695</v>
      </c>
      <c r="H15" s="536">
        <v>4637</v>
      </c>
      <c r="I15" s="536">
        <v>2017</v>
      </c>
      <c r="J15" s="537">
        <v>1932</v>
      </c>
      <c r="K15" s="538">
        <v>-38</v>
      </c>
      <c r="L15" s="349">
        <v>-1.9668737060041408</v>
      </c>
    </row>
    <row r="16" spans="1:17" s="110" customFormat="1" ht="15" customHeight="1" x14ac:dyDescent="0.2">
      <c r="A16" s="350"/>
      <c r="B16" s="351" t="s">
        <v>109</v>
      </c>
      <c r="C16" s="347"/>
      <c r="D16" s="347"/>
      <c r="E16" s="348"/>
      <c r="F16" s="536">
        <v>6388</v>
      </c>
      <c r="G16" s="536">
        <v>4667</v>
      </c>
      <c r="H16" s="536">
        <v>5976</v>
      </c>
      <c r="I16" s="536">
        <v>5549</v>
      </c>
      <c r="J16" s="537">
        <v>6468</v>
      </c>
      <c r="K16" s="538">
        <v>-80</v>
      </c>
      <c r="L16" s="349">
        <v>-1.2368583797155226</v>
      </c>
    </row>
    <row r="17" spans="1:12" s="110" customFormat="1" ht="15" customHeight="1" x14ac:dyDescent="0.2">
      <c r="A17" s="350"/>
      <c r="B17" s="351" t="s">
        <v>110</v>
      </c>
      <c r="C17" s="347"/>
      <c r="D17" s="347"/>
      <c r="E17" s="348"/>
      <c r="F17" s="536">
        <v>1116</v>
      </c>
      <c r="G17" s="536">
        <v>739</v>
      </c>
      <c r="H17" s="536">
        <v>914</v>
      </c>
      <c r="I17" s="536">
        <v>847</v>
      </c>
      <c r="J17" s="537">
        <v>986</v>
      </c>
      <c r="K17" s="538">
        <v>130</v>
      </c>
      <c r="L17" s="349">
        <v>13.184584178498985</v>
      </c>
    </row>
    <row r="18" spans="1:12" s="110" customFormat="1" ht="15" customHeight="1" x14ac:dyDescent="0.2">
      <c r="A18" s="350"/>
      <c r="B18" s="351" t="s">
        <v>111</v>
      </c>
      <c r="C18" s="347"/>
      <c r="D18" s="347"/>
      <c r="E18" s="348"/>
      <c r="F18" s="536">
        <v>119</v>
      </c>
      <c r="G18" s="536">
        <v>109</v>
      </c>
      <c r="H18" s="536">
        <v>115</v>
      </c>
      <c r="I18" s="536">
        <v>120</v>
      </c>
      <c r="J18" s="537">
        <v>119</v>
      </c>
      <c r="K18" s="538">
        <v>0</v>
      </c>
      <c r="L18" s="349">
        <v>0</v>
      </c>
    </row>
    <row r="19" spans="1:12" s="110" customFormat="1" ht="15" customHeight="1" x14ac:dyDescent="0.2">
      <c r="A19" s="118" t="s">
        <v>113</v>
      </c>
      <c r="B19" s="119" t="s">
        <v>181</v>
      </c>
      <c r="C19" s="347"/>
      <c r="D19" s="347"/>
      <c r="E19" s="348"/>
      <c r="F19" s="536">
        <v>6351</v>
      </c>
      <c r="G19" s="536">
        <v>4918</v>
      </c>
      <c r="H19" s="536">
        <v>8572</v>
      </c>
      <c r="I19" s="536">
        <v>5732</v>
      </c>
      <c r="J19" s="537">
        <v>6726</v>
      </c>
      <c r="K19" s="538">
        <v>-375</v>
      </c>
      <c r="L19" s="349">
        <v>-5.5753791257805529</v>
      </c>
    </row>
    <row r="20" spans="1:12" s="110" customFormat="1" ht="15" customHeight="1" x14ac:dyDescent="0.2">
      <c r="A20" s="118"/>
      <c r="B20" s="119" t="s">
        <v>182</v>
      </c>
      <c r="C20" s="347"/>
      <c r="D20" s="347"/>
      <c r="E20" s="348"/>
      <c r="F20" s="536">
        <v>3166</v>
      </c>
      <c r="G20" s="536">
        <v>2292</v>
      </c>
      <c r="H20" s="536">
        <v>3070</v>
      </c>
      <c r="I20" s="536">
        <v>2801</v>
      </c>
      <c r="J20" s="537">
        <v>2779</v>
      </c>
      <c r="K20" s="538">
        <v>387</v>
      </c>
      <c r="L20" s="349">
        <v>13.925872616048938</v>
      </c>
    </row>
    <row r="21" spans="1:12" s="110" customFormat="1" ht="15" customHeight="1" x14ac:dyDescent="0.2">
      <c r="A21" s="118" t="s">
        <v>113</v>
      </c>
      <c r="B21" s="119" t="s">
        <v>116</v>
      </c>
      <c r="C21" s="347"/>
      <c r="D21" s="347"/>
      <c r="E21" s="348"/>
      <c r="F21" s="536">
        <v>7428</v>
      </c>
      <c r="G21" s="536">
        <v>5506</v>
      </c>
      <c r="H21" s="536">
        <v>9159</v>
      </c>
      <c r="I21" s="536">
        <v>6444</v>
      </c>
      <c r="J21" s="537">
        <v>7242</v>
      </c>
      <c r="K21" s="538">
        <v>186</v>
      </c>
      <c r="L21" s="349">
        <v>2.568351284175642</v>
      </c>
    </row>
    <row r="22" spans="1:12" s="110" customFormat="1" ht="15" customHeight="1" x14ac:dyDescent="0.2">
      <c r="A22" s="118"/>
      <c r="B22" s="119" t="s">
        <v>117</v>
      </c>
      <c r="C22" s="347"/>
      <c r="D22" s="347"/>
      <c r="E22" s="348"/>
      <c r="F22" s="536">
        <v>2078</v>
      </c>
      <c r="G22" s="536">
        <v>1699</v>
      </c>
      <c r="H22" s="536">
        <v>2473</v>
      </c>
      <c r="I22" s="536">
        <v>2082</v>
      </c>
      <c r="J22" s="537">
        <v>2254</v>
      </c>
      <c r="K22" s="538">
        <v>-176</v>
      </c>
      <c r="L22" s="349">
        <v>-7.808340727595386</v>
      </c>
    </row>
    <row r="23" spans="1:12" s="110" customFormat="1" ht="15" customHeight="1" x14ac:dyDescent="0.2">
      <c r="A23" s="352" t="s">
        <v>348</v>
      </c>
      <c r="B23" s="353" t="s">
        <v>193</v>
      </c>
      <c r="C23" s="354"/>
      <c r="D23" s="354"/>
      <c r="E23" s="355"/>
      <c r="F23" s="539">
        <v>219</v>
      </c>
      <c r="G23" s="539">
        <v>395</v>
      </c>
      <c r="H23" s="539">
        <v>2539</v>
      </c>
      <c r="I23" s="539">
        <v>205</v>
      </c>
      <c r="J23" s="540">
        <v>247</v>
      </c>
      <c r="K23" s="541">
        <v>-28</v>
      </c>
      <c r="L23" s="356">
        <v>-11.336032388663968</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31.3</v>
      </c>
      <c r="G25" s="542">
        <v>35.299999999999997</v>
      </c>
      <c r="H25" s="542">
        <v>37.799999999999997</v>
      </c>
      <c r="I25" s="542">
        <v>38.1</v>
      </c>
      <c r="J25" s="542">
        <v>33.700000000000003</v>
      </c>
      <c r="K25" s="543" t="s">
        <v>350</v>
      </c>
      <c r="L25" s="364">
        <v>-2.4000000000000021</v>
      </c>
    </row>
    <row r="26" spans="1:12" s="110" customFormat="1" ht="15" customHeight="1" x14ac:dyDescent="0.2">
      <c r="A26" s="365" t="s">
        <v>105</v>
      </c>
      <c r="B26" s="366" t="s">
        <v>346</v>
      </c>
      <c r="C26" s="362"/>
      <c r="D26" s="362"/>
      <c r="E26" s="363"/>
      <c r="F26" s="542">
        <v>29.5</v>
      </c>
      <c r="G26" s="542">
        <v>31.6</v>
      </c>
      <c r="H26" s="542">
        <v>33.4</v>
      </c>
      <c r="I26" s="542">
        <v>36.6</v>
      </c>
      <c r="J26" s="544">
        <v>32.200000000000003</v>
      </c>
      <c r="K26" s="543" t="s">
        <v>350</v>
      </c>
      <c r="L26" s="364">
        <v>-2.7000000000000028</v>
      </c>
    </row>
    <row r="27" spans="1:12" s="110" customFormat="1" ht="15" customHeight="1" x14ac:dyDescent="0.2">
      <c r="A27" s="365"/>
      <c r="B27" s="366" t="s">
        <v>347</v>
      </c>
      <c r="C27" s="362"/>
      <c r="D27" s="362"/>
      <c r="E27" s="363"/>
      <c r="F27" s="542">
        <v>33.700000000000003</v>
      </c>
      <c r="G27" s="542">
        <v>40.1</v>
      </c>
      <c r="H27" s="542">
        <v>43.7</v>
      </c>
      <c r="I27" s="542">
        <v>40</v>
      </c>
      <c r="J27" s="542">
        <v>36</v>
      </c>
      <c r="K27" s="543" t="s">
        <v>350</v>
      </c>
      <c r="L27" s="364">
        <v>-2.2999999999999972</v>
      </c>
    </row>
    <row r="28" spans="1:12" s="110" customFormat="1" ht="15" customHeight="1" x14ac:dyDescent="0.2">
      <c r="A28" s="365" t="s">
        <v>113</v>
      </c>
      <c r="B28" s="366" t="s">
        <v>108</v>
      </c>
      <c r="C28" s="362"/>
      <c r="D28" s="362"/>
      <c r="E28" s="363"/>
      <c r="F28" s="542">
        <v>42.7</v>
      </c>
      <c r="G28" s="542">
        <v>42.4</v>
      </c>
      <c r="H28" s="542">
        <v>45.6</v>
      </c>
      <c r="I28" s="542">
        <v>46.4</v>
      </c>
      <c r="J28" s="542">
        <v>40.4</v>
      </c>
      <c r="K28" s="543" t="s">
        <v>350</v>
      </c>
      <c r="L28" s="364">
        <v>2.3000000000000043</v>
      </c>
    </row>
    <row r="29" spans="1:12" s="110" customFormat="1" ht="11.25" x14ac:dyDescent="0.2">
      <c r="A29" s="365"/>
      <c r="B29" s="366" t="s">
        <v>109</v>
      </c>
      <c r="C29" s="362"/>
      <c r="D29" s="362"/>
      <c r="E29" s="363"/>
      <c r="F29" s="542">
        <v>29.6</v>
      </c>
      <c r="G29" s="542">
        <v>34.1</v>
      </c>
      <c r="H29" s="542">
        <v>35.799999999999997</v>
      </c>
      <c r="I29" s="542">
        <v>36.6</v>
      </c>
      <c r="J29" s="544">
        <v>33.200000000000003</v>
      </c>
      <c r="K29" s="543" t="s">
        <v>350</v>
      </c>
      <c r="L29" s="364">
        <v>-3.6000000000000014</v>
      </c>
    </row>
    <row r="30" spans="1:12" s="110" customFormat="1" ht="15" customHeight="1" x14ac:dyDescent="0.2">
      <c r="A30" s="365"/>
      <c r="B30" s="366" t="s">
        <v>110</v>
      </c>
      <c r="C30" s="362"/>
      <c r="D30" s="362"/>
      <c r="E30" s="363"/>
      <c r="F30" s="542">
        <v>23.2</v>
      </c>
      <c r="G30" s="542">
        <v>29.3</v>
      </c>
      <c r="H30" s="542">
        <v>31.1</v>
      </c>
      <c r="I30" s="542">
        <v>30</v>
      </c>
      <c r="J30" s="542">
        <v>26.3</v>
      </c>
      <c r="K30" s="543" t="s">
        <v>350</v>
      </c>
      <c r="L30" s="364">
        <v>-3.1000000000000014</v>
      </c>
    </row>
    <row r="31" spans="1:12" s="110" customFormat="1" ht="15" customHeight="1" x14ac:dyDescent="0.2">
      <c r="A31" s="365"/>
      <c r="B31" s="366" t="s">
        <v>111</v>
      </c>
      <c r="C31" s="362"/>
      <c r="D31" s="362"/>
      <c r="E31" s="363"/>
      <c r="F31" s="542">
        <v>31.1</v>
      </c>
      <c r="G31" s="542">
        <v>40.4</v>
      </c>
      <c r="H31" s="542">
        <v>45.2</v>
      </c>
      <c r="I31" s="542">
        <v>35</v>
      </c>
      <c r="J31" s="542">
        <v>32.799999999999997</v>
      </c>
      <c r="K31" s="543" t="s">
        <v>350</v>
      </c>
      <c r="L31" s="364">
        <v>-1.6999999999999957</v>
      </c>
    </row>
    <row r="32" spans="1:12" s="110" customFormat="1" ht="15" customHeight="1" x14ac:dyDescent="0.2">
      <c r="A32" s="367" t="s">
        <v>113</v>
      </c>
      <c r="B32" s="368" t="s">
        <v>181</v>
      </c>
      <c r="C32" s="362"/>
      <c r="D32" s="362"/>
      <c r="E32" s="363"/>
      <c r="F32" s="542">
        <v>29.3</v>
      </c>
      <c r="G32" s="542">
        <v>31.3</v>
      </c>
      <c r="H32" s="542">
        <v>33.4</v>
      </c>
      <c r="I32" s="542">
        <v>36</v>
      </c>
      <c r="J32" s="544">
        <v>32.4</v>
      </c>
      <c r="K32" s="543" t="s">
        <v>350</v>
      </c>
      <c r="L32" s="364">
        <v>-3.0999999999999979</v>
      </c>
    </row>
    <row r="33" spans="1:12" s="110" customFormat="1" ht="15" customHeight="1" x14ac:dyDescent="0.2">
      <c r="A33" s="367"/>
      <c r="B33" s="368" t="s">
        <v>182</v>
      </c>
      <c r="C33" s="362"/>
      <c r="D33" s="362"/>
      <c r="E33" s="363"/>
      <c r="F33" s="542">
        <v>35</v>
      </c>
      <c r="G33" s="542">
        <v>43.1</v>
      </c>
      <c r="H33" s="542">
        <v>46.3</v>
      </c>
      <c r="I33" s="542">
        <v>42.1</v>
      </c>
      <c r="J33" s="542">
        <v>36.9</v>
      </c>
      <c r="K33" s="543" t="s">
        <v>350</v>
      </c>
      <c r="L33" s="364">
        <v>-1.8999999999999986</v>
      </c>
    </row>
    <row r="34" spans="1:12" s="369" customFormat="1" ht="15" customHeight="1" x14ac:dyDescent="0.2">
      <c r="A34" s="367" t="s">
        <v>113</v>
      </c>
      <c r="B34" s="368" t="s">
        <v>116</v>
      </c>
      <c r="C34" s="362"/>
      <c r="D34" s="362"/>
      <c r="E34" s="363"/>
      <c r="F34" s="542">
        <v>28.8</v>
      </c>
      <c r="G34" s="542">
        <v>33.200000000000003</v>
      </c>
      <c r="H34" s="542">
        <v>35.4</v>
      </c>
      <c r="I34" s="542">
        <v>35.1</v>
      </c>
      <c r="J34" s="542">
        <v>29.8</v>
      </c>
      <c r="K34" s="543" t="s">
        <v>350</v>
      </c>
      <c r="L34" s="364">
        <v>-1</v>
      </c>
    </row>
    <row r="35" spans="1:12" s="369" customFormat="1" ht="11.25" x14ac:dyDescent="0.2">
      <c r="A35" s="370"/>
      <c r="B35" s="371" t="s">
        <v>117</v>
      </c>
      <c r="C35" s="372"/>
      <c r="D35" s="372"/>
      <c r="E35" s="373"/>
      <c r="F35" s="545">
        <v>39.9</v>
      </c>
      <c r="G35" s="545">
        <v>41.5</v>
      </c>
      <c r="H35" s="545">
        <v>45</v>
      </c>
      <c r="I35" s="545">
        <v>46.9</v>
      </c>
      <c r="J35" s="546">
        <v>46.3</v>
      </c>
      <c r="K35" s="547" t="s">
        <v>350</v>
      </c>
      <c r="L35" s="374">
        <v>-6.3999999999999986</v>
      </c>
    </row>
    <row r="36" spans="1:12" s="369" customFormat="1" ht="15.95" customHeight="1" x14ac:dyDescent="0.2">
      <c r="A36" s="375" t="s">
        <v>351</v>
      </c>
      <c r="B36" s="376"/>
      <c r="C36" s="377"/>
      <c r="D36" s="376"/>
      <c r="E36" s="378"/>
      <c r="F36" s="548">
        <v>9250</v>
      </c>
      <c r="G36" s="548">
        <v>6739</v>
      </c>
      <c r="H36" s="548">
        <v>8813</v>
      </c>
      <c r="I36" s="548">
        <v>8262</v>
      </c>
      <c r="J36" s="548">
        <v>9207</v>
      </c>
      <c r="K36" s="549">
        <v>43</v>
      </c>
      <c r="L36" s="380">
        <v>0.46703595090691863</v>
      </c>
    </row>
    <row r="37" spans="1:12" s="369" customFormat="1" ht="15.95" customHeight="1" x14ac:dyDescent="0.2">
      <c r="A37" s="381"/>
      <c r="B37" s="382" t="s">
        <v>113</v>
      </c>
      <c r="C37" s="382" t="s">
        <v>352</v>
      </c>
      <c r="D37" s="382"/>
      <c r="E37" s="383"/>
      <c r="F37" s="548">
        <v>2891</v>
      </c>
      <c r="G37" s="548">
        <v>2376</v>
      </c>
      <c r="H37" s="548">
        <v>3327</v>
      </c>
      <c r="I37" s="548">
        <v>3144</v>
      </c>
      <c r="J37" s="548">
        <v>3107</v>
      </c>
      <c r="K37" s="549">
        <v>-216</v>
      </c>
      <c r="L37" s="380">
        <v>-6.9520437721274542</v>
      </c>
    </row>
    <row r="38" spans="1:12" s="369" customFormat="1" ht="15.95" customHeight="1" x14ac:dyDescent="0.2">
      <c r="A38" s="381"/>
      <c r="B38" s="384" t="s">
        <v>105</v>
      </c>
      <c r="C38" s="384" t="s">
        <v>106</v>
      </c>
      <c r="D38" s="385"/>
      <c r="E38" s="383"/>
      <c r="F38" s="548">
        <v>5339</v>
      </c>
      <c r="G38" s="548">
        <v>3818</v>
      </c>
      <c r="H38" s="548">
        <v>5104</v>
      </c>
      <c r="I38" s="548">
        <v>4789</v>
      </c>
      <c r="J38" s="550">
        <v>5513</v>
      </c>
      <c r="K38" s="549">
        <v>-174</v>
      </c>
      <c r="L38" s="380">
        <v>-3.1561763105387266</v>
      </c>
    </row>
    <row r="39" spans="1:12" s="369" customFormat="1" ht="15.95" customHeight="1" x14ac:dyDescent="0.2">
      <c r="A39" s="381"/>
      <c r="B39" s="385"/>
      <c r="C39" s="382" t="s">
        <v>353</v>
      </c>
      <c r="D39" s="385"/>
      <c r="E39" s="383"/>
      <c r="F39" s="548">
        <v>1574</v>
      </c>
      <c r="G39" s="548">
        <v>1206</v>
      </c>
      <c r="H39" s="548">
        <v>1705</v>
      </c>
      <c r="I39" s="548">
        <v>1755</v>
      </c>
      <c r="J39" s="548">
        <v>1776</v>
      </c>
      <c r="K39" s="549">
        <v>-202</v>
      </c>
      <c r="L39" s="380">
        <v>-11.373873873873874</v>
      </c>
    </row>
    <row r="40" spans="1:12" s="369" customFormat="1" ht="15.95" customHeight="1" x14ac:dyDescent="0.2">
      <c r="A40" s="381"/>
      <c r="B40" s="384"/>
      <c r="C40" s="384" t="s">
        <v>107</v>
      </c>
      <c r="D40" s="385"/>
      <c r="E40" s="383"/>
      <c r="F40" s="548">
        <v>3911</v>
      </c>
      <c r="G40" s="548">
        <v>2921</v>
      </c>
      <c r="H40" s="548">
        <v>3709</v>
      </c>
      <c r="I40" s="548">
        <v>3473</v>
      </c>
      <c r="J40" s="548">
        <v>3694</v>
      </c>
      <c r="K40" s="549">
        <v>217</v>
      </c>
      <c r="L40" s="380">
        <v>5.8743909041689228</v>
      </c>
    </row>
    <row r="41" spans="1:12" s="369" customFormat="1" ht="24" customHeight="1" x14ac:dyDescent="0.2">
      <c r="A41" s="381"/>
      <c r="B41" s="385"/>
      <c r="C41" s="382" t="s">
        <v>353</v>
      </c>
      <c r="D41" s="385"/>
      <c r="E41" s="383"/>
      <c r="F41" s="548">
        <v>1317</v>
      </c>
      <c r="G41" s="548">
        <v>1170</v>
      </c>
      <c r="H41" s="548">
        <v>1622</v>
      </c>
      <c r="I41" s="548">
        <v>1389</v>
      </c>
      <c r="J41" s="550">
        <v>1331</v>
      </c>
      <c r="K41" s="549">
        <v>-14</v>
      </c>
      <c r="L41" s="380">
        <v>-1.051840721262209</v>
      </c>
    </row>
    <row r="42" spans="1:12" s="110" customFormat="1" ht="15" customHeight="1" x14ac:dyDescent="0.2">
      <c r="A42" s="381"/>
      <c r="B42" s="384" t="s">
        <v>113</v>
      </c>
      <c r="C42" s="384" t="s">
        <v>354</v>
      </c>
      <c r="D42" s="385"/>
      <c r="E42" s="383"/>
      <c r="F42" s="548">
        <v>1690</v>
      </c>
      <c r="G42" s="548">
        <v>1299</v>
      </c>
      <c r="H42" s="548">
        <v>2106</v>
      </c>
      <c r="I42" s="548">
        <v>1797</v>
      </c>
      <c r="J42" s="548">
        <v>1686</v>
      </c>
      <c r="K42" s="549">
        <v>4</v>
      </c>
      <c r="L42" s="380">
        <v>0.23724792408066431</v>
      </c>
    </row>
    <row r="43" spans="1:12" s="110" customFormat="1" ht="15" customHeight="1" x14ac:dyDescent="0.2">
      <c r="A43" s="381"/>
      <c r="B43" s="385"/>
      <c r="C43" s="382" t="s">
        <v>353</v>
      </c>
      <c r="D43" s="385"/>
      <c r="E43" s="383"/>
      <c r="F43" s="548">
        <v>722</v>
      </c>
      <c r="G43" s="548">
        <v>551</v>
      </c>
      <c r="H43" s="548">
        <v>960</v>
      </c>
      <c r="I43" s="548">
        <v>834</v>
      </c>
      <c r="J43" s="548">
        <v>681</v>
      </c>
      <c r="K43" s="549">
        <v>41</v>
      </c>
      <c r="L43" s="380">
        <v>6.0205580029368573</v>
      </c>
    </row>
    <row r="44" spans="1:12" s="110" customFormat="1" ht="15" customHeight="1" x14ac:dyDescent="0.2">
      <c r="A44" s="381"/>
      <c r="B44" s="384"/>
      <c r="C44" s="366" t="s">
        <v>109</v>
      </c>
      <c r="D44" s="385"/>
      <c r="E44" s="383"/>
      <c r="F44" s="548">
        <v>6325</v>
      </c>
      <c r="G44" s="548">
        <v>4595</v>
      </c>
      <c r="H44" s="548">
        <v>5685</v>
      </c>
      <c r="I44" s="548">
        <v>5498</v>
      </c>
      <c r="J44" s="550">
        <v>6416</v>
      </c>
      <c r="K44" s="549">
        <v>-91</v>
      </c>
      <c r="L44" s="380">
        <v>-1.4183291770573565</v>
      </c>
    </row>
    <row r="45" spans="1:12" s="110" customFormat="1" ht="15" customHeight="1" x14ac:dyDescent="0.2">
      <c r="A45" s="381"/>
      <c r="B45" s="385"/>
      <c r="C45" s="382" t="s">
        <v>353</v>
      </c>
      <c r="D45" s="385"/>
      <c r="E45" s="383"/>
      <c r="F45" s="548">
        <v>1873</v>
      </c>
      <c r="G45" s="548">
        <v>1565</v>
      </c>
      <c r="H45" s="548">
        <v>2033</v>
      </c>
      <c r="I45" s="548">
        <v>2014</v>
      </c>
      <c r="J45" s="548">
        <v>2128</v>
      </c>
      <c r="K45" s="549">
        <v>-255</v>
      </c>
      <c r="L45" s="380">
        <v>-11.983082706766917</v>
      </c>
    </row>
    <row r="46" spans="1:12" s="110" customFormat="1" ht="15" customHeight="1" x14ac:dyDescent="0.2">
      <c r="A46" s="381"/>
      <c r="B46" s="384"/>
      <c r="C46" s="366" t="s">
        <v>110</v>
      </c>
      <c r="D46" s="385"/>
      <c r="E46" s="383"/>
      <c r="F46" s="548">
        <v>1116</v>
      </c>
      <c r="G46" s="548">
        <v>736</v>
      </c>
      <c r="H46" s="548">
        <v>907</v>
      </c>
      <c r="I46" s="548">
        <v>847</v>
      </c>
      <c r="J46" s="548">
        <v>986</v>
      </c>
      <c r="K46" s="549">
        <v>130</v>
      </c>
      <c r="L46" s="380">
        <v>13.184584178498985</v>
      </c>
    </row>
    <row r="47" spans="1:12" s="110" customFormat="1" ht="15" customHeight="1" x14ac:dyDescent="0.2">
      <c r="A47" s="381"/>
      <c r="B47" s="385"/>
      <c r="C47" s="382" t="s">
        <v>353</v>
      </c>
      <c r="D47" s="385"/>
      <c r="E47" s="383"/>
      <c r="F47" s="548">
        <v>259</v>
      </c>
      <c r="G47" s="548">
        <v>216</v>
      </c>
      <c r="H47" s="548">
        <v>282</v>
      </c>
      <c r="I47" s="548">
        <v>254</v>
      </c>
      <c r="J47" s="550">
        <v>259</v>
      </c>
      <c r="K47" s="549">
        <v>0</v>
      </c>
      <c r="L47" s="380">
        <v>0</v>
      </c>
    </row>
    <row r="48" spans="1:12" s="110" customFormat="1" ht="15" customHeight="1" x14ac:dyDescent="0.2">
      <c r="A48" s="381"/>
      <c r="B48" s="385"/>
      <c r="C48" s="366" t="s">
        <v>111</v>
      </c>
      <c r="D48" s="386"/>
      <c r="E48" s="387"/>
      <c r="F48" s="548">
        <v>119</v>
      </c>
      <c r="G48" s="548">
        <v>109</v>
      </c>
      <c r="H48" s="548">
        <v>115</v>
      </c>
      <c r="I48" s="548">
        <v>120</v>
      </c>
      <c r="J48" s="548">
        <v>119</v>
      </c>
      <c r="K48" s="549">
        <v>0</v>
      </c>
      <c r="L48" s="380">
        <v>0</v>
      </c>
    </row>
    <row r="49" spans="1:12" s="110" customFormat="1" ht="15" customHeight="1" x14ac:dyDescent="0.2">
      <c r="A49" s="381"/>
      <c r="B49" s="385"/>
      <c r="C49" s="382" t="s">
        <v>353</v>
      </c>
      <c r="D49" s="385"/>
      <c r="E49" s="383"/>
      <c r="F49" s="548">
        <v>37</v>
      </c>
      <c r="G49" s="548">
        <v>44</v>
      </c>
      <c r="H49" s="548">
        <v>52</v>
      </c>
      <c r="I49" s="548">
        <v>42</v>
      </c>
      <c r="J49" s="548">
        <v>39</v>
      </c>
      <c r="K49" s="549">
        <v>-2</v>
      </c>
      <c r="L49" s="380">
        <v>-5.1282051282051286</v>
      </c>
    </row>
    <row r="50" spans="1:12" s="110" customFormat="1" ht="15" customHeight="1" x14ac:dyDescent="0.2">
      <c r="A50" s="381"/>
      <c r="B50" s="384" t="s">
        <v>113</v>
      </c>
      <c r="C50" s="382" t="s">
        <v>181</v>
      </c>
      <c r="D50" s="385"/>
      <c r="E50" s="383"/>
      <c r="F50" s="548">
        <v>6098</v>
      </c>
      <c r="G50" s="548">
        <v>4466</v>
      </c>
      <c r="H50" s="548">
        <v>5823</v>
      </c>
      <c r="I50" s="548">
        <v>5482</v>
      </c>
      <c r="J50" s="550">
        <v>6445</v>
      </c>
      <c r="K50" s="549">
        <v>-347</v>
      </c>
      <c r="L50" s="380">
        <v>-5.3840186190845616</v>
      </c>
    </row>
    <row r="51" spans="1:12" s="110" customFormat="1" ht="15" customHeight="1" x14ac:dyDescent="0.2">
      <c r="A51" s="381"/>
      <c r="B51" s="385"/>
      <c r="C51" s="382" t="s">
        <v>353</v>
      </c>
      <c r="D51" s="385"/>
      <c r="E51" s="383"/>
      <c r="F51" s="548">
        <v>1788</v>
      </c>
      <c r="G51" s="548">
        <v>1396</v>
      </c>
      <c r="H51" s="548">
        <v>1943</v>
      </c>
      <c r="I51" s="548">
        <v>1974</v>
      </c>
      <c r="J51" s="548">
        <v>2087</v>
      </c>
      <c r="K51" s="549">
        <v>-299</v>
      </c>
      <c r="L51" s="380">
        <v>-14.326784858648779</v>
      </c>
    </row>
    <row r="52" spans="1:12" s="110" customFormat="1" ht="15" customHeight="1" x14ac:dyDescent="0.2">
      <c r="A52" s="381"/>
      <c r="B52" s="384"/>
      <c r="C52" s="382" t="s">
        <v>182</v>
      </c>
      <c r="D52" s="385"/>
      <c r="E52" s="383"/>
      <c r="F52" s="548">
        <v>3152</v>
      </c>
      <c r="G52" s="548">
        <v>2273</v>
      </c>
      <c r="H52" s="548">
        <v>2990</v>
      </c>
      <c r="I52" s="548">
        <v>2780</v>
      </c>
      <c r="J52" s="548">
        <v>2762</v>
      </c>
      <c r="K52" s="549">
        <v>390</v>
      </c>
      <c r="L52" s="380">
        <v>14.120202751629254</v>
      </c>
    </row>
    <row r="53" spans="1:12" s="269" customFormat="1" ht="11.25" customHeight="1" x14ac:dyDescent="0.2">
      <c r="A53" s="381"/>
      <c r="B53" s="385"/>
      <c r="C53" s="382" t="s">
        <v>353</v>
      </c>
      <c r="D53" s="385"/>
      <c r="E53" s="383"/>
      <c r="F53" s="548">
        <v>1103</v>
      </c>
      <c r="G53" s="548">
        <v>980</v>
      </c>
      <c r="H53" s="548">
        <v>1384</v>
      </c>
      <c r="I53" s="548">
        <v>1170</v>
      </c>
      <c r="J53" s="550">
        <v>1020</v>
      </c>
      <c r="K53" s="549">
        <v>83</v>
      </c>
      <c r="L53" s="380">
        <v>8.1372549019607838</v>
      </c>
    </row>
    <row r="54" spans="1:12" s="151" customFormat="1" ht="12.75" customHeight="1" x14ac:dyDescent="0.2">
      <c r="A54" s="381"/>
      <c r="B54" s="384" t="s">
        <v>113</v>
      </c>
      <c r="C54" s="384" t="s">
        <v>116</v>
      </c>
      <c r="D54" s="385"/>
      <c r="E54" s="383"/>
      <c r="F54" s="548">
        <v>7203</v>
      </c>
      <c r="G54" s="548">
        <v>5101</v>
      </c>
      <c r="H54" s="548">
        <v>6588</v>
      </c>
      <c r="I54" s="548">
        <v>6208</v>
      </c>
      <c r="J54" s="548">
        <v>6982</v>
      </c>
      <c r="K54" s="549">
        <v>221</v>
      </c>
      <c r="L54" s="380">
        <v>3.16528215411057</v>
      </c>
    </row>
    <row r="55" spans="1:12" ht="11.25" x14ac:dyDescent="0.2">
      <c r="A55" s="381"/>
      <c r="B55" s="385"/>
      <c r="C55" s="382" t="s">
        <v>353</v>
      </c>
      <c r="D55" s="385"/>
      <c r="E55" s="383"/>
      <c r="F55" s="548">
        <v>2078</v>
      </c>
      <c r="G55" s="548">
        <v>1696</v>
      </c>
      <c r="H55" s="548">
        <v>2330</v>
      </c>
      <c r="I55" s="548">
        <v>2181</v>
      </c>
      <c r="J55" s="548">
        <v>2079</v>
      </c>
      <c r="K55" s="549">
        <v>-1</v>
      </c>
      <c r="L55" s="380">
        <v>-4.8100048100048101E-2</v>
      </c>
    </row>
    <row r="56" spans="1:12" ht="14.25" customHeight="1" x14ac:dyDescent="0.2">
      <c r="A56" s="381"/>
      <c r="B56" s="385"/>
      <c r="C56" s="384" t="s">
        <v>117</v>
      </c>
      <c r="D56" s="385"/>
      <c r="E56" s="383"/>
      <c r="F56" s="548">
        <v>2037</v>
      </c>
      <c r="G56" s="548">
        <v>1634</v>
      </c>
      <c r="H56" s="548">
        <v>2218</v>
      </c>
      <c r="I56" s="548">
        <v>2047</v>
      </c>
      <c r="J56" s="548">
        <v>2216</v>
      </c>
      <c r="K56" s="549">
        <v>-179</v>
      </c>
      <c r="L56" s="380">
        <v>-8.0776173285198549</v>
      </c>
    </row>
    <row r="57" spans="1:12" ht="18.75" customHeight="1" x14ac:dyDescent="0.2">
      <c r="A57" s="388"/>
      <c r="B57" s="389"/>
      <c r="C57" s="390" t="s">
        <v>353</v>
      </c>
      <c r="D57" s="389"/>
      <c r="E57" s="391"/>
      <c r="F57" s="551">
        <v>812</v>
      </c>
      <c r="G57" s="552">
        <v>678</v>
      </c>
      <c r="H57" s="552">
        <v>997</v>
      </c>
      <c r="I57" s="552">
        <v>960</v>
      </c>
      <c r="J57" s="552">
        <v>1026</v>
      </c>
      <c r="K57" s="553">
        <f t="shared" ref="K57" si="0">IF(OR(F57=".",J57=".")=TRUE,".",IF(OR(F57="*",J57="*")=TRUE,"*",IF(AND(F57="-",J57="-")=TRUE,"-",IF(AND(ISNUMBER(J57),ISNUMBER(F57))=TRUE,IF(F57-J57=0,0,F57-J57),IF(ISNUMBER(F57)=TRUE,F57,-J57)))))</f>
        <v>-214</v>
      </c>
      <c r="L57" s="392">
        <f t="shared" ref="L57" si="1">IF(K57 =".",".",IF(K57 ="*","*",IF(K57="-","-",IF(K57=0,0,IF(OR(J57="-",J57=".",F57="-",F57=".")=TRUE,"X",IF(J57=0,"0,0",IF(ABS(K57*100/J57)&gt;250,".X",(K57*100/J57))))))))</f>
        <v>-20.857699805068226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9517</v>
      </c>
      <c r="E11" s="114">
        <v>7210</v>
      </c>
      <c r="F11" s="114">
        <v>11642</v>
      </c>
      <c r="G11" s="114">
        <v>8533</v>
      </c>
      <c r="H11" s="140">
        <v>9505</v>
      </c>
      <c r="I11" s="115">
        <v>12</v>
      </c>
      <c r="J11" s="116">
        <v>0.1262493424513414</v>
      </c>
    </row>
    <row r="12" spans="1:15" s="110" customFormat="1" ht="24.95" customHeight="1" x14ac:dyDescent="0.2">
      <c r="A12" s="193" t="s">
        <v>132</v>
      </c>
      <c r="B12" s="194" t="s">
        <v>133</v>
      </c>
      <c r="C12" s="113">
        <v>2.7529683723862561</v>
      </c>
      <c r="D12" s="115">
        <v>262</v>
      </c>
      <c r="E12" s="114">
        <v>138</v>
      </c>
      <c r="F12" s="114">
        <v>313</v>
      </c>
      <c r="G12" s="114">
        <v>217</v>
      </c>
      <c r="H12" s="140">
        <v>244</v>
      </c>
      <c r="I12" s="115">
        <v>18</v>
      </c>
      <c r="J12" s="116">
        <v>7.3770491803278686</v>
      </c>
    </row>
    <row r="13" spans="1:15" s="110" customFormat="1" ht="24.95" customHeight="1" x14ac:dyDescent="0.2">
      <c r="A13" s="193" t="s">
        <v>134</v>
      </c>
      <c r="B13" s="199" t="s">
        <v>214</v>
      </c>
      <c r="C13" s="113">
        <v>1.6917095723442261</v>
      </c>
      <c r="D13" s="115">
        <v>161</v>
      </c>
      <c r="E13" s="114">
        <v>395</v>
      </c>
      <c r="F13" s="114">
        <v>416</v>
      </c>
      <c r="G13" s="114">
        <v>93</v>
      </c>
      <c r="H13" s="140">
        <v>98</v>
      </c>
      <c r="I13" s="115">
        <v>63</v>
      </c>
      <c r="J13" s="116">
        <v>64.285714285714292</v>
      </c>
    </row>
    <row r="14" spans="1:15" s="287" customFormat="1" ht="24.95" customHeight="1" x14ac:dyDescent="0.2">
      <c r="A14" s="193" t="s">
        <v>215</v>
      </c>
      <c r="B14" s="199" t="s">
        <v>137</v>
      </c>
      <c r="C14" s="113">
        <v>12.997793422296942</v>
      </c>
      <c r="D14" s="115">
        <v>1237</v>
      </c>
      <c r="E14" s="114">
        <v>1145</v>
      </c>
      <c r="F14" s="114">
        <v>1763</v>
      </c>
      <c r="G14" s="114">
        <v>1129</v>
      </c>
      <c r="H14" s="140">
        <v>1751</v>
      </c>
      <c r="I14" s="115">
        <v>-514</v>
      </c>
      <c r="J14" s="116">
        <v>-29.354654483152483</v>
      </c>
      <c r="K14" s="110"/>
      <c r="L14" s="110"/>
      <c r="M14" s="110"/>
      <c r="N14" s="110"/>
      <c r="O14" s="110"/>
    </row>
    <row r="15" spans="1:15" s="110" customFormat="1" ht="24.95" customHeight="1" x14ac:dyDescent="0.2">
      <c r="A15" s="193" t="s">
        <v>216</v>
      </c>
      <c r="B15" s="199" t="s">
        <v>217</v>
      </c>
      <c r="C15" s="113">
        <v>2.1435326258274667</v>
      </c>
      <c r="D15" s="115">
        <v>204</v>
      </c>
      <c r="E15" s="114">
        <v>171</v>
      </c>
      <c r="F15" s="114">
        <v>385</v>
      </c>
      <c r="G15" s="114">
        <v>254</v>
      </c>
      <c r="H15" s="140">
        <v>238</v>
      </c>
      <c r="I15" s="115">
        <v>-34</v>
      </c>
      <c r="J15" s="116">
        <v>-14.285714285714286</v>
      </c>
    </row>
    <row r="16" spans="1:15" s="287" customFormat="1" ht="24.95" customHeight="1" x14ac:dyDescent="0.2">
      <c r="A16" s="193" t="s">
        <v>218</v>
      </c>
      <c r="B16" s="199" t="s">
        <v>141</v>
      </c>
      <c r="C16" s="113">
        <v>7.3447514973205843</v>
      </c>
      <c r="D16" s="115">
        <v>699</v>
      </c>
      <c r="E16" s="114">
        <v>456</v>
      </c>
      <c r="F16" s="114">
        <v>895</v>
      </c>
      <c r="G16" s="114">
        <v>527</v>
      </c>
      <c r="H16" s="140">
        <v>765</v>
      </c>
      <c r="I16" s="115">
        <v>-66</v>
      </c>
      <c r="J16" s="116">
        <v>-8.6274509803921564</v>
      </c>
      <c r="K16" s="110"/>
      <c r="L16" s="110"/>
      <c r="M16" s="110"/>
      <c r="N16" s="110"/>
      <c r="O16" s="110"/>
    </row>
    <row r="17" spans="1:15" s="110" customFormat="1" ht="24.95" customHeight="1" x14ac:dyDescent="0.2">
      <c r="A17" s="193" t="s">
        <v>142</v>
      </c>
      <c r="B17" s="199" t="s">
        <v>220</v>
      </c>
      <c r="C17" s="113">
        <v>3.5095092991488914</v>
      </c>
      <c r="D17" s="115">
        <v>334</v>
      </c>
      <c r="E17" s="114">
        <v>518</v>
      </c>
      <c r="F17" s="114">
        <v>483</v>
      </c>
      <c r="G17" s="114">
        <v>348</v>
      </c>
      <c r="H17" s="140">
        <v>748</v>
      </c>
      <c r="I17" s="115">
        <v>-414</v>
      </c>
      <c r="J17" s="116">
        <v>-55.347593582887697</v>
      </c>
    </row>
    <row r="18" spans="1:15" s="287" customFormat="1" ht="24.95" customHeight="1" x14ac:dyDescent="0.2">
      <c r="A18" s="201" t="s">
        <v>144</v>
      </c>
      <c r="B18" s="202" t="s">
        <v>145</v>
      </c>
      <c r="C18" s="113">
        <v>9.0259535567931071</v>
      </c>
      <c r="D18" s="115">
        <v>859</v>
      </c>
      <c r="E18" s="114">
        <v>456</v>
      </c>
      <c r="F18" s="114">
        <v>996</v>
      </c>
      <c r="G18" s="114">
        <v>730</v>
      </c>
      <c r="H18" s="140">
        <v>806</v>
      </c>
      <c r="I18" s="115">
        <v>53</v>
      </c>
      <c r="J18" s="116">
        <v>6.5756823821339951</v>
      </c>
      <c r="K18" s="110"/>
      <c r="L18" s="110"/>
      <c r="M18" s="110"/>
      <c r="N18" s="110"/>
      <c r="O18" s="110"/>
    </row>
    <row r="19" spans="1:15" s="110" customFormat="1" ht="24.95" customHeight="1" x14ac:dyDescent="0.2">
      <c r="A19" s="193" t="s">
        <v>146</v>
      </c>
      <c r="B19" s="199" t="s">
        <v>147</v>
      </c>
      <c r="C19" s="113">
        <v>11.778921929179363</v>
      </c>
      <c r="D19" s="115">
        <v>1121</v>
      </c>
      <c r="E19" s="114">
        <v>948</v>
      </c>
      <c r="F19" s="114">
        <v>1651</v>
      </c>
      <c r="G19" s="114">
        <v>1033</v>
      </c>
      <c r="H19" s="140">
        <v>1270</v>
      </c>
      <c r="I19" s="115">
        <v>-149</v>
      </c>
      <c r="J19" s="116">
        <v>-11.73228346456693</v>
      </c>
    </row>
    <row r="20" spans="1:15" s="287" customFormat="1" ht="24.95" customHeight="1" x14ac:dyDescent="0.2">
      <c r="A20" s="193" t="s">
        <v>148</v>
      </c>
      <c r="B20" s="199" t="s">
        <v>149</v>
      </c>
      <c r="C20" s="113">
        <v>6.0313123883576756</v>
      </c>
      <c r="D20" s="115">
        <v>574</v>
      </c>
      <c r="E20" s="114">
        <v>429</v>
      </c>
      <c r="F20" s="114">
        <v>548</v>
      </c>
      <c r="G20" s="114">
        <v>521</v>
      </c>
      <c r="H20" s="140">
        <v>537</v>
      </c>
      <c r="I20" s="115">
        <v>37</v>
      </c>
      <c r="J20" s="116">
        <v>6.8901303538175043</v>
      </c>
      <c r="K20" s="110"/>
      <c r="L20" s="110"/>
      <c r="M20" s="110"/>
      <c r="N20" s="110"/>
      <c r="O20" s="110"/>
    </row>
    <row r="21" spans="1:15" s="110" customFormat="1" ht="24.95" customHeight="1" x14ac:dyDescent="0.2">
      <c r="A21" s="201" t="s">
        <v>150</v>
      </c>
      <c r="B21" s="202" t="s">
        <v>151</v>
      </c>
      <c r="C21" s="113">
        <v>7.3447514973205843</v>
      </c>
      <c r="D21" s="115">
        <v>699</v>
      </c>
      <c r="E21" s="114">
        <v>474</v>
      </c>
      <c r="F21" s="114">
        <v>633</v>
      </c>
      <c r="G21" s="114">
        <v>753</v>
      </c>
      <c r="H21" s="140">
        <v>691</v>
      </c>
      <c r="I21" s="115">
        <v>8</v>
      </c>
      <c r="J21" s="116">
        <v>1.1577424023154848</v>
      </c>
    </row>
    <row r="22" spans="1:15" s="110" customFormat="1" ht="24.95" customHeight="1" x14ac:dyDescent="0.2">
      <c r="A22" s="201" t="s">
        <v>152</v>
      </c>
      <c r="B22" s="199" t="s">
        <v>153</v>
      </c>
      <c r="C22" s="113">
        <v>1.1453189030156561</v>
      </c>
      <c r="D22" s="115">
        <v>109</v>
      </c>
      <c r="E22" s="114">
        <v>56</v>
      </c>
      <c r="F22" s="114">
        <v>173</v>
      </c>
      <c r="G22" s="114">
        <v>157</v>
      </c>
      <c r="H22" s="140">
        <v>104</v>
      </c>
      <c r="I22" s="115">
        <v>5</v>
      </c>
      <c r="J22" s="116">
        <v>4.8076923076923075</v>
      </c>
    </row>
    <row r="23" spans="1:15" s="110" customFormat="1" ht="24.95" customHeight="1" x14ac:dyDescent="0.2">
      <c r="A23" s="193" t="s">
        <v>154</v>
      </c>
      <c r="B23" s="199" t="s">
        <v>155</v>
      </c>
      <c r="C23" s="113">
        <v>1.1873489545024694</v>
      </c>
      <c r="D23" s="115">
        <v>113</v>
      </c>
      <c r="E23" s="114">
        <v>51</v>
      </c>
      <c r="F23" s="114">
        <v>116</v>
      </c>
      <c r="G23" s="114">
        <v>82</v>
      </c>
      <c r="H23" s="140">
        <v>111</v>
      </c>
      <c r="I23" s="115">
        <v>2</v>
      </c>
      <c r="J23" s="116">
        <v>1.8018018018018018</v>
      </c>
    </row>
    <row r="24" spans="1:15" s="110" customFormat="1" ht="24.95" customHeight="1" x14ac:dyDescent="0.2">
      <c r="A24" s="193" t="s">
        <v>156</v>
      </c>
      <c r="B24" s="199" t="s">
        <v>221</v>
      </c>
      <c r="C24" s="113">
        <v>4.518230534832405</v>
      </c>
      <c r="D24" s="115">
        <v>430</v>
      </c>
      <c r="E24" s="114">
        <v>274</v>
      </c>
      <c r="F24" s="114">
        <v>540</v>
      </c>
      <c r="G24" s="114">
        <v>485</v>
      </c>
      <c r="H24" s="140">
        <v>761</v>
      </c>
      <c r="I24" s="115">
        <v>-331</v>
      </c>
      <c r="J24" s="116">
        <v>-43.495400788436271</v>
      </c>
    </row>
    <row r="25" spans="1:15" s="110" customFormat="1" ht="24.95" customHeight="1" x14ac:dyDescent="0.2">
      <c r="A25" s="193" t="s">
        <v>222</v>
      </c>
      <c r="B25" s="204" t="s">
        <v>159</v>
      </c>
      <c r="C25" s="113">
        <v>4.3816328675002625</v>
      </c>
      <c r="D25" s="115">
        <v>417</v>
      </c>
      <c r="E25" s="114">
        <v>328</v>
      </c>
      <c r="F25" s="114">
        <v>427</v>
      </c>
      <c r="G25" s="114">
        <v>348</v>
      </c>
      <c r="H25" s="140">
        <v>413</v>
      </c>
      <c r="I25" s="115">
        <v>4</v>
      </c>
      <c r="J25" s="116">
        <v>0.96852300242130751</v>
      </c>
    </row>
    <row r="26" spans="1:15" s="110" customFormat="1" ht="24.95" customHeight="1" x14ac:dyDescent="0.2">
      <c r="A26" s="201">
        <v>782.78300000000002</v>
      </c>
      <c r="B26" s="203" t="s">
        <v>160</v>
      </c>
      <c r="C26" s="113">
        <v>8.479562887464537</v>
      </c>
      <c r="D26" s="115">
        <v>807</v>
      </c>
      <c r="E26" s="114">
        <v>623</v>
      </c>
      <c r="F26" s="114">
        <v>987</v>
      </c>
      <c r="G26" s="114">
        <v>813</v>
      </c>
      <c r="H26" s="140">
        <v>772</v>
      </c>
      <c r="I26" s="115">
        <v>35</v>
      </c>
      <c r="J26" s="116">
        <v>4.5336787564766841</v>
      </c>
    </row>
    <row r="27" spans="1:15" s="110" customFormat="1" ht="24.95" customHeight="1" x14ac:dyDescent="0.2">
      <c r="A27" s="193" t="s">
        <v>161</v>
      </c>
      <c r="B27" s="199" t="s">
        <v>162</v>
      </c>
      <c r="C27" s="113">
        <v>6.7458232636334978</v>
      </c>
      <c r="D27" s="115">
        <v>642</v>
      </c>
      <c r="E27" s="114">
        <v>222</v>
      </c>
      <c r="F27" s="114">
        <v>400</v>
      </c>
      <c r="G27" s="114">
        <v>270</v>
      </c>
      <c r="H27" s="140">
        <v>191</v>
      </c>
      <c r="I27" s="115">
        <v>451</v>
      </c>
      <c r="J27" s="116">
        <v>236.12565445026178</v>
      </c>
    </row>
    <row r="28" spans="1:15" s="110" customFormat="1" ht="24.95" customHeight="1" x14ac:dyDescent="0.2">
      <c r="A28" s="193" t="s">
        <v>163</v>
      </c>
      <c r="B28" s="199" t="s">
        <v>164</v>
      </c>
      <c r="C28" s="113">
        <v>5.7055794893348741</v>
      </c>
      <c r="D28" s="115">
        <v>543</v>
      </c>
      <c r="E28" s="114">
        <v>224</v>
      </c>
      <c r="F28" s="114">
        <v>599</v>
      </c>
      <c r="G28" s="114">
        <v>202</v>
      </c>
      <c r="H28" s="140">
        <v>287</v>
      </c>
      <c r="I28" s="115">
        <v>256</v>
      </c>
      <c r="J28" s="116">
        <v>89.19860627177701</v>
      </c>
    </row>
    <row r="29" spans="1:15" s="110" customFormat="1" ht="24.95" customHeight="1" x14ac:dyDescent="0.2">
      <c r="A29" s="193">
        <v>86</v>
      </c>
      <c r="B29" s="199" t="s">
        <v>165</v>
      </c>
      <c r="C29" s="113">
        <v>6.1994325943049278</v>
      </c>
      <c r="D29" s="115">
        <v>590</v>
      </c>
      <c r="E29" s="114">
        <v>605</v>
      </c>
      <c r="F29" s="114">
        <v>721</v>
      </c>
      <c r="G29" s="114">
        <v>586</v>
      </c>
      <c r="H29" s="140">
        <v>669</v>
      </c>
      <c r="I29" s="115">
        <v>-79</v>
      </c>
      <c r="J29" s="116">
        <v>-11.808669656203289</v>
      </c>
    </row>
    <row r="30" spans="1:15" s="110" customFormat="1" ht="24.95" customHeight="1" x14ac:dyDescent="0.2">
      <c r="A30" s="193">
        <v>87.88</v>
      </c>
      <c r="B30" s="204" t="s">
        <v>166</v>
      </c>
      <c r="C30" s="113">
        <v>5.810654618051907</v>
      </c>
      <c r="D30" s="115">
        <v>553</v>
      </c>
      <c r="E30" s="114">
        <v>511</v>
      </c>
      <c r="F30" s="114">
        <v>943</v>
      </c>
      <c r="G30" s="114">
        <v>751</v>
      </c>
      <c r="H30" s="140">
        <v>486</v>
      </c>
      <c r="I30" s="115">
        <v>67</v>
      </c>
      <c r="J30" s="116">
        <v>13.786008230452675</v>
      </c>
    </row>
    <row r="31" spans="1:15" s="110" customFormat="1" ht="24.95" customHeight="1" x14ac:dyDescent="0.2">
      <c r="A31" s="193" t="s">
        <v>167</v>
      </c>
      <c r="B31" s="199" t="s">
        <v>168</v>
      </c>
      <c r="C31" s="113">
        <v>4.2030051486813074</v>
      </c>
      <c r="D31" s="115">
        <v>400</v>
      </c>
      <c r="E31" s="114">
        <v>331</v>
      </c>
      <c r="F31" s="114">
        <v>416</v>
      </c>
      <c r="G31" s="114">
        <v>359</v>
      </c>
      <c r="H31" s="140">
        <v>314</v>
      </c>
      <c r="I31" s="115">
        <v>86</v>
      </c>
      <c r="J31" s="116">
        <v>27.388535031847134</v>
      </c>
    </row>
    <row r="32" spans="1:15" s="110" customFormat="1" ht="24.95" customHeight="1" x14ac:dyDescent="0.2">
      <c r="A32" s="193"/>
      <c r="B32" s="204" t="s">
        <v>169</v>
      </c>
      <c r="C32" s="113">
        <v>0</v>
      </c>
      <c r="D32" s="115">
        <v>0</v>
      </c>
      <c r="E32" s="114">
        <v>0</v>
      </c>
      <c r="F32" s="114">
        <v>0</v>
      </c>
      <c r="G32" s="114">
        <v>4</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2.7529683723862561</v>
      </c>
      <c r="D34" s="115">
        <v>262</v>
      </c>
      <c r="E34" s="114">
        <v>138</v>
      </c>
      <c r="F34" s="114">
        <v>313</v>
      </c>
      <c r="G34" s="114">
        <v>217</v>
      </c>
      <c r="H34" s="140">
        <v>244</v>
      </c>
      <c r="I34" s="115">
        <v>18</v>
      </c>
      <c r="J34" s="116">
        <v>7.3770491803278686</v>
      </c>
    </row>
    <row r="35" spans="1:10" s="110" customFormat="1" ht="24.95" customHeight="1" x14ac:dyDescent="0.2">
      <c r="A35" s="292" t="s">
        <v>171</v>
      </c>
      <c r="B35" s="293" t="s">
        <v>172</v>
      </c>
      <c r="C35" s="113">
        <v>23.715456551434276</v>
      </c>
      <c r="D35" s="115">
        <v>2257</v>
      </c>
      <c r="E35" s="114">
        <v>1996</v>
      </c>
      <c r="F35" s="114">
        <v>3175</v>
      </c>
      <c r="G35" s="114">
        <v>1952</v>
      </c>
      <c r="H35" s="140">
        <v>2655</v>
      </c>
      <c r="I35" s="115">
        <v>-398</v>
      </c>
      <c r="J35" s="116">
        <v>-14.990583804143126</v>
      </c>
    </row>
    <row r="36" spans="1:10" s="110" customFormat="1" ht="24.95" customHeight="1" x14ac:dyDescent="0.2">
      <c r="A36" s="294" t="s">
        <v>173</v>
      </c>
      <c r="B36" s="295" t="s">
        <v>174</v>
      </c>
      <c r="C36" s="125">
        <v>73.531575076179465</v>
      </c>
      <c r="D36" s="143">
        <v>6998</v>
      </c>
      <c r="E36" s="144">
        <v>5076</v>
      </c>
      <c r="F36" s="144">
        <v>8154</v>
      </c>
      <c r="G36" s="144">
        <v>6360</v>
      </c>
      <c r="H36" s="145">
        <v>6606</v>
      </c>
      <c r="I36" s="143">
        <v>392</v>
      </c>
      <c r="J36" s="146">
        <v>5.9339993944898577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9517</v>
      </c>
      <c r="F11" s="264">
        <v>7210</v>
      </c>
      <c r="G11" s="264">
        <v>11642</v>
      </c>
      <c r="H11" s="264">
        <v>8533</v>
      </c>
      <c r="I11" s="265">
        <v>9505</v>
      </c>
      <c r="J11" s="263">
        <v>12</v>
      </c>
      <c r="K11" s="266">
        <v>0.1262493424513414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28.538404959546074</v>
      </c>
      <c r="E13" s="115">
        <v>2716</v>
      </c>
      <c r="F13" s="114">
        <v>2258</v>
      </c>
      <c r="G13" s="114">
        <v>3272</v>
      </c>
      <c r="H13" s="114">
        <v>2904</v>
      </c>
      <c r="I13" s="140">
        <v>2677</v>
      </c>
      <c r="J13" s="115">
        <v>39</v>
      </c>
      <c r="K13" s="116">
        <v>1.4568546880836757</v>
      </c>
    </row>
    <row r="14" spans="1:15" ht="15.95" customHeight="1" x14ac:dyDescent="0.2">
      <c r="A14" s="306" t="s">
        <v>230</v>
      </c>
      <c r="B14" s="307"/>
      <c r="C14" s="308"/>
      <c r="D14" s="113">
        <v>55.963013554691607</v>
      </c>
      <c r="E14" s="115">
        <v>5326</v>
      </c>
      <c r="F14" s="114">
        <v>3703</v>
      </c>
      <c r="G14" s="114">
        <v>6788</v>
      </c>
      <c r="H14" s="114">
        <v>4431</v>
      </c>
      <c r="I14" s="140">
        <v>5089</v>
      </c>
      <c r="J14" s="115">
        <v>237</v>
      </c>
      <c r="K14" s="116">
        <v>4.6571035566909016</v>
      </c>
    </row>
    <row r="15" spans="1:15" ht="15.95" customHeight="1" x14ac:dyDescent="0.2">
      <c r="A15" s="306" t="s">
        <v>231</v>
      </c>
      <c r="B15" s="307"/>
      <c r="C15" s="308"/>
      <c r="D15" s="113">
        <v>7.3447514973205843</v>
      </c>
      <c r="E15" s="115">
        <v>699</v>
      </c>
      <c r="F15" s="114">
        <v>595</v>
      </c>
      <c r="G15" s="114">
        <v>775</v>
      </c>
      <c r="H15" s="114">
        <v>596</v>
      </c>
      <c r="I15" s="140">
        <v>942</v>
      </c>
      <c r="J15" s="115">
        <v>-243</v>
      </c>
      <c r="K15" s="116">
        <v>-25.796178343949045</v>
      </c>
    </row>
    <row r="16" spans="1:15" ht="15.95" customHeight="1" x14ac:dyDescent="0.2">
      <c r="A16" s="306" t="s">
        <v>232</v>
      </c>
      <c r="B16" s="307"/>
      <c r="C16" s="308"/>
      <c r="D16" s="113">
        <v>7.9646947567510766</v>
      </c>
      <c r="E16" s="115">
        <v>758</v>
      </c>
      <c r="F16" s="114">
        <v>626</v>
      </c>
      <c r="G16" s="114">
        <v>763</v>
      </c>
      <c r="H16" s="114">
        <v>583</v>
      </c>
      <c r="I16" s="140">
        <v>774</v>
      </c>
      <c r="J16" s="115">
        <v>-16</v>
      </c>
      <c r="K16" s="116">
        <v>-2.0671834625322996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3.3413890932016392</v>
      </c>
      <c r="E18" s="115">
        <v>318</v>
      </c>
      <c r="F18" s="114">
        <v>165</v>
      </c>
      <c r="G18" s="114">
        <v>375</v>
      </c>
      <c r="H18" s="114">
        <v>254</v>
      </c>
      <c r="I18" s="140">
        <v>282</v>
      </c>
      <c r="J18" s="115">
        <v>36</v>
      </c>
      <c r="K18" s="116">
        <v>12.76595744680851</v>
      </c>
    </row>
    <row r="19" spans="1:11" ht="14.1" customHeight="1" x14ac:dyDescent="0.2">
      <c r="A19" s="306" t="s">
        <v>235</v>
      </c>
      <c r="B19" s="307" t="s">
        <v>236</v>
      </c>
      <c r="C19" s="308"/>
      <c r="D19" s="113">
        <v>2.4587580119785648</v>
      </c>
      <c r="E19" s="115">
        <v>234</v>
      </c>
      <c r="F19" s="114">
        <v>117</v>
      </c>
      <c r="G19" s="114">
        <v>276</v>
      </c>
      <c r="H19" s="114">
        <v>208</v>
      </c>
      <c r="I19" s="140">
        <v>211</v>
      </c>
      <c r="J19" s="115">
        <v>23</v>
      </c>
      <c r="K19" s="116">
        <v>10.900473933649289</v>
      </c>
    </row>
    <row r="20" spans="1:11" ht="14.1" customHeight="1" x14ac:dyDescent="0.2">
      <c r="A20" s="306">
        <v>12</v>
      </c>
      <c r="B20" s="307" t="s">
        <v>237</v>
      </c>
      <c r="C20" s="308"/>
      <c r="D20" s="113">
        <v>1.0822738257854365</v>
      </c>
      <c r="E20" s="115">
        <v>103</v>
      </c>
      <c r="F20" s="114">
        <v>62</v>
      </c>
      <c r="G20" s="114">
        <v>82</v>
      </c>
      <c r="H20" s="114">
        <v>78</v>
      </c>
      <c r="I20" s="140">
        <v>108</v>
      </c>
      <c r="J20" s="115">
        <v>-5</v>
      </c>
      <c r="K20" s="116">
        <v>-4.6296296296296298</v>
      </c>
    </row>
    <row r="21" spans="1:11" ht="14.1" customHeight="1" x14ac:dyDescent="0.2">
      <c r="A21" s="306">
        <v>21</v>
      </c>
      <c r="B21" s="307" t="s">
        <v>238</v>
      </c>
      <c r="C21" s="308"/>
      <c r="D21" s="113">
        <v>0.6409582851738993</v>
      </c>
      <c r="E21" s="115">
        <v>61</v>
      </c>
      <c r="F21" s="114">
        <v>47</v>
      </c>
      <c r="G21" s="114">
        <v>74</v>
      </c>
      <c r="H21" s="114">
        <v>43</v>
      </c>
      <c r="I21" s="140">
        <v>90</v>
      </c>
      <c r="J21" s="115">
        <v>-29</v>
      </c>
      <c r="K21" s="116">
        <v>-32.222222222222221</v>
      </c>
    </row>
    <row r="22" spans="1:11" ht="14.1" customHeight="1" x14ac:dyDescent="0.2">
      <c r="A22" s="306">
        <v>22</v>
      </c>
      <c r="B22" s="307" t="s">
        <v>239</v>
      </c>
      <c r="C22" s="308"/>
      <c r="D22" s="113">
        <v>2.3852054218766416</v>
      </c>
      <c r="E22" s="115">
        <v>227</v>
      </c>
      <c r="F22" s="114">
        <v>265</v>
      </c>
      <c r="G22" s="114">
        <v>362</v>
      </c>
      <c r="H22" s="114">
        <v>319</v>
      </c>
      <c r="I22" s="140">
        <v>385</v>
      </c>
      <c r="J22" s="115">
        <v>-158</v>
      </c>
      <c r="K22" s="116">
        <v>-41.038961038961041</v>
      </c>
    </row>
    <row r="23" spans="1:11" ht="14.1" customHeight="1" x14ac:dyDescent="0.2">
      <c r="A23" s="306">
        <v>23</v>
      </c>
      <c r="B23" s="307" t="s">
        <v>240</v>
      </c>
      <c r="C23" s="308"/>
      <c r="D23" s="113">
        <v>0.31522538615109802</v>
      </c>
      <c r="E23" s="115">
        <v>30</v>
      </c>
      <c r="F23" s="114">
        <v>76</v>
      </c>
      <c r="G23" s="114">
        <v>59</v>
      </c>
      <c r="H23" s="114">
        <v>30</v>
      </c>
      <c r="I23" s="140">
        <v>38</v>
      </c>
      <c r="J23" s="115">
        <v>-8</v>
      </c>
      <c r="K23" s="116">
        <v>-21.05263157894737</v>
      </c>
    </row>
    <row r="24" spans="1:11" ht="14.1" customHeight="1" x14ac:dyDescent="0.2">
      <c r="A24" s="306">
        <v>24</v>
      </c>
      <c r="B24" s="307" t="s">
        <v>241</v>
      </c>
      <c r="C24" s="308"/>
      <c r="D24" s="113">
        <v>3.7406745823263634</v>
      </c>
      <c r="E24" s="115">
        <v>356</v>
      </c>
      <c r="F24" s="114">
        <v>229</v>
      </c>
      <c r="G24" s="114">
        <v>458</v>
      </c>
      <c r="H24" s="114">
        <v>360</v>
      </c>
      <c r="I24" s="140">
        <v>364</v>
      </c>
      <c r="J24" s="115">
        <v>-8</v>
      </c>
      <c r="K24" s="116">
        <v>-2.197802197802198</v>
      </c>
    </row>
    <row r="25" spans="1:11" ht="14.1" customHeight="1" x14ac:dyDescent="0.2">
      <c r="A25" s="306">
        <v>25</v>
      </c>
      <c r="B25" s="307" t="s">
        <v>242</v>
      </c>
      <c r="C25" s="308"/>
      <c r="D25" s="113">
        <v>4.1294525585793842</v>
      </c>
      <c r="E25" s="115">
        <v>393</v>
      </c>
      <c r="F25" s="114">
        <v>265</v>
      </c>
      <c r="G25" s="114">
        <v>476</v>
      </c>
      <c r="H25" s="114">
        <v>244</v>
      </c>
      <c r="I25" s="140">
        <v>451</v>
      </c>
      <c r="J25" s="115">
        <v>-58</v>
      </c>
      <c r="K25" s="116">
        <v>-12.86031042128603</v>
      </c>
    </row>
    <row r="26" spans="1:11" ht="14.1" customHeight="1" x14ac:dyDescent="0.2">
      <c r="A26" s="306">
        <v>26</v>
      </c>
      <c r="B26" s="307" t="s">
        <v>243</v>
      </c>
      <c r="C26" s="308"/>
      <c r="D26" s="113">
        <v>2.1960701901859832</v>
      </c>
      <c r="E26" s="115">
        <v>209</v>
      </c>
      <c r="F26" s="114">
        <v>296</v>
      </c>
      <c r="G26" s="114">
        <v>508</v>
      </c>
      <c r="H26" s="114">
        <v>121</v>
      </c>
      <c r="I26" s="140">
        <v>242</v>
      </c>
      <c r="J26" s="115">
        <v>-33</v>
      </c>
      <c r="K26" s="116">
        <v>-13.636363636363637</v>
      </c>
    </row>
    <row r="27" spans="1:11" ht="14.1" customHeight="1" x14ac:dyDescent="0.2">
      <c r="A27" s="306">
        <v>27</v>
      </c>
      <c r="B27" s="307" t="s">
        <v>244</v>
      </c>
      <c r="C27" s="308"/>
      <c r="D27" s="113">
        <v>1.1663339287590628</v>
      </c>
      <c r="E27" s="115">
        <v>111</v>
      </c>
      <c r="F27" s="114">
        <v>146</v>
      </c>
      <c r="G27" s="114">
        <v>160</v>
      </c>
      <c r="H27" s="114">
        <v>99</v>
      </c>
      <c r="I27" s="140">
        <v>215</v>
      </c>
      <c r="J27" s="115">
        <v>-104</v>
      </c>
      <c r="K27" s="116">
        <v>-48.372093023255815</v>
      </c>
    </row>
    <row r="28" spans="1:11" ht="14.1" customHeight="1" x14ac:dyDescent="0.2">
      <c r="A28" s="306">
        <v>28</v>
      </c>
      <c r="B28" s="307" t="s">
        <v>245</v>
      </c>
      <c r="C28" s="308"/>
      <c r="D28" s="113">
        <v>0.14710518020384575</v>
      </c>
      <c r="E28" s="115">
        <v>14</v>
      </c>
      <c r="F28" s="114" t="s">
        <v>514</v>
      </c>
      <c r="G28" s="114">
        <v>22</v>
      </c>
      <c r="H28" s="114">
        <v>15</v>
      </c>
      <c r="I28" s="140">
        <v>12</v>
      </c>
      <c r="J28" s="115">
        <v>2</v>
      </c>
      <c r="K28" s="116">
        <v>16.666666666666668</v>
      </c>
    </row>
    <row r="29" spans="1:11" ht="14.1" customHeight="1" x14ac:dyDescent="0.2">
      <c r="A29" s="306">
        <v>29</v>
      </c>
      <c r="B29" s="307" t="s">
        <v>246</v>
      </c>
      <c r="C29" s="308"/>
      <c r="D29" s="113">
        <v>3.0471787327939475</v>
      </c>
      <c r="E29" s="115">
        <v>290</v>
      </c>
      <c r="F29" s="114">
        <v>255</v>
      </c>
      <c r="G29" s="114">
        <v>428</v>
      </c>
      <c r="H29" s="114">
        <v>433</v>
      </c>
      <c r="I29" s="140">
        <v>494</v>
      </c>
      <c r="J29" s="115">
        <v>-204</v>
      </c>
      <c r="K29" s="116">
        <v>-41.295546558704451</v>
      </c>
    </row>
    <row r="30" spans="1:11" ht="14.1" customHeight="1" x14ac:dyDescent="0.2">
      <c r="A30" s="306" t="s">
        <v>247</v>
      </c>
      <c r="B30" s="307" t="s">
        <v>248</v>
      </c>
      <c r="C30" s="308"/>
      <c r="D30" s="113" t="s">
        <v>514</v>
      </c>
      <c r="E30" s="115" t="s">
        <v>514</v>
      </c>
      <c r="F30" s="114">
        <v>48</v>
      </c>
      <c r="G30" s="114">
        <v>119</v>
      </c>
      <c r="H30" s="114" t="s">
        <v>514</v>
      </c>
      <c r="I30" s="140" t="s">
        <v>514</v>
      </c>
      <c r="J30" s="115" t="s">
        <v>514</v>
      </c>
      <c r="K30" s="116" t="s">
        <v>514</v>
      </c>
    </row>
    <row r="31" spans="1:11" ht="14.1" customHeight="1" x14ac:dyDescent="0.2">
      <c r="A31" s="306" t="s">
        <v>249</v>
      </c>
      <c r="B31" s="307" t="s">
        <v>250</v>
      </c>
      <c r="C31" s="308"/>
      <c r="D31" s="113">
        <v>2.3852054218766416</v>
      </c>
      <c r="E31" s="115">
        <v>227</v>
      </c>
      <c r="F31" s="114">
        <v>207</v>
      </c>
      <c r="G31" s="114">
        <v>305</v>
      </c>
      <c r="H31" s="114">
        <v>359</v>
      </c>
      <c r="I31" s="140">
        <v>403</v>
      </c>
      <c r="J31" s="115">
        <v>-176</v>
      </c>
      <c r="K31" s="116">
        <v>-43.672456575682382</v>
      </c>
    </row>
    <row r="32" spans="1:11" ht="14.1" customHeight="1" x14ac:dyDescent="0.2">
      <c r="A32" s="306">
        <v>31</v>
      </c>
      <c r="B32" s="307" t="s">
        <v>251</v>
      </c>
      <c r="C32" s="308"/>
      <c r="D32" s="113">
        <v>0.49385310497005358</v>
      </c>
      <c r="E32" s="115">
        <v>47</v>
      </c>
      <c r="F32" s="114">
        <v>41</v>
      </c>
      <c r="G32" s="114">
        <v>54</v>
      </c>
      <c r="H32" s="114">
        <v>33</v>
      </c>
      <c r="I32" s="140">
        <v>60</v>
      </c>
      <c r="J32" s="115">
        <v>-13</v>
      </c>
      <c r="K32" s="116">
        <v>-21.666666666666668</v>
      </c>
    </row>
    <row r="33" spans="1:11" ht="14.1" customHeight="1" x14ac:dyDescent="0.2">
      <c r="A33" s="306">
        <v>32</v>
      </c>
      <c r="B33" s="307" t="s">
        <v>252</v>
      </c>
      <c r="C33" s="308"/>
      <c r="D33" s="113">
        <v>4.0243774298623514</v>
      </c>
      <c r="E33" s="115">
        <v>383</v>
      </c>
      <c r="F33" s="114">
        <v>207</v>
      </c>
      <c r="G33" s="114">
        <v>420</v>
      </c>
      <c r="H33" s="114">
        <v>390</v>
      </c>
      <c r="I33" s="140">
        <v>336</v>
      </c>
      <c r="J33" s="115">
        <v>47</v>
      </c>
      <c r="K33" s="116">
        <v>13.988095238095237</v>
      </c>
    </row>
    <row r="34" spans="1:11" ht="14.1" customHeight="1" x14ac:dyDescent="0.2">
      <c r="A34" s="306">
        <v>33</v>
      </c>
      <c r="B34" s="307" t="s">
        <v>253</v>
      </c>
      <c r="C34" s="308"/>
      <c r="D34" s="113">
        <v>1.8388147525480718</v>
      </c>
      <c r="E34" s="115">
        <v>175</v>
      </c>
      <c r="F34" s="114">
        <v>127</v>
      </c>
      <c r="G34" s="114">
        <v>252</v>
      </c>
      <c r="H34" s="114">
        <v>215</v>
      </c>
      <c r="I34" s="140">
        <v>174</v>
      </c>
      <c r="J34" s="115">
        <v>1</v>
      </c>
      <c r="K34" s="116">
        <v>0.57471264367816088</v>
      </c>
    </row>
    <row r="35" spans="1:11" ht="14.1" customHeight="1" x14ac:dyDescent="0.2">
      <c r="A35" s="306">
        <v>34</v>
      </c>
      <c r="B35" s="307" t="s">
        <v>254</v>
      </c>
      <c r="C35" s="308"/>
      <c r="D35" s="113">
        <v>2.7739833981296629</v>
      </c>
      <c r="E35" s="115">
        <v>264</v>
      </c>
      <c r="F35" s="114">
        <v>148</v>
      </c>
      <c r="G35" s="114">
        <v>280</v>
      </c>
      <c r="H35" s="114">
        <v>194</v>
      </c>
      <c r="I35" s="140">
        <v>222</v>
      </c>
      <c r="J35" s="115">
        <v>42</v>
      </c>
      <c r="K35" s="116">
        <v>18.918918918918919</v>
      </c>
    </row>
    <row r="36" spans="1:11" ht="14.1" customHeight="1" x14ac:dyDescent="0.2">
      <c r="A36" s="306">
        <v>41</v>
      </c>
      <c r="B36" s="307" t="s">
        <v>255</v>
      </c>
      <c r="C36" s="308"/>
      <c r="D36" s="113">
        <v>1.3239466218346116</v>
      </c>
      <c r="E36" s="115">
        <v>126</v>
      </c>
      <c r="F36" s="114">
        <v>74</v>
      </c>
      <c r="G36" s="114">
        <v>112</v>
      </c>
      <c r="H36" s="114">
        <v>67</v>
      </c>
      <c r="I36" s="140">
        <v>126</v>
      </c>
      <c r="J36" s="115">
        <v>0</v>
      </c>
      <c r="K36" s="116">
        <v>0</v>
      </c>
    </row>
    <row r="37" spans="1:11" ht="14.1" customHeight="1" x14ac:dyDescent="0.2">
      <c r="A37" s="306">
        <v>42</v>
      </c>
      <c r="B37" s="307" t="s">
        <v>256</v>
      </c>
      <c r="C37" s="308"/>
      <c r="D37" s="113">
        <v>0.1681202059472523</v>
      </c>
      <c r="E37" s="115">
        <v>16</v>
      </c>
      <c r="F37" s="114">
        <v>13</v>
      </c>
      <c r="G37" s="114">
        <v>18</v>
      </c>
      <c r="H37" s="114">
        <v>14</v>
      </c>
      <c r="I37" s="140">
        <v>13</v>
      </c>
      <c r="J37" s="115">
        <v>3</v>
      </c>
      <c r="K37" s="116">
        <v>23.076923076923077</v>
      </c>
    </row>
    <row r="38" spans="1:11" ht="14.1" customHeight="1" x14ac:dyDescent="0.2">
      <c r="A38" s="306">
        <v>43</v>
      </c>
      <c r="B38" s="307" t="s">
        <v>257</v>
      </c>
      <c r="C38" s="308"/>
      <c r="D38" s="113">
        <v>0.90364610696648107</v>
      </c>
      <c r="E38" s="115">
        <v>86</v>
      </c>
      <c r="F38" s="114">
        <v>48</v>
      </c>
      <c r="G38" s="114">
        <v>151</v>
      </c>
      <c r="H38" s="114">
        <v>84</v>
      </c>
      <c r="I38" s="140">
        <v>73</v>
      </c>
      <c r="J38" s="115">
        <v>13</v>
      </c>
      <c r="K38" s="116">
        <v>17.80821917808219</v>
      </c>
    </row>
    <row r="39" spans="1:11" ht="14.1" customHeight="1" x14ac:dyDescent="0.2">
      <c r="A39" s="306">
        <v>51</v>
      </c>
      <c r="B39" s="307" t="s">
        <v>258</v>
      </c>
      <c r="C39" s="308"/>
      <c r="D39" s="113">
        <v>6.9454660081958597</v>
      </c>
      <c r="E39" s="115">
        <v>661</v>
      </c>
      <c r="F39" s="114">
        <v>671</v>
      </c>
      <c r="G39" s="114">
        <v>905</v>
      </c>
      <c r="H39" s="114">
        <v>652</v>
      </c>
      <c r="I39" s="140">
        <v>736</v>
      </c>
      <c r="J39" s="115">
        <v>-75</v>
      </c>
      <c r="K39" s="116">
        <v>-10.190217391304348</v>
      </c>
    </row>
    <row r="40" spans="1:11" ht="14.1" customHeight="1" x14ac:dyDescent="0.2">
      <c r="A40" s="306" t="s">
        <v>259</v>
      </c>
      <c r="B40" s="307" t="s">
        <v>260</v>
      </c>
      <c r="C40" s="308"/>
      <c r="D40" s="113">
        <v>6.1889250814332248</v>
      </c>
      <c r="E40" s="115">
        <v>589</v>
      </c>
      <c r="F40" s="114">
        <v>629</v>
      </c>
      <c r="G40" s="114">
        <v>856</v>
      </c>
      <c r="H40" s="114">
        <v>602</v>
      </c>
      <c r="I40" s="140">
        <v>647</v>
      </c>
      <c r="J40" s="115">
        <v>-58</v>
      </c>
      <c r="K40" s="116">
        <v>-8.9644513137557968</v>
      </c>
    </row>
    <row r="41" spans="1:11" ht="14.1" customHeight="1" x14ac:dyDescent="0.2">
      <c r="A41" s="306"/>
      <c r="B41" s="307" t="s">
        <v>261</v>
      </c>
      <c r="C41" s="308"/>
      <c r="D41" s="113">
        <v>5.5584743091310287</v>
      </c>
      <c r="E41" s="115">
        <v>529</v>
      </c>
      <c r="F41" s="114">
        <v>539</v>
      </c>
      <c r="G41" s="114">
        <v>791</v>
      </c>
      <c r="H41" s="114">
        <v>547</v>
      </c>
      <c r="I41" s="140">
        <v>575</v>
      </c>
      <c r="J41" s="115">
        <v>-46</v>
      </c>
      <c r="K41" s="116">
        <v>-8</v>
      </c>
    </row>
    <row r="42" spans="1:11" ht="14.1" customHeight="1" x14ac:dyDescent="0.2">
      <c r="A42" s="306">
        <v>52</v>
      </c>
      <c r="B42" s="307" t="s">
        <v>262</v>
      </c>
      <c r="C42" s="308"/>
      <c r="D42" s="113">
        <v>6.7983608279920142</v>
      </c>
      <c r="E42" s="115">
        <v>647</v>
      </c>
      <c r="F42" s="114">
        <v>430</v>
      </c>
      <c r="G42" s="114">
        <v>579</v>
      </c>
      <c r="H42" s="114">
        <v>568</v>
      </c>
      <c r="I42" s="140">
        <v>574</v>
      </c>
      <c r="J42" s="115">
        <v>73</v>
      </c>
      <c r="K42" s="116">
        <v>12.717770034843205</v>
      </c>
    </row>
    <row r="43" spans="1:11" ht="14.1" customHeight="1" x14ac:dyDescent="0.2">
      <c r="A43" s="306" t="s">
        <v>263</v>
      </c>
      <c r="B43" s="307" t="s">
        <v>264</v>
      </c>
      <c r="C43" s="308"/>
      <c r="D43" s="113">
        <v>5.7265945150782809</v>
      </c>
      <c r="E43" s="115">
        <v>545</v>
      </c>
      <c r="F43" s="114">
        <v>362</v>
      </c>
      <c r="G43" s="114">
        <v>460</v>
      </c>
      <c r="H43" s="114">
        <v>468</v>
      </c>
      <c r="I43" s="140">
        <v>496</v>
      </c>
      <c r="J43" s="115">
        <v>49</v>
      </c>
      <c r="K43" s="116">
        <v>9.879032258064516</v>
      </c>
    </row>
    <row r="44" spans="1:11" ht="14.1" customHeight="1" x14ac:dyDescent="0.2">
      <c r="A44" s="306">
        <v>53</v>
      </c>
      <c r="B44" s="307" t="s">
        <v>265</v>
      </c>
      <c r="C44" s="308"/>
      <c r="D44" s="113">
        <v>0.88263108122307454</v>
      </c>
      <c r="E44" s="115">
        <v>84</v>
      </c>
      <c r="F44" s="114">
        <v>46</v>
      </c>
      <c r="G44" s="114">
        <v>92</v>
      </c>
      <c r="H44" s="114">
        <v>85</v>
      </c>
      <c r="I44" s="140">
        <v>53</v>
      </c>
      <c r="J44" s="115">
        <v>31</v>
      </c>
      <c r="K44" s="116">
        <v>58.490566037735846</v>
      </c>
    </row>
    <row r="45" spans="1:11" ht="14.1" customHeight="1" x14ac:dyDescent="0.2">
      <c r="A45" s="306" t="s">
        <v>266</v>
      </c>
      <c r="B45" s="307" t="s">
        <v>267</v>
      </c>
      <c r="C45" s="308"/>
      <c r="D45" s="113">
        <v>0.86161605547966791</v>
      </c>
      <c r="E45" s="115">
        <v>82</v>
      </c>
      <c r="F45" s="114">
        <v>42</v>
      </c>
      <c r="G45" s="114">
        <v>89</v>
      </c>
      <c r="H45" s="114">
        <v>84</v>
      </c>
      <c r="I45" s="140">
        <v>51</v>
      </c>
      <c r="J45" s="115">
        <v>31</v>
      </c>
      <c r="K45" s="116">
        <v>60.784313725490193</v>
      </c>
    </row>
    <row r="46" spans="1:11" ht="14.1" customHeight="1" x14ac:dyDescent="0.2">
      <c r="A46" s="306">
        <v>54</v>
      </c>
      <c r="B46" s="307" t="s">
        <v>268</v>
      </c>
      <c r="C46" s="308"/>
      <c r="D46" s="113">
        <v>4.1924976358096036</v>
      </c>
      <c r="E46" s="115">
        <v>399</v>
      </c>
      <c r="F46" s="114">
        <v>325</v>
      </c>
      <c r="G46" s="114">
        <v>345</v>
      </c>
      <c r="H46" s="114">
        <v>370</v>
      </c>
      <c r="I46" s="140">
        <v>287</v>
      </c>
      <c r="J46" s="115">
        <v>112</v>
      </c>
      <c r="K46" s="116">
        <v>39.024390243902438</v>
      </c>
    </row>
    <row r="47" spans="1:11" ht="14.1" customHeight="1" x14ac:dyDescent="0.2">
      <c r="A47" s="306">
        <v>61</v>
      </c>
      <c r="B47" s="307" t="s">
        <v>269</v>
      </c>
      <c r="C47" s="308"/>
      <c r="D47" s="113">
        <v>1.5446043921403805</v>
      </c>
      <c r="E47" s="115">
        <v>147</v>
      </c>
      <c r="F47" s="114">
        <v>109</v>
      </c>
      <c r="G47" s="114">
        <v>159</v>
      </c>
      <c r="H47" s="114">
        <v>132</v>
      </c>
      <c r="I47" s="140">
        <v>177</v>
      </c>
      <c r="J47" s="115">
        <v>-30</v>
      </c>
      <c r="K47" s="116">
        <v>-16.949152542372882</v>
      </c>
    </row>
    <row r="48" spans="1:11" ht="14.1" customHeight="1" x14ac:dyDescent="0.2">
      <c r="A48" s="306">
        <v>62</v>
      </c>
      <c r="B48" s="307" t="s">
        <v>270</v>
      </c>
      <c r="C48" s="308"/>
      <c r="D48" s="113">
        <v>6.2309551329200374</v>
      </c>
      <c r="E48" s="115">
        <v>593</v>
      </c>
      <c r="F48" s="114">
        <v>589</v>
      </c>
      <c r="G48" s="114">
        <v>971</v>
      </c>
      <c r="H48" s="114">
        <v>651</v>
      </c>
      <c r="I48" s="140">
        <v>731</v>
      </c>
      <c r="J48" s="115">
        <v>-138</v>
      </c>
      <c r="K48" s="116">
        <v>-18.878248974008208</v>
      </c>
    </row>
    <row r="49" spans="1:11" ht="14.1" customHeight="1" x14ac:dyDescent="0.2">
      <c r="A49" s="306">
        <v>63</v>
      </c>
      <c r="B49" s="307" t="s">
        <v>271</v>
      </c>
      <c r="C49" s="308"/>
      <c r="D49" s="113">
        <v>5.0120836398024586</v>
      </c>
      <c r="E49" s="115">
        <v>477</v>
      </c>
      <c r="F49" s="114">
        <v>350</v>
      </c>
      <c r="G49" s="114">
        <v>443</v>
      </c>
      <c r="H49" s="114">
        <v>555</v>
      </c>
      <c r="I49" s="140">
        <v>628</v>
      </c>
      <c r="J49" s="115">
        <v>-151</v>
      </c>
      <c r="K49" s="116">
        <v>-24.044585987261147</v>
      </c>
    </row>
    <row r="50" spans="1:11" ht="14.1" customHeight="1" x14ac:dyDescent="0.2">
      <c r="A50" s="306" t="s">
        <v>272</v>
      </c>
      <c r="B50" s="307" t="s">
        <v>273</v>
      </c>
      <c r="C50" s="308"/>
      <c r="D50" s="113">
        <v>1.450036776295051</v>
      </c>
      <c r="E50" s="115">
        <v>138</v>
      </c>
      <c r="F50" s="114">
        <v>68</v>
      </c>
      <c r="G50" s="114">
        <v>108</v>
      </c>
      <c r="H50" s="114">
        <v>124</v>
      </c>
      <c r="I50" s="140">
        <v>151</v>
      </c>
      <c r="J50" s="115">
        <v>-13</v>
      </c>
      <c r="K50" s="116">
        <v>-8.6092715231788084</v>
      </c>
    </row>
    <row r="51" spans="1:11" ht="14.1" customHeight="1" x14ac:dyDescent="0.2">
      <c r="A51" s="306" t="s">
        <v>274</v>
      </c>
      <c r="B51" s="307" t="s">
        <v>275</v>
      </c>
      <c r="C51" s="308"/>
      <c r="D51" s="113">
        <v>3.2152989387412001</v>
      </c>
      <c r="E51" s="115">
        <v>306</v>
      </c>
      <c r="F51" s="114">
        <v>262</v>
      </c>
      <c r="G51" s="114">
        <v>293</v>
      </c>
      <c r="H51" s="114">
        <v>404</v>
      </c>
      <c r="I51" s="140">
        <v>451</v>
      </c>
      <c r="J51" s="115">
        <v>-145</v>
      </c>
      <c r="K51" s="116">
        <v>-32.150776053215075</v>
      </c>
    </row>
    <row r="52" spans="1:11" ht="14.1" customHeight="1" x14ac:dyDescent="0.2">
      <c r="A52" s="306">
        <v>71</v>
      </c>
      <c r="B52" s="307" t="s">
        <v>276</v>
      </c>
      <c r="C52" s="308"/>
      <c r="D52" s="113">
        <v>8.2378900914153625</v>
      </c>
      <c r="E52" s="115">
        <v>784</v>
      </c>
      <c r="F52" s="114">
        <v>525</v>
      </c>
      <c r="G52" s="114">
        <v>996</v>
      </c>
      <c r="H52" s="114">
        <v>589</v>
      </c>
      <c r="I52" s="140">
        <v>769</v>
      </c>
      <c r="J52" s="115">
        <v>15</v>
      </c>
      <c r="K52" s="116">
        <v>1.9505851755526658</v>
      </c>
    </row>
    <row r="53" spans="1:11" ht="14.1" customHeight="1" x14ac:dyDescent="0.2">
      <c r="A53" s="306" t="s">
        <v>277</v>
      </c>
      <c r="B53" s="307" t="s">
        <v>278</v>
      </c>
      <c r="C53" s="308"/>
      <c r="D53" s="113">
        <v>2.4272354733634547</v>
      </c>
      <c r="E53" s="115">
        <v>231</v>
      </c>
      <c r="F53" s="114">
        <v>163</v>
      </c>
      <c r="G53" s="114">
        <v>320</v>
      </c>
      <c r="H53" s="114">
        <v>160</v>
      </c>
      <c r="I53" s="140">
        <v>256</v>
      </c>
      <c r="J53" s="115">
        <v>-25</v>
      </c>
      <c r="K53" s="116">
        <v>-9.765625</v>
      </c>
    </row>
    <row r="54" spans="1:11" ht="14.1" customHeight="1" x14ac:dyDescent="0.2">
      <c r="A54" s="306" t="s">
        <v>279</v>
      </c>
      <c r="B54" s="307" t="s">
        <v>280</v>
      </c>
      <c r="C54" s="308"/>
      <c r="D54" s="113">
        <v>4.6548282021645475</v>
      </c>
      <c r="E54" s="115">
        <v>443</v>
      </c>
      <c r="F54" s="114">
        <v>283</v>
      </c>
      <c r="G54" s="114">
        <v>552</v>
      </c>
      <c r="H54" s="114">
        <v>356</v>
      </c>
      <c r="I54" s="140">
        <v>433</v>
      </c>
      <c r="J54" s="115">
        <v>10</v>
      </c>
      <c r="K54" s="116">
        <v>2.3094688221709005</v>
      </c>
    </row>
    <row r="55" spans="1:11" ht="14.1" customHeight="1" x14ac:dyDescent="0.2">
      <c r="A55" s="306">
        <v>72</v>
      </c>
      <c r="B55" s="307" t="s">
        <v>281</v>
      </c>
      <c r="C55" s="308"/>
      <c r="D55" s="113">
        <v>2.2696227802879059</v>
      </c>
      <c r="E55" s="115">
        <v>216</v>
      </c>
      <c r="F55" s="114">
        <v>117</v>
      </c>
      <c r="G55" s="114">
        <v>205</v>
      </c>
      <c r="H55" s="114">
        <v>159</v>
      </c>
      <c r="I55" s="140">
        <v>212</v>
      </c>
      <c r="J55" s="115">
        <v>4</v>
      </c>
      <c r="K55" s="116">
        <v>1.8867924528301887</v>
      </c>
    </row>
    <row r="56" spans="1:11" ht="14.1" customHeight="1" x14ac:dyDescent="0.2">
      <c r="A56" s="306" t="s">
        <v>282</v>
      </c>
      <c r="B56" s="307" t="s">
        <v>283</v>
      </c>
      <c r="C56" s="308"/>
      <c r="D56" s="113">
        <v>0.85110854260796465</v>
      </c>
      <c r="E56" s="115">
        <v>81</v>
      </c>
      <c r="F56" s="114">
        <v>34</v>
      </c>
      <c r="G56" s="114">
        <v>95</v>
      </c>
      <c r="H56" s="114">
        <v>63</v>
      </c>
      <c r="I56" s="140">
        <v>64</v>
      </c>
      <c r="J56" s="115">
        <v>17</v>
      </c>
      <c r="K56" s="116">
        <v>26.5625</v>
      </c>
    </row>
    <row r="57" spans="1:11" ht="14.1" customHeight="1" x14ac:dyDescent="0.2">
      <c r="A57" s="306" t="s">
        <v>284</v>
      </c>
      <c r="B57" s="307" t="s">
        <v>285</v>
      </c>
      <c r="C57" s="308"/>
      <c r="D57" s="113">
        <v>0.81958600399285486</v>
      </c>
      <c r="E57" s="115">
        <v>78</v>
      </c>
      <c r="F57" s="114">
        <v>63</v>
      </c>
      <c r="G57" s="114">
        <v>55</v>
      </c>
      <c r="H57" s="114">
        <v>64</v>
      </c>
      <c r="I57" s="140">
        <v>89</v>
      </c>
      <c r="J57" s="115">
        <v>-11</v>
      </c>
      <c r="K57" s="116">
        <v>-12.359550561797754</v>
      </c>
    </row>
    <row r="58" spans="1:11" ht="14.1" customHeight="1" x14ac:dyDescent="0.2">
      <c r="A58" s="306">
        <v>73</v>
      </c>
      <c r="B58" s="307" t="s">
        <v>286</v>
      </c>
      <c r="C58" s="308"/>
      <c r="D58" s="113">
        <v>3.5095092991488914</v>
      </c>
      <c r="E58" s="115">
        <v>334</v>
      </c>
      <c r="F58" s="114">
        <v>96</v>
      </c>
      <c r="G58" s="114">
        <v>189</v>
      </c>
      <c r="H58" s="114">
        <v>142</v>
      </c>
      <c r="I58" s="140">
        <v>137</v>
      </c>
      <c r="J58" s="115">
        <v>197</v>
      </c>
      <c r="K58" s="116">
        <v>143.79562043795622</v>
      </c>
    </row>
    <row r="59" spans="1:11" ht="14.1" customHeight="1" x14ac:dyDescent="0.2">
      <c r="A59" s="306" t="s">
        <v>287</v>
      </c>
      <c r="B59" s="307" t="s">
        <v>288</v>
      </c>
      <c r="C59" s="308"/>
      <c r="D59" s="113">
        <v>3.1102238100241673</v>
      </c>
      <c r="E59" s="115">
        <v>296</v>
      </c>
      <c r="F59" s="114">
        <v>66</v>
      </c>
      <c r="G59" s="114">
        <v>149</v>
      </c>
      <c r="H59" s="114">
        <v>96</v>
      </c>
      <c r="I59" s="140">
        <v>93</v>
      </c>
      <c r="J59" s="115">
        <v>203</v>
      </c>
      <c r="K59" s="116">
        <v>218.27956989247312</v>
      </c>
    </row>
    <row r="60" spans="1:11" ht="14.1" customHeight="1" x14ac:dyDescent="0.2">
      <c r="A60" s="306">
        <v>81</v>
      </c>
      <c r="B60" s="307" t="s">
        <v>289</v>
      </c>
      <c r="C60" s="308"/>
      <c r="D60" s="113">
        <v>6.0733424398444891</v>
      </c>
      <c r="E60" s="115">
        <v>578</v>
      </c>
      <c r="F60" s="114">
        <v>577</v>
      </c>
      <c r="G60" s="114">
        <v>665</v>
      </c>
      <c r="H60" s="114">
        <v>576</v>
      </c>
      <c r="I60" s="140">
        <v>561</v>
      </c>
      <c r="J60" s="115">
        <v>17</v>
      </c>
      <c r="K60" s="116">
        <v>3.0303030303030303</v>
      </c>
    </row>
    <row r="61" spans="1:11" ht="14.1" customHeight="1" x14ac:dyDescent="0.2">
      <c r="A61" s="306" t="s">
        <v>290</v>
      </c>
      <c r="B61" s="307" t="s">
        <v>291</v>
      </c>
      <c r="C61" s="308"/>
      <c r="D61" s="113">
        <v>1.8913523169065882</v>
      </c>
      <c r="E61" s="115">
        <v>180</v>
      </c>
      <c r="F61" s="114">
        <v>103</v>
      </c>
      <c r="G61" s="114">
        <v>230</v>
      </c>
      <c r="H61" s="114">
        <v>182</v>
      </c>
      <c r="I61" s="140">
        <v>177</v>
      </c>
      <c r="J61" s="115">
        <v>3</v>
      </c>
      <c r="K61" s="116">
        <v>1.6949152542372881</v>
      </c>
    </row>
    <row r="62" spans="1:11" ht="14.1" customHeight="1" x14ac:dyDescent="0.2">
      <c r="A62" s="306" t="s">
        <v>292</v>
      </c>
      <c r="B62" s="307" t="s">
        <v>293</v>
      </c>
      <c r="C62" s="308"/>
      <c r="D62" s="113">
        <v>1.7232321109593358</v>
      </c>
      <c r="E62" s="115">
        <v>164</v>
      </c>
      <c r="F62" s="114">
        <v>290</v>
      </c>
      <c r="G62" s="114">
        <v>248</v>
      </c>
      <c r="H62" s="114">
        <v>236</v>
      </c>
      <c r="I62" s="140">
        <v>149</v>
      </c>
      <c r="J62" s="115">
        <v>15</v>
      </c>
      <c r="K62" s="116">
        <v>10.067114093959731</v>
      </c>
    </row>
    <row r="63" spans="1:11" ht="14.1" customHeight="1" x14ac:dyDescent="0.2">
      <c r="A63" s="306"/>
      <c r="B63" s="307" t="s">
        <v>294</v>
      </c>
      <c r="C63" s="308"/>
      <c r="D63" s="113">
        <v>1.6181569822423032</v>
      </c>
      <c r="E63" s="115">
        <v>154</v>
      </c>
      <c r="F63" s="114">
        <v>276</v>
      </c>
      <c r="G63" s="114">
        <v>228</v>
      </c>
      <c r="H63" s="114">
        <v>225</v>
      </c>
      <c r="I63" s="140">
        <v>130</v>
      </c>
      <c r="J63" s="115">
        <v>24</v>
      </c>
      <c r="K63" s="116">
        <v>18.46153846153846</v>
      </c>
    </row>
    <row r="64" spans="1:11" ht="14.1" customHeight="1" x14ac:dyDescent="0.2">
      <c r="A64" s="306" t="s">
        <v>295</v>
      </c>
      <c r="B64" s="307" t="s">
        <v>296</v>
      </c>
      <c r="C64" s="308"/>
      <c r="D64" s="113">
        <v>0.86161605547966791</v>
      </c>
      <c r="E64" s="115">
        <v>82</v>
      </c>
      <c r="F64" s="114">
        <v>70</v>
      </c>
      <c r="G64" s="114">
        <v>73</v>
      </c>
      <c r="H64" s="114">
        <v>66</v>
      </c>
      <c r="I64" s="140">
        <v>98</v>
      </c>
      <c r="J64" s="115">
        <v>-16</v>
      </c>
      <c r="K64" s="116">
        <v>-16.326530612244898</v>
      </c>
    </row>
    <row r="65" spans="1:11" ht="14.1" customHeight="1" x14ac:dyDescent="0.2">
      <c r="A65" s="306" t="s">
        <v>297</v>
      </c>
      <c r="B65" s="307" t="s">
        <v>298</v>
      </c>
      <c r="C65" s="308"/>
      <c r="D65" s="113">
        <v>0.92466113270988759</v>
      </c>
      <c r="E65" s="115">
        <v>88</v>
      </c>
      <c r="F65" s="114">
        <v>66</v>
      </c>
      <c r="G65" s="114">
        <v>64</v>
      </c>
      <c r="H65" s="114">
        <v>49</v>
      </c>
      <c r="I65" s="140">
        <v>77</v>
      </c>
      <c r="J65" s="115">
        <v>11</v>
      </c>
      <c r="K65" s="116">
        <v>14.285714285714286</v>
      </c>
    </row>
    <row r="66" spans="1:11" ht="14.1" customHeight="1" x14ac:dyDescent="0.2">
      <c r="A66" s="306">
        <v>82</v>
      </c>
      <c r="B66" s="307" t="s">
        <v>299</v>
      </c>
      <c r="C66" s="308"/>
      <c r="D66" s="113">
        <v>2.9210885783335083</v>
      </c>
      <c r="E66" s="115">
        <v>278</v>
      </c>
      <c r="F66" s="114">
        <v>259</v>
      </c>
      <c r="G66" s="114">
        <v>528</v>
      </c>
      <c r="H66" s="114">
        <v>364</v>
      </c>
      <c r="I66" s="140">
        <v>265</v>
      </c>
      <c r="J66" s="115">
        <v>13</v>
      </c>
      <c r="K66" s="116">
        <v>4.9056603773584904</v>
      </c>
    </row>
    <row r="67" spans="1:11" ht="14.1" customHeight="1" x14ac:dyDescent="0.2">
      <c r="A67" s="306" t="s">
        <v>300</v>
      </c>
      <c r="B67" s="307" t="s">
        <v>301</v>
      </c>
      <c r="C67" s="308"/>
      <c r="D67" s="113">
        <v>1.8913523169065882</v>
      </c>
      <c r="E67" s="115">
        <v>180</v>
      </c>
      <c r="F67" s="114">
        <v>190</v>
      </c>
      <c r="G67" s="114">
        <v>386</v>
      </c>
      <c r="H67" s="114">
        <v>277</v>
      </c>
      <c r="I67" s="140">
        <v>142</v>
      </c>
      <c r="J67" s="115">
        <v>38</v>
      </c>
      <c r="K67" s="116">
        <v>26.760563380281692</v>
      </c>
    </row>
    <row r="68" spans="1:11" ht="14.1" customHeight="1" x14ac:dyDescent="0.2">
      <c r="A68" s="306" t="s">
        <v>302</v>
      </c>
      <c r="B68" s="307" t="s">
        <v>303</v>
      </c>
      <c r="C68" s="308"/>
      <c r="D68" s="113">
        <v>0.47283807922664706</v>
      </c>
      <c r="E68" s="115">
        <v>45</v>
      </c>
      <c r="F68" s="114">
        <v>43</v>
      </c>
      <c r="G68" s="114">
        <v>80</v>
      </c>
      <c r="H68" s="114">
        <v>56</v>
      </c>
      <c r="I68" s="140">
        <v>59</v>
      </c>
      <c r="J68" s="115">
        <v>-14</v>
      </c>
      <c r="K68" s="116">
        <v>-23.728813559322035</v>
      </c>
    </row>
    <row r="69" spans="1:11" ht="14.1" customHeight="1" x14ac:dyDescent="0.2">
      <c r="A69" s="306">
        <v>83</v>
      </c>
      <c r="B69" s="307" t="s">
        <v>304</v>
      </c>
      <c r="C69" s="308"/>
      <c r="D69" s="113">
        <v>8.0487548597247027</v>
      </c>
      <c r="E69" s="115">
        <v>766</v>
      </c>
      <c r="F69" s="114">
        <v>368</v>
      </c>
      <c r="G69" s="114">
        <v>786</v>
      </c>
      <c r="H69" s="114">
        <v>381</v>
      </c>
      <c r="I69" s="140">
        <v>390</v>
      </c>
      <c r="J69" s="115">
        <v>376</v>
      </c>
      <c r="K69" s="116">
        <v>96.410256410256409</v>
      </c>
    </row>
    <row r="70" spans="1:11" ht="14.1" customHeight="1" x14ac:dyDescent="0.2">
      <c r="A70" s="306" t="s">
        <v>305</v>
      </c>
      <c r="B70" s="307" t="s">
        <v>306</v>
      </c>
      <c r="C70" s="308"/>
      <c r="D70" s="113">
        <v>6.6302406220447621</v>
      </c>
      <c r="E70" s="115">
        <v>631</v>
      </c>
      <c r="F70" s="114">
        <v>270</v>
      </c>
      <c r="G70" s="114">
        <v>656</v>
      </c>
      <c r="H70" s="114">
        <v>253</v>
      </c>
      <c r="I70" s="140">
        <v>272</v>
      </c>
      <c r="J70" s="115">
        <v>359</v>
      </c>
      <c r="K70" s="116">
        <v>131.98529411764707</v>
      </c>
    </row>
    <row r="71" spans="1:11" ht="14.1" customHeight="1" x14ac:dyDescent="0.2">
      <c r="A71" s="306"/>
      <c r="B71" s="307" t="s">
        <v>307</v>
      </c>
      <c r="C71" s="308"/>
      <c r="D71" s="113">
        <v>5.1171587685194915</v>
      </c>
      <c r="E71" s="115">
        <v>487</v>
      </c>
      <c r="F71" s="114">
        <v>162</v>
      </c>
      <c r="G71" s="114">
        <v>487</v>
      </c>
      <c r="H71" s="114">
        <v>137</v>
      </c>
      <c r="I71" s="140">
        <v>169</v>
      </c>
      <c r="J71" s="115">
        <v>318</v>
      </c>
      <c r="K71" s="116">
        <v>188.16568047337279</v>
      </c>
    </row>
    <row r="72" spans="1:11" ht="14.1" customHeight="1" x14ac:dyDescent="0.2">
      <c r="A72" s="306">
        <v>84</v>
      </c>
      <c r="B72" s="307" t="s">
        <v>308</v>
      </c>
      <c r="C72" s="308"/>
      <c r="D72" s="113">
        <v>1.6917095723442261</v>
      </c>
      <c r="E72" s="115">
        <v>161</v>
      </c>
      <c r="F72" s="114">
        <v>125</v>
      </c>
      <c r="G72" s="114">
        <v>198</v>
      </c>
      <c r="H72" s="114">
        <v>118</v>
      </c>
      <c r="I72" s="140">
        <v>136</v>
      </c>
      <c r="J72" s="115">
        <v>25</v>
      </c>
      <c r="K72" s="116">
        <v>18.382352941176471</v>
      </c>
    </row>
    <row r="73" spans="1:11" ht="14.1" customHeight="1" x14ac:dyDescent="0.2">
      <c r="A73" s="306" t="s">
        <v>309</v>
      </c>
      <c r="B73" s="307" t="s">
        <v>310</v>
      </c>
      <c r="C73" s="308"/>
      <c r="D73" s="113">
        <v>0.75654092676263529</v>
      </c>
      <c r="E73" s="115">
        <v>72</v>
      </c>
      <c r="F73" s="114">
        <v>55</v>
      </c>
      <c r="G73" s="114">
        <v>115</v>
      </c>
      <c r="H73" s="114">
        <v>37</v>
      </c>
      <c r="I73" s="140">
        <v>70</v>
      </c>
      <c r="J73" s="115">
        <v>2</v>
      </c>
      <c r="K73" s="116">
        <v>2.8571428571428572</v>
      </c>
    </row>
    <row r="74" spans="1:11" ht="14.1" customHeight="1" x14ac:dyDescent="0.2">
      <c r="A74" s="306" t="s">
        <v>311</v>
      </c>
      <c r="B74" s="307" t="s">
        <v>312</v>
      </c>
      <c r="C74" s="308"/>
      <c r="D74" s="113">
        <v>0.19964274456236208</v>
      </c>
      <c r="E74" s="115">
        <v>19</v>
      </c>
      <c r="F74" s="114">
        <v>21</v>
      </c>
      <c r="G74" s="114">
        <v>12</v>
      </c>
      <c r="H74" s="114">
        <v>15</v>
      </c>
      <c r="I74" s="140">
        <v>9</v>
      </c>
      <c r="J74" s="115">
        <v>10</v>
      </c>
      <c r="K74" s="116">
        <v>111.11111111111111</v>
      </c>
    </row>
    <row r="75" spans="1:11" ht="14.1" customHeight="1" x14ac:dyDescent="0.2">
      <c r="A75" s="306" t="s">
        <v>313</v>
      </c>
      <c r="B75" s="307" t="s">
        <v>314</v>
      </c>
      <c r="C75" s="308"/>
      <c r="D75" s="113">
        <v>0.30471787327939476</v>
      </c>
      <c r="E75" s="115">
        <v>29</v>
      </c>
      <c r="F75" s="114">
        <v>26</v>
      </c>
      <c r="G75" s="114">
        <v>41</v>
      </c>
      <c r="H75" s="114">
        <v>43</v>
      </c>
      <c r="I75" s="140">
        <v>29</v>
      </c>
      <c r="J75" s="115">
        <v>0</v>
      </c>
      <c r="K75" s="116">
        <v>0</v>
      </c>
    </row>
    <row r="76" spans="1:11" ht="14.1" customHeight="1" x14ac:dyDescent="0.2">
      <c r="A76" s="306">
        <v>91</v>
      </c>
      <c r="B76" s="307" t="s">
        <v>315</v>
      </c>
      <c r="C76" s="308"/>
      <c r="D76" s="113">
        <v>0.21015025743406535</v>
      </c>
      <c r="E76" s="115">
        <v>20</v>
      </c>
      <c r="F76" s="114">
        <v>26</v>
      </c>
      <c r="G76" s="114">
        <v>32</v>
      </c>
      <c r="H76" s="114">
        <v>17</v>
      </c>
      <c r="I76" s="140">
        <v>29</v>
      </c>
      <c r="J76" s="115">
        <v>-9</v>
      </c>
      <c r="K76" s="116">
        <v>-31.03448275862069</v>
      </c>
    </row>
    <row r="77" spans="1:11" ht="14.1" customHeight="1" x14ac:dyDescent="0.2">
      <c r="A77" s="306">
        <v>92</v>
      </c>
      <c r="B77" s="307" t="s">
        <v>316</v>
      </c>
      <c r="C77" s="308"/>
      <c r="D77" s="113">
        <v>0.5043606178417569</v>
      </c>
      <c r="E77" s="115">
        <v>48</v>
      </c>
      <c r="F77" s="114">
        <v>40</v>
      </c>
      <c r="G77" s="114">
        <v>67</v>
      </c>
      <c r="H77" s="114">
        <v>43</v>
      </c>
      <c r="I77" s="140">
        <v>49</v>
      </c>
      <c r="J77" s="115">
        <v>-1</v>
      </c>
      <c r="K77" s="116">
        <v>-2.0408163265306123</v>
      </c>
    </row>
    <row r="78" spans="1:11" ht="14.1" customHeight="1" x14ac:dyDescent="0.2">
      <c r="A78" s="306">
        <v>93</v>
      </c>
      <c r="B78" s="307" t="s">
        <v>317</v>
      </c>
      <c r="C78" s="308"/>
      <c r="D78" s="113">
        <v>0.27319533466428497</v>
      </c>
      <c r="E78" s="115">
        <v>26</v>
      </c>
      <c r="F78" s="114">
        <v>21</v>
      </c>
      <c r="G78" s="114">
        <v>46</v>
      </c>
      <c r="H78" s="114">
        <v>16</v>
      </c>
      <c r="I78" s="140">
        <v>24</v>
      </c>
      <c r="J78" s="115">
        <v>2</v>
      </c>
      <c r="K78" s="116">
        <v>8.3333333333333339</v>
      </c>
    </row>
    <row r="79" spans="1:11" ht="14.1" customHeight="1" x14ac:dyDescent="0.2">
      <c r="A79" s="306">
        <v>94</v>
      </c>
      <c r="B79" s="307" t="s">
        <v>318</v>
      </c>
      <c r="C79" s="308"/>
      <c r="D79" s="113">
        <v>0.17862771881895556</v>
      </c>
      <c r="E79" s="115">
        <v>17</v>
      </c>
      <c r="F79" s="114">
        <v>33</v>
      </c>
      <c r="G79" s="114">
        <v>81</v>
      </c>
      <c r="H79" s="114">
        <v>99</v>
      </c>
      <c r="I79" s="140">
        <v>35</v>
      </c>
      <c r="J79" s="115">
        <v>-18</v>
      </c>
      <c r="K79" s="116">
        <v>-51.428571428571431</v>
      </c>
    </row>
    <row r="80" spans="1:11" ht="14.1" customHeight="1" x14ac:dyDescent="0.2">
      <c r="A80" s="306" t="s">
        <v>319</v>
      </c>
      <c r="B80" s="307" t="s">
        <v>320</v>
      </c>
      <c r="C80" s="308"/>
      <c r="D80" s="113">
        <v>0.56740569507197647</v>
      </c>
      <c r="E80" s="115">
        <v>54</v>
      </c>
      <c r="F80" s="114" t="s">
        <v>514</v>
      </c>
      <c r="G80" s="114">
        <v>20</v>
      </c>
      <c r="H80" s="114">
        <v>4</v>
      </c>
      <c r="I80" s="140">
        <v>4</v>
      </c>
      <c r="J80" s="115">
        <v>50</v>
      </c>
      <c r="K80" s="116" t="s">
        <v>515</v>
      </c>
    </row>
    <row r="81" spans="1:11" ht="14.1" customHeight="1" x14ac:dyDescent="0.2">
      <c r="A81" s="310" t="s">
        <v>321</v>
      </c>
      <c r="B81" s="311" t="s">
        <v>334</v>
      </c>
      <c r="C81" s="312"/>
      <c r="D81" s="125">
        <v>0.18913523169065882</v>
      </c>
      <c r="E81" s="143">
        <v>18</v>
      </c>
      <c r="F81" s="144">
        <v>28</v>
      </c>
      <c r="G81" s="144">
        <v>44</v>
      </c>
      <c r="H81" s="144">
        <v>19</v>
      </c>
      <c r="I81" s="145">
        <v>23</v>
      </c>
      <c r="J81" s="143">
        <v>-5</v>
      </c>
      <c r="K81" s="146">
        <v>-21.739130434782609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9902</v>
      </c>
      <c r="E11" s="114">
        <v>9101</v>
      </c>
      <c r="F11" s="114">
        <v>9711</v>
      </c>
      <c r="G11" s="114">
        <v>8329</v>
      </c>
      <c r="H11" s="140">
        <v>9340</v>
      </c>
      <c r="I11" s="115">
        <v>562</v>
      </c>
      <c r="J11" s="116">
        <v>6.0171306209850108</v>
      </c>
    </row>
    <row r="12" spans="1:15" s="110" customFormat="1" ht="24.95" customHeight="1" x14ac:dyDescent="0.2">
      <c r="A12" s="193" t="s">
        <v>132</v>
      </c>
      <c r="B12" s="194" t="s">
        <v>133</v>
      </c>
      <c r="C12" s="113">
        <v>1.7067259139567763</v>
      </c>
      <c r="D12" s="115">
        <v>169</v>
      </c>
      <c r="E12" s="114">
        <v>350</v>
      </c>
      <c r="F12" s="114">
        <v>246</v>
      </c>
      <c r="G12" s="114">
        <v>161</v>
      </c>
      <c r="H12" s="140">
        <v>147</v>
      </c>
      <c r="I12" s="115">
        <v>22</v>
      </c>
      <c r="J12" s="116">
        <v>14.965986394557824</v>
      </c>
    </row>
    <row r="13" spans="1:15" s="110" customFormat="1" ht="24.95" customHeight="1" x14ac:dyDescent="0.2">
      <c r="A13" s="193" t="s">
        <v>134</v>
      </c>
      <c r="B13" s="199" t="s">
        <v>214</v>
      </c>
      <c r="C13" s="113">
        <v>1.6057362149060797</v>
      </c>
      <c r="D13" s="115">
        <v>159</v>
      </c>
      <c r="E13" s="114">
        <v>405</v>
      </c>
      <c r="F13" s="114">
        <v>404</v>
      </c>
      <c r="G13" s="114">
        <v>86</v>
      </c>
      <c r="H13" s="140">
        <v>83</v>
      </c>
      <c r="I13" s="115">
        <v>76</v>
      </c>
      <c r="J13" s="116">
        <v>91.566265060240966</v>
      </c>
    </row>
    <row r="14" spans="1:15" s="287" customFormat="1" ht="24.95" customHeight="1" x14ac:dyDescent="0.2">
      <c r="A14" s="193" t="s">
        <v>215</v>
      </c>
      <c r="B14" s="199" t="s">
        <v>137</v>
      </c>
      <c r="C14" s="113">
        <v>14.118359927287417</v>
      </c>
      <c r="D14" s="115">
        <v>1398</v>
      </c>
      <c r="E14" s="114">
        <v>1463</v>
      </c>
      <c r="F14" s="114">
        <v>1617</v>
      </c>
      <c r="G14" s="114">
        <v>1263</v>
      </c>
      <c r="H14" s="140">
        <v>1881</v>
      </c>
      <c r="I14" s="115">
        <v>-483</v>
      </c>
      <c r="J14" s="116">
        <v>-25.677830940988837</v>
      </c>
      <c r="K14" s="110"/>
      <c r="L14" s="110"/>
      <c r="M14" s="110"/>
      <c r="N14" s="110"/>
      <c r="O14" s="110"/>
    </row>
    <row r="15" spans="1:15" s="110" customFormat="1" ht="24.95" customHeight="1" x14ac:dyDescent="0.2">
      <c r="A15" s="193" t="s">
        <v>216</v>
      </c>
      <c r="B15" s="199" t="s">
        <v>217</v>
      </c>
      <c r="C15" s="113">
        <v>2.22177337911533</v>
      </c>
      <c r="D15" s="115">
        <v>220</v>
      </c>
      <c r="E15" s="114">
        <v>250</v>
      </c>
      <c r="F15" s="114">
        <v>483</v>
      </c>
      <c r="G15" s="114">
        <v>282</v>
      </c>
      <c r="H15" s="140">
        <v>253</v>
      </c>
      <c r="I15" s="115">
        <v>-33</v>
      </c>
      <c r="J15" s="116">
        <v>-13.043478260869565</v>
      </c>
    </row>
    <row r="16" spans="1:15" s="287" customFormat="1" ht="24.95" customHeight="1" x14ac:dyDescent="0.2">
      <c r="A16" s="193" t="s">
        <v>218</v>
      </c>
      <c r="B16" s="199" t="s">
        <v>141</v>
      </c>
      <c r="C16" s="113">
        <v>8.3821450212078368</v>
      </c>
      <c r="D16" s="115">
        <v>830</v>
      </c>
      <c r="E16" s="114">
        <v>579</v>
      </c>
      <c r="F16" s="114">
        <v>703</v>
      </c>
      <c r="G16" s="114">
        <v>657</v>
      </c>
      <c r="H16" s="140">
        <v>848</v>
      </c>
      <c r="I16" s="115">
        <v>-18</v>
      </c>
      <c r="J16" s="116">
        <v>-2.1226415094339623</v>
      </c>
      <c r="K16" s="110"/>
      <c r="L16" s="110"/>
      <c r="M16" s="110"/>
      <c r="N16" s="110"/>
      <c r="O16" s="110"/>
    </row>
    <row r="17" spans="1:15" s="110" customFormat="1" ht="24.95" customHeight="1" x14ac:dyDescent="0.2">
      <c r="A17" s="193" t="s">
        <v>142</v>
      </c>
      <c r="B17" s="199" t="s">
        <v>220</v>
      </c>
      <c r="C17" s="113">
        <v>3.5144415269642497</v>
      </c>
      <c r="D17" s="115">
        <v>348</v>
      </c>
      <c r="E17" s="114">
        <v>634</v>
      </c>
      <c r="F17" s="114">
        <v>431</v>
      </c>
      <c r="G17" s="114">
        <v>324</v>
      </c>
      <c r="H17" s="140">
        <v>780</v>
      </c>
      <c r="I17" s="115">
        <v>-432</v>
      </c>
      <c r="J17" s="116">
        <v>-55.384615384615387</v>
      </c>
    </row>
    <row r="18" spans="1:15" s="287" customFormat="1" ht="24.95" customHeight="1" x14ac:dyDescent="0.2">
      <c r="A18" s="201" t="s">
        <v>144</v>
      </c>
      <c r="B18" s="202" t="s">
        <v>145</v>
      </c>
      <c r="C18" s="113">
        <v>7.3520500908907289</v>
      </c>
      <c r="D18" s="115">
        <v>728</v>
      </c>
      <c r="E18" s="114">
        <v>696</v>
      </c>
      <c r="F18" s="114">
        <v>736</v>
      </c>
      <c r="G18" s="114">
        <v>640</v>
      </c>
      <c r="H18" s="140">
        <v>727</v>
      </c>
      <c r="I18" s="115">
        <v>1</v>
      </c>
      <c r="J18" s="116">
        <v>0.13755158184319119</v>
      </c>
      <c r="K18" s="110"/>
      <c r="L18" s="110"/>
      <c r="M18" s="110"/>
      <c r="N18" s="110"/>
      <c r="O18" s="110"/>
    </row>
    <row r="19" spans="1:15" s="110" customFormat="1" ht="24.95" customHeight="1" x14ac:dyDescent="0.2">
      <c r="A19" s="193" t="s">
        <v>146</v>
      </c>
      <c r="B19" s="199" t="s">
        <v>147</v>
      </c>
      <c r="C19" s="113">
        <v>12.997374267824682</v>
      </c>
      <c r="D19" s="115">
        <v>1287</v>
      </c>
      <c r="E19" s="114">
        <v>1066</v>
      </c>
      <c r="F19" s="114">
        <v>1262</v>
      </c>
      <c r="G19" s="114">
        <v>1170</v>
      </c>
      <c r="H19" s="140">
        <v>1355</v>
      </c>
      <c r="I19" s="115">
        <v>-68</v>
      </c>
      <c r="J19" s="116">
        <v>-5.0184501845018454</v>
      </c>
    </row>
    <row r="20" spans="1:15" s="287" customFormat="1" ht="24.95" customHeight="1" x14ac:dyDescent="0.2">
      <c r="A20" s="193" t="s">
        <v>148</v>
      </c>
      <c r="B20" s="199" t="s">
        <v>149</v>
      </c>
      <c r="C20" s="113">
        <v>5.4433447788325591</v>
      </c>
      <c r="D20" s="115">
        <v>539</v>
      </c>
      <c r="E20" s="114">
        <v>492</v>
      </c>
      <c r="F20" s="114">
        <v>439</v>
      </c>
      <c r="G20" s="114">
        <v>521</v>
      </c>
      <c r="H20" s="140">
        <v>594</v>
      </c>
      <c r="I20" s="115">
        <v>-55</v>
      </c>
      <c r="J20" s="116">
        <v>-9.2592592592592595</v>
      </c>
      <c r="K20" s="110"/>
      <c r="L20" s="110"/>
      <c r="M20" s="110"/>
      <c r="N20" s="110"/>
      <c r="O20" s="110"/>
    </row>
    <row r="21" spans="1:15" s="110" customFormat="1" ht="24.95" customHeight="1" x14ac:dyDescent="0.2">
      <c r="A21" s="201" t="s">
        <v>150</v>
      </c>
      <c r="B21" s="202" t="s">
        <v>151</v>
      </c>
      <c r="C21" s="113">
        <v>8.0387800444354678</v>
      </c>
      <c r="D21" s="115">
        <v>796</v>
      </c>
      <c r="E21" s="114">
        <v>712</v>
      </c>
      <c r="F21" s="114">
        <v>600</v>
      </c>
      <c r="G21" s="114">
        <v>526</v>
      </c>
      <c r="H21" s="140">
        <v>749</v>
      </c>
      <c r="I21" s="115">
        <v>47</v>
      </c>
      <c r="J21" s="116">
        <v>6.2750333778371159</v>
      </c>
    </row>
    <row r="22" spans="1:15" s="110" customFormat="1" ht="24.95" customHeight="1" x14ac:dyDescent="0.2">
      <c r="A22" s="201" t="s">
        <v>152</v>
      </c>
      <c r="B22" s="199" t="s">
        <v>153</v>
      </c>
      <c r="C22" s="113">
        <v>0.84831347202585339</v>
      </c>
      <c r="D22" s="115">
        <v>84</v>
      </c>
      <c r="E22" s="114">
        <v>65</v>
      </c>
      <c r="F22" s="114">
        <v>128</v>
      </c>
      <c r="G22" s="114">
        <v>129</v>
      </c>
      <c r="H22" s="140">
        <v>101</v>
      </c>
      <c r="I22" s="115">
        <v>-17</v>
      </c>
      <c r="J22" s="116">
        <v>-16.831683168316832</v>
      </c>
    </row>
    <row r="23" spans="1:15" s="110" customFormat="1" ht="24.95" customHeight="1" x14ac:dyDescent="0.2">
      <c r="A23" s="193" t="s">
        <v>154</v>
      </c>
      <c r="B23" s="199" t="s">
        <v>155</v>
      </c>
      <c r="C23" s="113">
        <v>1.5451423954756616</v>
      </c>
      <c r="D23" s="115">
        <v>153</v>
      </c>
      <c r="E23" s="114">
        <v>70</v>
      </c>
      <c r="F23" s="114">
        <v>94</v>
      </c>
      <c r="G23" s="114">
        <v>96</v>
      </c>
      <c r="H23" s="140">
        <v>133</v>
      </c>
      <c r="I23" s="115">
        <v>20</v>
      </c>
      <c r="J23" s="116">
        <v>15.037593984962406</v>
      </c>
    </row>
    <row r="24" spans="1:15" s="110" customFormat="1" ht="24.95" customHeight="1" x14ac:dyDescent="0.2">
      <c r="A24" s="193" t="s">
        <v>156</v>
      </c>
      <c r="B24" s="199" t="s">
        <v>221</v>
      </c>
      <c r="C24" s="113">
        <v>5.0494849525348418</v>
      </c>
      <c r="D24" s="115">
        <v>500</v>
      </c>
      <c r="E24" s="114">
        <v>631</v>
      </c>
      <c r="F24" s="114">
        <v>404</v>
      </c>
      <c r="G24" s="114">
        <v>357</v>
      </c>
      <c r="H24" s="140">
        <v>462</v>
      </c>
      <c r="I24" s="115">
        <v>38</v>
      </c>
      <c r="J24" s="116">
        <v>8.2251082251082259</v>
      </c>
    </row>
    <row r="25" spans="1:15" s="110" customFormat="1" ht="24.95" customHeight="1" x14ac:dyDescent="0.2">
      <c r="A25" s="193" t="s">
        <v>222</v>
      </c>
      <c r="B25" s="204" t="s">
        <v>159</v>
      </c>
      <c r="C25" s="113">
        <v>4.0193900222177339</v>
      </c>
      <c r="D25" s="115">
        <v>398</v>
      </c>
      <c r="E25" s="114">
        <v>416</v>
      </c>
      <c r="F25" s="114">
        <v>336</v>
      </c>
      <c r="G25" s="114">
        <v>285</v>
      </c>
      <c r="H25" s="140">
        <v>391</v>
      </c>
      <c r="I25" s="115">
        <v>7</v>
      </c>
      <c r="J25" s="116">
        <v>1.7902813299232736</v>
      </c>
    </row>
    <row r="26" spans="1:15" s="110" customFormat="1" ht="24.95" customHeight="1" x14ac:dyDescent="0.2">
      <c r="A26" s="201">
        <v>782.78300000000002</v>
      </c>
      <c r="B26" s="203" t="s">
        <v>160</v>
      </c>
      <c r="C26" s="113">
        <v>7.816602706523935</v>
      </c>
      <c r="D26" s="115">
        <v>774</v>
      </c>
      <c r="E26" s="114">
        <v>890</v>
      </c>
      <c r="F26" s="114">
        <v>932</v>
      </c>
      <c r="G26" s="114">
        <v>852</v>
      </c>
      <c r="H26" s="140">
        <v>725</v>
      </c>
      <c r="I26" s="115">
        <v>49</v>
      </c>
      <c r="J26" s="116">
        <v>6.7586206896551726</v>
      </c>
    </row>
    <row r="27" spans="1:15" s="110" customFormat="1" ht="24.95" customHeight="1" x14ac:dyDescent="0.2">
      <c r="A27" s="193" t="s">
        <v>161</v>
      </c>
      <c r="B27" s="199" t="s">
        <v>162</v>
      </c>
      <c r="C27" s="113">
        <v>9.6647141991516872</v>
      </c>
      <c r="D27" s="115">
        <v>957</v>
      </c>
      <c r="E27" s="114">
        <v>199</v>
      </c>
      <c r="F27" s="114">
        <v>317</v>
      </c>
      <c r="G27" s="114">
        <v>261</v>
      </c>
      <c r="H27" s="140">
        <v>253</v>
      </c>
      <c r="I27" s="115">
        <v>704</v>
      </c>
      <c r="J27" s="116" t="s">
        <v>515</v>
      </c>
    </row>
    <row r="28" spans="1:15" s="110" customFormat="1" ht="24.95" customHeight="1" x14ac:dyDescent="0.2">
      <c r="A28" s="193" t="s">
        <v>163</v>
      </c>
      <c r="B28" s="199" t="s">
        <v>164</v>
      </c>
      <c r="C28" s="113">
        <v>4.4334477883255907</v>
      </c>
      <c r="D28" s="115">
        <v>439</v>
      </c>
      <c r="E28" s="114">
        <v>206</v>
      </c>
      <c r="F28" s="114">
        <v>496</v>
      </c>
      <c r="G28" s="114">
        <v>288</v>
      </c>
      <c r="H28" s="140">
        <v>312</v>
      </c>
      <c r="I28" s="115">
        <v>127</v>
      </c>
      <c r="J28" s="116">
        <v>40.705128205128204</v>
      </c>
    </row>
    <row r="29" spans="1:15" s="110" customFormat="1" ht="24.95" customHeight="1" x14ac:dyDescent="0.2">
      <c r="A29" s="193">
        <v>86</v>
      </c>
      <c r="B29" s="199" t="s">
        <v>165</v>
      </c>
      <c r="C29" s="113">
        <v>6.1704706119975761</v>
      </c>
      <c r="D29" s="115">
        <v>611</v>
      </c>
      <c r="E29" s="114">
        <v>572</v>
      </c>
      <c r="F29" s="114">
        <v>587</v>
      </c>
      <c r="G29" s="114">
        <v>616</v>
      </c>
      <c r="H29" s="140">
        <v>533</v>
      </c>
      <c r="I29" s="115">
        <v>78</v>
      </c>
      <c r="J29" s="116">
        <v>14.634146341463415</v>
      </c>
    </row>
    <row r="30" spans="1:15" s="110" customFormat="1" ht="24.95" customHeight="1" x14ac:dyDescent="0.2">
      <c r="A30" s="193">
        <v>87.88</v>
      </c>
      <c r="B30" s="204" t="s">
        <v>166</v>
      </c>
      <c r="C30" s="113">
        <v>5.5039385982629776</v>
      </c>
      <c r="D30" s="115">
        <v>545</v>
      </c>
      <c r="E30" s="114">
        <v>524</v>
      </c>
      <c r="F30" s="114">
        <v>746</v>
      </c>
      <c r="G30" s="114">
        <v>781</v>
      </c>
      <c r="H30" s="140">
        <v>527</v>
      </c>
      <c r="I30" s="115">
        <v>18</v>
      </c>
      <c r="J30" s="116">
        <v>3.4155597722960152</v>
      </c>
    </row>
    <row r="31" spans="1:15" s="110" customFormat="1" ht="24.95" customHeight="1" x14ac:dyDescent="0.2">
      <c r="A31" s="193" t="s">
        <v>167</v>
      </c>
      <c r="B31" s="199" t="s">
        <v>168</v>
      </c>
      <c r="C31" s="113">
        <v>3.6861240153504342</v>
      </c>
      <c r="D31" s="115">
        <v>365</v>
      </c>
      <c r="E31" s="114">
        <v>344</v>
      </c>
      <c r="F31" s="114">
        <v>367</v>
      </c>
      <c r="G31" s="114">
        <v>297</v>
      </c>
      <c r="H31" s="140">
        <v>367</v>
      </c>
      <c r="I31" s="115">
        <v>-2</v>
      </c>
      <c r="J31" s="116">
        <v>-0.54495912806539515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1.7067259139567763</v>
      </c>
      <c r="D34" s="115">
        <v>169</v>
      </c>
      <c r="E34" s="114">
        <v>350</v>
      </c>
      <c r="F34" s="114">
        <v>246</v>
      </c>
      <c r="G34" s="114">
        <v>161</v>
      </c>
      <c r="H34" s="140">
        <v>147</v>
      </c>
      <c r="I34" s="115">
        <v>22</v>
      </c>
      <c r="J34" s="116">
        <v>14.965986394557824</v>
      </c>
    </row>
    <row r="35" spans="1:10" s="110" customFormat="1" ht="24.95" customHeight="1" x14ac:dyDescent="0.2">
      <c r="A35" s="292" t="s">
        <v>171</v>
      </c>
      <c r="B35" s="293" t="s">
        <v>172</v>
      </c>
      <c r="C35" s="113">
        <v>23.076146233084227</v>
      </c>
      <c r="D35" s="115">
        <v>2285</v>
      </c>
      <c r="E35" s="114">
        <v>2564</v>
      </c>
      <c r="F35" s="114">
        <v>2757</v>
      </c>
      <c r="G35" s="114">
        <v>1989</v>
      </c>
      <c r="H35" s="140">
        <v>2691</v>
      </c>
      <c r="I35" s="115">
        <v>-406</v>
      </c>
      <c r="J35" s="116">
        <v>-15.087328130806391</v>
      </c>
    </row>
    <row r="36" spans="1:10" s="110" customFormat="1" ht="24.95" customHeight="1" x14ac:dyDescent="0.2">
      <c r="A36" s="294" t="s">
        <v>173</v>
      </c>
      <c r="B36" s="295" t="s">
        <v>174</v>
      </c>
      <c r="C36" s="125">
        <v>75.217127852958996</v>
      </c>
      <c r="D36" s="143">
        <v>7448</v>
      </c>
      <c r="E36" s="144">
        <v>6187</v>
      </c>
      <c r="F36" s="144">
        <v>6708</v>
      </c>
      <c r="G36" s="144">
        <v>6179</v>
      </c>
      <c r="H36" s="145">
        <v>6502</v>
      </c>
      <c r="I36" s="143">
        <v>946</v>
      </c>
      <c r="J36" s="146">
        <v>14.549369424792372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9902</v>
      </c>
      <c r="F11" s="264">
        <v>9101</v>
      </c>
      <c r="G11" s="264">
        <v>9711</v>
      </c>
      <c r="H11" s="264">
        <v>8329</v>
      </c>
      <c r="I11" s="265">
        <v>9340</v>
      </c>
      <c r="J11" s="263">
        <v>562</v>
      </c>
      <c r="K11" s="266">
        <v>6.0171306209850108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25.318117552009696</v>
      </c>
      <c r="E13" s="115">
        <v>2507</v>
      </c>
      <c r="F13" s="114">
        <v>2921</v>
      </c>
      <c r="G13" s="114">
        <v>2915</v>
      </c>
      <c r="H13" s="114">
        <v>2564</v>
      </c>
      <c r="I13" s="140">
        <v>2414</v>
      </c>
      <c r="J13" s="115">
        <v>93</v>
      </c>
      <c r="K13" s="116">
        <v>3.8525269262634629</v>
      </c>
    </row>
    <row r="14" spans="1:17" ht="15.95" customHeight="1" x14ac:dyDescent="0.2">
      <c r="A14" s="306" t="s">
        <v>230</v>
      </c>
      <c r="B14" s="307"/>
      <c r="C14" s="308"/>
      <c r="D14" s="113">
        <v>58.947687335891736</v>
      </c>
      <c r="E14" s="115">
        <v>5837</v>
      </c>
      <c r="F14" s="114">
        <v>4648</v>
      </c>
      <c r="G14" s="114">
        <v>5264</v>
      </c>
      <c r="H14" s="114">
        <v>4650</v>
      </c>
      <c r="I14" s="140">
        <v>5438</v>
      </c>
      <c r="J14" s="115">
        <v>399</v>
      </c>
      <c r="K14" s="116">
        <v>7.3372563442442074</v>
      </c>
    </row>
    <row r="15" spans="1:17" ht="15.95" customHeight="1" x14ac:dyDescent="0.2">
      <c r="A15" s="306" t="s">
        <v>231</v>
      </c>
      <c r="B15" s="307"/>
      <c r="C15" s="308"/>
      <c r="D15" s="113">
        <v>7.5641284588971924</v>
      </c>
      <c r="E15" s="115">
        <v>749</v>
      </c>
      <c r="F15" s="114">
        <v>946</v>
      </c>
      <c r="G15" s="114">
        <v>719</v>
      </c>
      <c r="H15" s="114">
        <v>503</v>
      </c>
      <c r="I15" s="140">
        <v>739</v>
      </c>
      <c r="J15" s="115">
        <v>10</v>
      </c>
      <c r="K15" s="116">
        <v>1.3531799729364005</v>
      </c>
    </row>
    <row r="16" spans="1:17" ht="15.95" customHeight="1" x14ac:dyDescent="0.2">
      <c r="A16" s="306" t="s">
        <v>232</v>
      </c>
      <c r="B16" s="307"/>
      <c r="C16" s="308"/>
      <c r="D16" s="113">
        <v>7.8569985861442131</v>
      </c>
      <c r="E16" s="115">
        <v>778</v>
      </c>
      <c r="F16" s="114">
        <v>548</v>
      </c>
      <c r="G16" s="114">
        <v>778</v>
      </c>
      <c r="H16" s="114">
        <v>579</v>
      </c>
      <c r="I16" s="140">
        <v>725</v>
      </c>
      <c r="J16" s="115">
        <v>53</v>
      </c>
      <c r="K16" s="116">
        <v>7.3103448275862073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2.1914764694001212</v>
      </c>
      <c r="E18" s="115">
        <v>217</v>
      </c>
      <c r="F18" s="114">
        <v>396</v>
      </c>
      <c r="G18" s="114">
        <v>310</v>
      </c>
      <c r="H18" s="114">
        <v>212</v>
      </c>
      <c r="I18" s="140">
        <v>167</v>
      </c>
      <c r="J18" s="115">
        <v>50</v>
      </c>
      <c r="K18" s="116">
        <v>29.940119760479043</v>
      </c>
    </row>
    <row r="19" spans="1:11" ht="14.1" customHeight="1" x14ac:dyDescent="0.2">
      <c r="A19" s="306" t="s">
        <v>235</v>
      </c>
      <c r="B19" s="307" t="s">
        <v>236</v>
      </c>
      <c r="C19" s="308"/>
      <c r="D19" s="113">
        <v>1.4037568168046859</v>
      </c>
      <c r="E19" s="115">
        <v>139</v>
      </c>
      <c r="F19" s="114">
        <v>332</v>
      </c>
      <c r="G19" s="114">
        <v>238</v>
      </c>
      <c r="H19" s="114">
        <v>137</v>
      </c>
      <c r="I19" s="140">
        <v>120</v>
      </c>
      <c r="J19" s="115">
        <v>19</v>
      </c>
      <c r="K19" s="116">
        <v>15.833333333333334</v>
      </c>
    </row>
    <row r="20" spans="1:11" ht="14.1" customHeight="1" x14ac:dyDescent="0.2">
      <c r="A20" s="306">
        <v>12</v>
      </c>
      <c r="B20" s="307" t="s">
        <v>237</v>
      </c>
      <c r="C20" s="308"/>
      <c r="D20" s="113">
        <v>0.71702686325994747</v>
      </c>
      <c r="E20" s="115">
        <v>71</v>
      </c>
      <c r="F20" s="114">
        <v>90</v>
      </c>
      <c r="G20" s="114">
        <v>69</v>
      </c>
      <c r="H20" s="114">
        <v>54</v>
      </c>
      <c r="I20" s="140">
        <v>106</v>
      </c>
      <c r="J20" s="115">
        <v>-35</v>
      </c>
      <c r="K20" s="116">
        <v>-33.018867924528301</v>
      </c>
    </row>
    <row r="21" spans="1:11" ht="14.1" customHeight="1" x14ac:dyDescent="0.2">
      <c r="A21" s="306">
        <v>21</v>
      </c>
      <c r="B21" s="307" t="s">
        <v>238</v>
      </c>
      <c r="C21" s="308"/>
      <c r="D21" s="113">
        <v>0.58574025449404166</v>
      </c>
      <c r="E21" s="115">
        <v>58</v>
      </c>
      <c r="F21" s="114">
        <v>66</v>
      </c>
      <c r="G21" s="114">
        <v>64</v>
      </c>
      <c r="H21" s="114">
        <v>60</v>
      </c>
      <c r="I21" s="140">
        <v>57</v>
      </c>
      <c r="J21" s="115">
        <v>1</v>
      </c>
      <c r="K21" s="116">
        <v>1.7543859649122806</v>
      </c>
    </row>
    <row r="22" spans="1:11" ht="14.1" customHeight="1" x14ac:dyDescent="0.2">
      <c r="A22" s="306">
        <v>22</v>
      </c>
      <c r="B22" s="307" t="s">
        <v>239</v>
      </c>
      <c r="C22" s="308"/>
      <c r="D22" s="113">
        <v>2.645930115128257</v>
      </c>
      <c r="E22" s="115">
        <v>262</v>
      </c>
      <c r="F22" s="114">
        <v>316</v>
      </c>
      <c r="G22" s="114">
        <v>336</v>
      </c>
      <c r="H22" s="114">
        <v>342</v>
      </c>
      <c r="I22" s="140">
        <v>371</v>
      </c>
      <c r="J22" s="115">
        <v>-109</v>
      </c>
      <c r="K22" s="116">
        <v>-29.380053908355794</v>
      </c>
    </row>
    <row r="23" spans="1:11" ht="14.1" customHeight="1" x14ac:dyDescent="0.2">
      <c r="A23" s="306">
        <v>23</v>
      </c>
      <c r="B23" s="307" t="s">
        <v>240</v>
      </c>
      <c r="C23" s="308"/>
      <c r="D23" s="113">
        <v>0.41405776610785699</v>
      </c>
      <c r="E23" s="115">
        <v>41</v>
      </c>
      <c r="F23" s="114">
        <v>50</v>
      </c>
      <c r="G23" s="114">
        <v>60</v>
      </c>
      <c r="H23" s="114">
        <v>36</v>
      </c>
      <c r="I23" s="140">
        <v>38</v>
      </c>
      <c r="J23" s="115">
        <v>3</v>
      </c>
      <c r="K23" s="116">
        <v>7.8947368421052628</v>
      </c>
    </row>
    <row r="24" spans="1:11" ht="14.1" customHeight="1" x14ac:dyDescent="0.2">
      <c r="A24" s="306">
        <v>24</v>
      </c>
      <c r="B24" s="307" t="s">
        <v>241</v>
      </c>
      <c r="C24" s="308"/>
      <c r="D24" s="113">
        <v>3.8275095940214099</v>
      </c>
      <c r="E24" s="115">
        <v>379</v>
      </c>
      <c r="F24" s="114">
        <v>325</v>
      </c>
      <c r="G24" s="114">
        <v>408</v>
      </c>
      <c r="H24" s="114">
        <v>361</v>
      </c>
      <c r="I24" s="140">
        <v>437</v>
      </c>
      <c r="J24" s="115">
        <v>-58</v>
      </c>
      <c r="K24" s="116">
        <v>-13.272311212814646</v>
      </c>
    </row>
    <row r="25" spans="1:11" ht="14.1" customHeight="1" x14ac:dyDescent="0.2">
      <c r="A25" s="306">
        <v>25</v>
      </c>
      <c r="B25" s="307" t="s">
        <v>242</v>
      </c>
      <c r="C25" s="308"/>
      <c r="D25" s="113">
        <v>4.6859220359523333</v>
      </c>
      <c r="E25" s="115">
        <v>464</v>
      </c>
      <c r="F25" s="114">
        <v>378</v>
      </c>
      <c r="G25" s="114">
        <v>348</v>
      </c>
      <c r="H25" s="114">
        <v>312</v>
      </c>
      <c r="I25" s="140">
        <v>459</v>
      </c>
      <c r="J25" s="115">
        <v>5</v>
      </c>
      <c r="K25" s="116">
        <v>1.0893246187363834</v>
      </c>
    </row>
    <row r="26" spans="1:11" ht="14.1" customHeight="1" x14ac:dyDescent="0.2">
      <c r="A26" s="306">
        <v>26</v>
      </c>
      <c r="B26" s="307" t="s">
        <v>243</v>
      </c>
      <c r="C26" s="308"/>
      <c r="D26" s="113">
        <v>2.6863259947485356</v>
      </c>
      <c r="E26" s="115">
        <v>266</v>
      </c>
      <c r="F26" s="114">
        <v>343</v>
      </c>
      <c r="G26" s="114">
        <v>365</v>
      </c>
      <c r="H26" s="114">
        <v>167</v>
      </c>
      <c r="I26" s="140">
        <v>244</v>
      </c>
      <c r="J26" s="115">
        <v>22</v>
      </c>
      <c r="K26" s="116">
        <v>9.0163934426229506</v>
      </c>
    </row>
    <row r="27" spans="1:11" ht="14.1" customHeight="1" x14ac:dyDescent="0.2">
      <c r="A27" s="306">
        <v>27</v>
      </c>
      <c r="B27" s="307" t="s">
        <v>244</v>
      </c>
      <c r="C27" s="308"/>
      <c r="D27" s="113">
        <v>1.2522722682286407</v>
      </c>
      <c r="E27" s="115">
        <v>124</v>
      </c>
      <c r="F27" s="114">
        <v>172</v>
      </c>
      <c r="G27" s="114">
        <v>170</v>
      </c>
      <c r="H27" s="114">
        <v>117</v>
      </c>
      <c r="I27" s="140">
        <v>205</v>
      </c>
      <c r="J27" s="115">
        <v>-81</v>
      </c>
      <c r="K27" s="116">
        <v>-39.512195121951223</v>
      </c>
    </row>
    <row r="28" spans="1:11" ht="14.1" customHeight="1" x14ac:dyDescent="0.2">
      <c r="A28" s="306">
        <v>28</v>
      </c>
      <c r="B28" s="307" t="s">
        <v>245</v>
      </c>
      <c r="C28" s="308"/>
      <c r="D28" s="113">
        <v>0.18178145829125431</v>
      </c>
      <c r="E28" s="115">
        <v>18</v>
      </c>
      <c r="F28" s="114">
        <v>11</v>
      </c>
      <c r="G28" s="114">
        <v>23</v>
      </c>
      <c r="H28" s="114" t="s">
        <v>514</v>
      </c>
      <c r="I28" s="140">
        <v>7</v>
      </c>
      <c r="J28" s="115">
        <v>11</v>
      </c>
      <c r="K28" s="116">
        <v>157.14285714285714</v>
      </c>
    </row>
    <row r="29" spans="1:11" ht="14.1" customHeight="1" x14ac:dyDescent="0.2">
      <c r="A29" s="306">
        <v>29</v>
      </c>
      <c r="B29" s="307" t="s">
        <v>246</v>
      </c>
      <c r="C29" s="308"/>
      <c r="D29" s="113">
        <v>4.0193900222177339</v>
      </c>
      <c r="E29" s="115">
        <v>398</v>
      </c>
      <c r="F29" s="114">
        <v>514</v>
      </c>
      <c r="G29" s="114">
        <v>339</v>
      </c>
      <c r="H29" s="114">
        <v>386</v>
      </c>
      <c r="I29" s="140">
        <v>332</v>
      </c>
      <c r="J29" s="115">
        <v>66</v>
      </c>
      <c r="K29" s="116">
        <v>19.879518072289155</v>
      </c>
    </row>
    <row r="30" spans="1:11" ht="14.1" customHeight="1" x14ac:dyDescent="0.2">
      <c r="A30" s="306" t="s">
        <v>247</v>
      </c>
      <c r="B30" s="307" t="s">
        <v>248</v>
      </c>
      <c r="C30" s="308"/>
      <c r="D30" s="113" t="s">
        <v>514</v>
      </c>
      <c r="E30" s="115" t="s">
        <v>514</v>
      </c>
      <c r="F30" s="114">
        <v>89</v>
      </c>
      <c r="G30" s="114">
        <v>119</v>
      </c>
      <c r="H30" s="114" t="s">
        <v>514</v>
      </c>
      <c r="I30" s="140">
        <v>71</v>
      </c>
      <c r="J30" s="115" t="s">
        <v>514</v>
      </c>
      <c r="K30" s="116" t="s">
        <v>514</v>
      </c>
    </row>
    <row r="31" spans="1:11" ht="14.1" customHeight="1" x14ac:dyDescent="0.2">
      <c r="A31" s="306" t="s">
        <v>249</v>
      </c>
      <c r="B31" s="307" t="s">
        <v>250</v>
      </c>
      <c r="C31" s="308"/>
      <c r="D31" s="113">
        <v>3.2821652191476471</v>
      </c>
      <c r="E31" s="115">
        <v>325</v>
      </c>
      <c r="F31" s="114">
        <v>425</v>
      </c>
      <c r="G31" s="114">
        <v>217</v>
      </c>
      <c r="H31" s="114">
        <v>293</v>
      </c>
      <c r="I31" s="140">
        <v>257</v>
      </c>
      <c r="J31" s="115">
        <v>68</v>
      </c>
      <c r="K31" s="116">
        <v>26.459143968871594</v>
      </c>
    </row>
    <row r="32" spans="1:11" ht="14.1" customHeight="1" x14ac:dyDescent="0.2">
      <c r="A32" s="306">
        <v>31</v>
      </c>
      <c r="B32" s="307" t="s">
        <v>251</v>
      </c>
      <c r="C32" s="308"/>
      <c r="D32" s="113">
        <v>0.41405776610785699</v>
      </c>
      <c r="E32" s="115">
        <v>41</v>
      </c>
      <c r="F32" s="114">
        <v>28</v>
      </c>
      <c r="G32" s="114">
        <v>45</v>
      </c>
      <c r="H32" s="114">
        <v>40</v>
      </c>
      <c r="I32" s="140">
        <v>56</v>
      </c>
      <c r="J32" s="115">
        <v>-15</v>
      </c>
      <c r="K32" s="116">
        <v>-26.785714285714285</v>
      </c>
    </row>
    <row r="33" spans="1:11" ht="14.1" customHeight="1" x14ac:dyDescent="0.2">
      <c r="A33" s="306">
        <v>32</v>
      </c>
      <c r="B33" s="307" t="s">
        <v>252</v>
      </c>
      <c r="C33" s="308"/>
      <c r="D33" s="113">
        <v>3.120581700666532</v>
      </c>
      <c r="E33" s="115">
        <v>309</v>
      </c>
      <c r="F33" s="114">
        <v>346</v>
      </c>
      <c r="G33" s="114">
        <v>343</v>
      </c>
      <c r="H33" s="114">
        <v>312</v>
      </c>
      <c r="I33" s="140">
        <v>314</v>
      </c>
      <c r="J33" s="115">
        <v>-5</v>
      </c>
      <c r="K33" s="116">
        <v>-1.5923566878980893</v>
      </c>
    </row>
    <row r="34" spans="1:11" ht="14.1" customHeight="1" x14ac:dyDescent="0.2">
      <c r="A34" s="306">
        <v>33</v>
      </c>
      <c r="B34" s="307" t="s">
        <v>253</v>
      </c>
      <c r="C34" s="308"/>
      <c r="D34" s="113">
        <v>1.9087053120581701</v>
      </c>
      <c r="E34" s="115">
        <v>189</v>
      </c>
      <c r="F34" s="114">
        <v>208</v>
      </c>
      <c r="G34" s="114">
        <v>204</v>
      </c>
      <c r="H34" s="114">
        <v>164</v>
      </c>
      <c r="I34" s="140">
        <v>187</v>
      </c>
      <c r="J34" s="115">
        <v>2</v>
      </c>
      <c r="K34" s="116">
        <v>1.0695187165775402</v>
      </c>
    </row>
    <row r="35" spans="1:11" ht="14.1" customHeight="1" x14ac:dyDescent="0.2">
      <c r="A35" s="306">
        <v>34</v>
      </c>
      <c r="B35" s="307" t="s">
        <v>254</v>
      </c>
      <c r="C35" s="308"/>
      <c r="D35" s="113">
        <v>2.9791961219955563</v>
      </c>
      <c r="E35" s="115">
        <v>295</v>
      </c>
      <c r="F35" s="114">
        <v>182</v>
      </c>
      <c r="G35" s="114">
        <v>222</v>
      </c>
      <c r="H35" s="114">
        <v>155</v>
      </c>
      <c r="I35" s="140">
        <v>239</v>
      </c>
      <c r="J35" s="115">
        <v>56</v>
      </c>
      <c r="K35" s="116">
        <v>23.430962343096233</v>
      </c>
    </row>
    <row r="36" spans="1:11" ht="14.1" customHeight="1" x14ac:dyDescent="0.2">
      <c r="A36" s="306">
        <v>41</v>
      </c>
      <c r="B36" s="307" t="s">
        <v>255</v>
      </c>
      <c r="C36" s="308"/>
      <c r="D36" s="113">
        <v>1.0199959604120379</v>
      </c>
      <c r="E36" s="115">
        <v>101</v>
      </c>
      <c r="F36" s="114">
        <v>75</v>
      </c>
      <c r="G36" s="114">
        <v>80</v>
      </c>
      <c r="H36" s="114">
        <v>81</v>
      </c>
      <c r="I36" s="140">
        <v>87</v>
      </c>
      <c r="J36" s="115">
        <v>14</v>
      </c>
      <c r="K36" s="116">
        <v>16.091954022988507</v>
      </c>
    </row>
    <row r="37" spans="1:11" ht="14.1" customHeight="1" x14ac:dyDescent="0.2">
      <c r="A37" s="306">
        <v>42</v>
      </c>
      <c r="B37" s="307" t="s">
        <v>256</v>
      </c>
      <c r="C37" s="308"/>
      <c r="D37" s="113">
        <v>0.17168248838618461</v>
      </c>
      <c r="E37" s="115">
        <v>17</v>
      </c>
      <c r="F37" s="114">
        <v>16</v>
      </c>
      <c r="G37" s="114">
        <v>7</v>
      </c>
      <c r="H37" s="114">
        <v>12</v>
      </c>
      <c r="I37" s="140">
        <v>15</v>
      </c>
      <c r="J37" s="115">
        <v>2</v>
      </c>
      <c r="K37" s="116">
        <v>13.333333333333334</v>
      </c>
    </row>
    <row r="38" spans="1:11" ht="14.1" customHeight="1" x14ac:dyDescent="0.2">
      <c r="A38" s="306">
        <v>43</v>
      </c>
      <c r="B38" s="307" t="s">
        <v>257</v>
      </c>
      <c r="C38" s="308"/>
      <c r="D38" s="113">
        <v>0.76752171278529591</v>
      </c>
      <c r="E38" s="115">
        <v>76</v>
      </c>
      <c r="F38" s="114">
        <v>48</v>
      </c>
      <c r="G38" s="114">
        <v>83</v>
      </c>
      <c r="H38" s="114">
        <v>83</v>
      </c>
      <c r="I38" s="140">
        <v>59</v>
      </c>
      <c r="J38" s="115">
        <v>17</v>
      </c>
      <c r="K38" s="116">
        <v>28.8135593220339</v>
      </c>
    </row>
    <row r="39" spans="1:11" ht="14.1" customHeight="1" x14ac:dyDescent="0.2">
      <c r="A39" s="306">
        <v>51</v>
      </c>
      <c r="B39" s="307" t="s">
        <v>258</v>
      </c>
      <c r="C39" s="308"/>
      <c r="D39" s="113">
        <v>6.5744294082003636</v>
      </c>
      <c r="E39" s="115">
        <v>651</v>
      </c>
      <c r="F39" s="114">
        <v>853</v>
      </c>
      <c r="G39" s="114">
        <v>793</v>
      </c>
      <c r="H39" s="114">
        <v>728</v>
      </c>
      <c r="I39" s="140">
        <v>804</v>
      </c>
      <c r="J39" s="115">
        <v>-153</v>
      </c>
      <c r="K39" s="116">
        <v>-19.029850746268657</v>
      </c>
    </row>
    <row r="40" spans="1:11" ht="14.1" customHeight="1" x14ac:dyDescent="0.2">
      <c r="A40" s="306" t="s">
        <v>259</v>
      </c>
      <c r="B40" s="307" t="s">
        <v>260</v>
      </c>
      <c r="C40" s="308"/>
      <c r="D40" s="113">
        <v>5.9381943041809739</v>
      </c>
      <c r="E40" s="115">
        <v>588</v>
      </c>
      <c r="F40" s="114">
        <v>776</v>
      </c>
      <c r="G40" s="114">
        <v>756</v>
      </c>
      <c r="H40" s="114">
        <v>673</v>
      </c>
      <c r="I40" s="140">
        <v>702</v>
      </c>
      <c r="J40" s="115">
        <v>-114</v>
      </c>
      <c r="K40" s="116">
        <v>-16.239316239316238</v>
      </c>
    </row>
    <row r="41" spans="1:11" ht="14.1" customHeight="1" x14ac:dyDescent="0.2">
      <c r="A41" s="306"/>
      <c r="B41" s="307" t="s">
        <v>261</v>
      </c>
      <c r="C41" s="308"/>
      <c r="D41" s="113">
        <v>5.1908705312058174</v>
      </c>
      <c r="E41" s="115">
        <v>514</v>
      </c>
      <c r="F41" s="114">
        <v>705</v>
      </c>
      <c r="G41" s="114">
        <v>680</v>
      </c>
      <c r="H41" s="114">
        <v>598</v>
      </c>
      <c r="I41" s="140">
        <v>607</v>
      </c>
      <c r="J41" s="115">
        <v>-93</v>
      </c>
      <c r="K41" s="116">
        <v>-15.321252059308073</v>
      </c>
    </row>
    <row r="42" spans="1:11" ht="14.1" customHeight="1" x14ac:dyDescent="0.2">
      <c r="A42" s="306">
        <v>52</v>
      </c>
      <c r="B42" s="307" t="s">
        <v>262</v>
      </c>
      <c r="C42" s="308"/>
      <c r="D42" s="113">
        <v>5.7968087255099983</v>
      </c>
      <c r="E42" s="115">
        <v>574</v>
      </c>
      <c r="F42" s="114">
        <v>538</v>
      </c>
      <c r="G42" s="114">
        <v>470</v>
      </c>
      <c r="H42" s="114">
        <v>476</v>
      </c>
      <c r="I42" s="140">
        <v>518</v>
      </c>
      <c r="J42" s="115">
        <v>56</v>
      </c>
      <c r="K42" s="116">
        <v>10.810810810810811</v>
      </c>
    </row>
    <row r="43" spans="1:11" ht="14.1" customHeight="1" x14ac:dyDescent="0.2">
      <c r="A43" s="306" t="s">
        <v>263</v>
      </c>
      <c r="B43" s="307" t="s">
        <v>264</v>
      </c>
      <c r="C43" s="308"/>
      <c r="D43" s="113">
        <v>4.7566148252878202</v>
      </c>
      <c r="E43" s="115">
        <v>471</v>
      </c>
      <c r="F43" s="114">
        <v>444</v>
      </c>
      <c r="G43" s="114">
        <v>370</v>
      </c>
      <c r="H43" s="114">
        <v>402</v>
      </c>
      <c r="I43" s="140">
        <v>438</v>
      </c>
      <c r="J43" s="115">
        <v>33</v>
      </c>
      <c r="K43" s="116">
        <v>7.5342465753424657</v>
      </c>
    </row>
    <row r="44" spans="1:11" ht="14.1" customHeight="1" x14ac:dyDescent="0.2">
      <c r="A44" s="306">
        <v>53</v>
      </c>
      <c r="B44" s="307" t="s">
        <v>265</v>
      </c>
      <c r="C44" s="308"/>
      <c r="D44" s="113">
        <v>1.0098969905069684</v>
      </c>
      <c r="E44" s="115">
        <v>100</v>
      </c>
      <c r="F44" s="114">
        <v>73</v>
      </c>
      <c r="G44" s="114">
        <v>71</v>
      </c>
      <c r="H44" s="114">
        <v>72</v>
      </c>
      <c r="I44" s="140">
        <v>68</v>
      </c>
      <c r="J44" s="115">
        <v>32</v>
      </c>
      <c r="K44" s="116">
        <v>47.058823529411768</v>
      </c>
    </row>
    <row r="45" spans="1:11" ht="14.1" customHeight="1" x14ac:dyDescent="0.2">
      <c r="A45" s="306" t="s">
        <v>266</v>
      </c>
      <c r="B45" s="307" t="s">
        <v>267</v>
      </c>
      <c r="C45" s="308"/>
      <c r="D45" s="113">
        <v>1.0098969905069684</v>
      </c>
      <c r="E45" s="115">
        <v>100</v>
      </c>
      <c r="F45" s="114">
        <v>72</v>
      </c>
      <c r="G45" s="114">
        <v>70</v>
      </c>
      <c r="H45" s="114">
        <v>69</v>
      </c>
      <c r="I45" s="140">
        <v>64</v>
      </c>
      <c r="J45" s="115">
        <v>36</v>
      </c>
      <c r="K45" s="116">
        <v>56.25</v>
      </c>
    </row>
    <row r="46" spans="1:11" ht="14.1" customHeight="1" x14ac:dyDescent="0.2">
      <c r="A46" s="306">
        <v>54</v>
      </c>
      <c r="B46" s="307" t="s">
        <v>268</v>
      </c>
      <c r="C46" s="308"/>
      <c r="D46" s="113">
        <v>3.7568168046859221</v>
      </c>
      <c r="E46" s="115">
        <v>372</v>
      </c>
      <c r="F46" s="114">
        <v>311</v>
      </c>
      <c r="G46" s="114">
        <v>295</v>
      </c>
      <c r="H46" s="114">
        <v>297</v>
      </c>
      <c r="I46" s="140">
        <v>342</v>
      </c>
      <c r="J46" s="115">
        <v>30</v>
      </c>
      <c r="K46" s="116">
        <v>8.7719298245614041</v>
      </c>
    </row>
    <row r="47" spans="1:11" ht="14.1" customHeight="1" x14ac:dyDescent="0.2">
      <c r="A47" s="306">
        <v>61</v>
      </c>
      <c r="B47" s="307" t="s">
        <v>269</v>
      </c>
      <c r="C47" s="308"/>
      <c r="D47" s="113">
        <v>1.5653403352858009</v>
      </c>
      <c r="E47" s="115">
        <v>155</v>
      </c>
      <c r="F47" s="114">
        <v>129</v>
      </c>
      <c r="G47" s="114">
        <v>140</v>
      </c>
      <c r="H47" s="114">
        <v>166</v>
      </c>
      <c r="I47" s="140">
        <v>192</v>
      </c>
      <c r="J47" s="115">
        <v>-37</v>
      </c>
      <c r="K47" s="116">
        <v>-19.270833333333332</v>
      </c>
    </row>
    <row r="48" spans="1:11" ht="14.1" customHeight="1" x14ac:dyDescent="0.2">
      <c r="A48" s="306">
        <v>62</v>
      </c>
      <c r="B48" s="307" t="s">
        <v>270</v>
      </c>
      <c r="C48" s="308"/>
      <c r="D48" s="113">
        <v>7.0086851141183599</v>
      </c>
      <c r="E48" s="115">
        <v>694</v>
      </c>
      <c r="F48" s="114">
        <v>668</v>
      </c>
      <c r="G48" s="114">
        <v>866</v>
      </c>
      <c r="H48" s="114">
        <v>713</v>
      </c>
      <c r="I48" s="140">
        <v>829</v>
      </c>
      <c r="J48" s="115">
        <v>-135</v>
      </c>
      <c r="K48" s="116">
        <v>-16.284680337756331</v>
      </c>
    </row>
    <row r="49" spans="1:11" ht="14.1" customHeight="1" x14ac:dyDescent="0.2">
      <c r="A49" s="306">
        <v>63</v>
      </c>
      <c r="B49" s="307" t="s">
        <v>271</v>
      </c>
      <c r="C49" s="308"/>
      <c r="D49" s="113">
        <v>5.4433447788325591</v>
      </c>
      <c r="E49" s="115">
        <v>539</v>
      </c>
      <c r="F49" s="114">
        <v>650</v>
      </c>
      <c r="G49" s="114">
        <v>432</v>
      </c>
      <c r="H49" s="114">
        <v>318</v>
      </c>
      <c r="I49" s="140">
        <v>476</v>
      </c>
      <c r="J49" s="115">
        <v>63</v>
      </c>
      <c r="K49" s="116">
        <v>13.235294117647058</v>
      </c>
    </row>
    <row r="50" spans="1:11" ht="14.1" customHeight="1" x14ac:dyDescent="0.2">
      <c r="A50" s="306" t="s">
        <v>272</v>
      </c>
      <c r="B50" s="307" t="s">
        <v>273</v>
      </c>
      <c r="C50" s="308"/>
      <c r="D50" s="113">
        <v>1.6764290042415673</v>
      </c>
      <c r="E50" s="115">
        <v>166</v>
      </c>
      <c r="F50" s="114">
        <v>123</v>
      </c>
      <c r="G50" s="114">
        <v>96</v>
      </c>
      <c r="H50" s="114">
        <v>73</v>
      </c>
      <c r="I50" s="140">
        <v>150</v>
      </c>
      <c r="J50" s="115">
        <v>16</v>
      </c>
      <c r="K50" s="116">
        <v>10.666666666666666</v>
      </c>
    </row>
    <row r="51" spans="1:11" ht="14.1" customHeight="1" x14ac:dyDescent="0.2">
      <c r="A51" s="306" t="s">
        <v>274</v>
      </c>
      <c r="B51" s="307" t="s">
        <v>275</v>
      </c>
      <c r="C51" s="308"/>
      <c r="D51" s="113">
        <v>3.3932538881034136</v>
      </c>
      <c r="E51" s="115">
        <v>336</v>
      </c>
      <c r="F51" s="114">
        <v>501</v>
      </c>
      <c r="G51" s="114">
        <v>309</v>
      </c>
      <c r="H51" s="114">
        <v>229</v>
      </c>
      <c r="I51" s="140">
        <v>306</v>
      </c>
      <c r="J51" s="115">
        <v>30</v>
      </c>
      <c r="K51" s="116">
        <v>9.8039215686274517</v>
      </c>
    </row>
    <row r="52" spans="1:11" ht="14.1" customHeight="1" x14ac:dyDescent="0.2">
      <c r="A52" s="306">
        <v>71</v>
      </c>
      <c r="B52" s="307" t="s">
        <v>276</v>
      </c>
      <c r="C52" s="308"/>
      <c r="D52" s="113">
        <v>8.5033326600686738</v>
      </c>
      <c r="E52" s="115">
        <v>842</v>
      </c>
      <c r="F52" s="114">
        <v>649</v>
      </c>
      <c r="G52" s="114">
        <v>793</v>
      </c>
      <c r="H52" s="114">
        <v>673</v>
      </c>
      <c r="I52" s="140">
        <v>807</v>
      </c>
      <c r="J52" s="115">
        <v>35</v>
      </c>
      <c r="K52" s="116">
        <v>4.337050805452292</v>
      </c>
    </row>
    <row r="53" spans="1:11" ht="14.1" customHeight="1" x14ac:dyDescent="0.2">
      <c r="A53" s="306" t="s">
        <v>277</v>
      </c>
      <c r="B53" s="307" t="s">
        <v>278</v>
      </c>
      <c r="C53" s="308"/>
      <c r="D53" s="113">
        <v>2.6964249646536054</v>
      </c>
      <c r="E53" s="115">
        <v>267</v>
      </c>
      <c r="F53" s="114">
        <v>228</v>
      </c>
      <c r="G53" s="114">
        <v>254</v>
      </c>
      <c r="H53" s="114">
        <v>214</v>
      </c>
      <c r="I53" s="140">
        <v>251</v>
      </c>
      <c r="J53" s="115">
        <v>16</v>
      </c>
      <c r="K53" s="116">
        <v>6.3745019920318722</v>
      </c>
    </row>
    <row r="54" spans="1:11" ht="14.1" customHeight="1" x14ac:dyDescent="0.2">
      <c r="A54" s="306" t="s">
        <v>279</v>
      </c>
      <c r="B54" s="307" t="s">
        <v>280</v>
      </c>
      <c r="C54" s="308"/>
      <c r="D54" s="113">
        <v>4.6253282165219147</v>
      </c>
      <c r="E54" s="115">
        <v>458</v>
      </c>
      <c r="F54" s="114">
        <v>327</v>
      </c>
      <c r="G54" s="114">
        <v>417</v>
      </c>
      <c r="H54" s="114">
        <v>382</v>
      </c>
      <c r="I54" s="140">
        <v>471</v>
      </c>
      <c r="J54" s="115">
        <v>-13</v>
      </c>
      <c r="K54" s="116">
        <v>-2.7600849256900211</v>
      </c>
    </row>
    <row r="55" spans="1:11" ht="14.1" customHeight="1" x14ac:dyDescent="0.2">
      <c r="A55" s="306">
        <v>72</v>
      </c>
      <c r="B55" s="307" t="s">
        <v>281</v>
      </c>
      <c r="C55" s="308"/>
      <c r="D55" s="113">
        <v>2.5752373257927692</v>
      </c>
      <c r="E55" s="115">
        <v>255</v>
      </c>
      <c r="F55" s="114">
        <v>148</v>
      </c>
      <c r="G55" s="114">
        <v>171</v>
      </c>
      <c r="H55" s="114">
        <v>157</v>
      </c>
      <c r="I55" s="140">
        <v>257</v>
      </c>
      <c r="J55" s="115">
        <v>-2</v>
      </c>
      <c r="K55" s="116">
        <v>-0.77821011673151752</v>
      </c>
    </row>
    <row r="56" spans="1:11" ht="14.1" customHeight="1" x14ac:dyDescent="0.2">
      <c r="A56" s="306" t="s">
        <v>282</v>
      </c>
      <c r="B56" s="307" t="s">
        <v>283</v>
      </c>
      <c r="C56" s="308"/>
      <c r="D56" s="113">
        <v>1.302767117753989</v>
      </c>
      <c r="E56" s="115">
        <v>129</v>
      </c>
      <c r="F56" s="114">
        <v>51</v>
      </c>
      <c r="G56" s="114">
        <v>81</v>
      </c>
      <c r="H56" s="114">
        <v>77</v>
      </c>
      <c r="I56" s="140">
        <v>96</v>
      </c>
      <c r="J56" s="115">
        <v>33</v>
      </c>
      <c r="K56" s="116">
        <v>34.375</v>
      </c>
    </row>
    <row r="57" spans="1:11" ht="14.1" customHeight="1" x14ac:dyDescent="0.2">
      <c r="A57" s="306" t="s">
        <v>284</v>
      </c>
      <c r="B57" s="307" t="s">
        <v>285</v>
      </c>
      <c r="C57" s="308"/>
      <c r="D57" s="113">
        <v>0.69682892344980807</v>
      </c>
      <c r="E57" s="115">
        <v>69</v>
      </c>
      <c r="F57" s="114">
        <v>70</v>
      </c>
      <c r="G57" s="114">
        <v>56</v>
      </c>
      <c r="H57" s="114">
        <v>47</v>
      </c>
      <c r="I57" s="140">
        <v>91</v>
      </c>
      <c r="J57" s="115">
        <v>-22</v>
      </c>
      <c r="K57" s="116">
        <v>-24.175824175824175</v>
      </c>
    </row>
    <row r="58" spans="1:11" ht="14.1" customHeight="1" x14ac:dyDescent="0.2">
      <c r="A58" s="306">
        <v>73</v>
      </c>
      <c r="B58" s="307" t="s">
        <v>286</v>
      </c>
      <c r="C58" s="308"/>
      <c r="D58" s="113">
        <v>3.5346394667743892</v>
      </c>
      <c r="E58" s="115">
        <v>350</v>
      </c>
      <c r="F58" s="114">
        <v>108</v>
      </c>
      <c r="G58" s="114">
        <v>126</v>
      </c>
      <c r="H58" s="114">
        <v>131</v>
      </c>
      <c r="I58" s="140">
        <v>122</v>
      </c>
      <c r="J58" s="115">
        <v>228</v>
      </c>
      <c r="K58" s="116">
        <v>186.88524590163934</v>
      </c>
    </row>
    <row r="59" spans="1:11" ht="14.1" customHeight="1" x14ac:dyDescent="0.2">
      <c r="A59" s="306" t="s">
        <v>287</v>
      </c>
      <c r="B59" s="307" t="s">
        <v>288</v>
      </c>
      <c r="C59" s="308"/>
      <c r="D59" s="113">
        <v>3.120581700666532</v>
      </c>
      <c r="E59" s="115">
        <v>309</v>
      </c>
      <c r="F59" s="114">
        <v>53</v>
      </c>
      <c r="G59" s="114">
        <v>94</v>
      </c>
      <c r="H59" s="114">
        <v>88</v>
      </c>
      <c r="I59" s="140">
        <v>87</v>
      </c>
      <c r="J59" s="115">
        <v>222</v>
      </c>
      <c r="K59" s="116" t="s">
        <v>515</v>
      </c>
    </row>
    <row r="60" spans="1:11" ht="14.1" customHeight="1" x14ac:dyDescent="0.2">
      <c r="A60" s="306">
        <v>81</v>
      </c>
      <c r="B60" s="307" t="s">
        <v>289</v>
      </c>
      <c r="C60" s="308"/>
      <c r="D60" s="113">
        <v>5.9381943041809739</v>
      </c>
      <c r="E60" s="115">
        <v>588</v>
      </c>
      <c r="F60" s="114">
        <v>529</v>
      </c>
      <c r="G60" s="114">
        <v>549</v>
      </c>
      <c r="H60" s="114">
        <v>597</v>
      </c>
      <c r="I60" s="140">
        <v>530</v>
      </c>
      <c r="J60" s="115">
        <v>58</v>
      </c>
      <c r="K60" s="116">
        <v>10.943396226415095</v>
      </c>
    </row>
    <row r="61" spans="1:11" ht="14.1" customHeight="1" x14ac:dyDescent="0.2">
      <c r="A61" s="306" t="s">
        <v>290</v>
      </c>
      <c r="B61" s="307" t="s">
        <v>291</v>
      </c>
      <c r="C61" s="308"/>
      <c r="D61" s="113">
        <v>1.878408402342961</v>
      </c>
      <c r="E61" s="115">
        <v>186</v>
      </c>
      <c r="F61" s="114">
        <v>139</v>
      </c>
      <c r="G61" s="114">
        <v>150</v>
      </c>
      <c r="H61" s="114">
        <v>216</v>
      </c>
      <c r="I61" s="140">
        <v>193</v>
      </c>
      <c r="J61" s="115">
        <v>-7</v>
      </c>
      <c r="K61" s="116">
        <v>-3.6269430051813472</v>
      </c>
    </row>
    <row r="62" spans="1:11" ht="14.1" customHeight="1" x14ac:dyDescent="0.2">
      <c r="A62" s="306" t="s">
        <v>292</v>
      </c>
      <c r="B62" s="307" t="s">
        <v>293</v>
      </c>
      <c r="C62" s="308"/>
      <c r="D62" s="113">
        <v>1.8986063421531003</v>
      </c>
      <c r="E62" s="115">
        <v>188</v>
      </c>
      <c r="F62" s="114">
        <v>243</v>
      </c>
      <c r="G62" s="114">
        <v>232</v>
      </c>
      <c r="H62" s="114">
        <v>212</v>
      </c>
      <c r="I62" s="140">
        <v>158</v>
      </c>
      <c r="J62" s="115">
        <v>30</v>
      </c>
      <c r="K62" s="116">
        <v>18.9873417721519</v>
      </c>
    </row>
    <row r="63" spans="1:11" ht="14.1" customHeight="1" x14ac:dyDescent="0.2">
      <c r="A63" s="306"/>
      <c r="B63" s="307" t="s">
        <v>294</v>
      </c>
      <c r="C63" s="308"/>
      <c r="D63" s="113">
        <v>1.8077156130074732</v>
      </c>
      <c r="E63" s="115">
        <v>179</v>
      </c>
      <c r="F63" s="114">
        <v>235</v>
      </c>
      <c r="G63" s="114">
        <v>197</v>
      </c>
      <c r="H63" s="114">
        <v>202</v>
      </c>
      <c r="I63" s="140">
        <v>136</v>
      </c>
      <c r="J63" s="115">
        <v>43</v>
      </c>
      <c r="K63" s="116">
        <v>31.617647058823529</v>
      </c>
    </row>
    <row r="64" spans="1:11" ht="14.1" customHeight="1" x14ac:dyDescent="0.2">
      <c r="A64" s="306" t="s">
        <v>295</v>
      </c>
      <c r="B64" s="307" t="s">
        <v>296</v>
      </c>
      <c r="C64" s="308"/>
      <c r="D64" s="113">
        <v>0.85841244193092303</v>
      </c>
      <c r="E64" s="115">
        <v>85</v>
      </c>
      <c r="F64" s="114">
        <v>48</v>
      </c>
      <c r="G64" s="114">
        <v>62</v>
      </c>
      <c r="H64" s="114">
        <v>68</v>
      </c>
      <c r="I64" s="140">
        <v>74</v>
      </c>
      <c r="J64" s="115">
        <v>11</v>
      </c>
      <c r="K64" s="116">
        <v>14.864864864864865</v>
      </c>
    </row>
    <row r="65" spans="1:11" ht="14.1" customHeight="1" x14ac:dyDescent="0.2">
      <c r="A65" s="306" t="s">
        <v>297</v>
      </c>
      <c r="B65" s="307" t="s">
        <v>298</v>
      </c>
      <c r="C65" s="308"/>
      <c r="D65" s="113">
        <v>0.71702686325994747</v>
      </c>
      <c r="E65" s="115">
        <v>71</v>
      </c>
      <c r="F65" s="114">
        <v>55</v>
      </c>
      <c r="G65" s="114">
        <v>60</v>
      </c>
      <c r="H65" s="114">
        <v>59</v>
      </c>
      <c r="I65" s="140">
        <v>49</v>
      </c>
      <c r="J65" s="115">
        <v>22</v>
      </c>
      <c r="K65" s="116">
        <v>44.897959183673471</v>
      </c>
    </row>
    <row r="66" spans="1:11" ht="14.1" customHeight="1" x14ac:dyDescent="0.2">
      <c r="A66" s="306">
        <v>82</v>
      </c>
      <c r="B66" s="307" t="s">
        <v>299</v>
      </c>
      <c r="C66" s="308"/>
      <c r="D66" s="113">
        <v>3.2013734599070895</v>
      </c>
      <c r="E66" s="115">
        <v>317</v>
      </c>
      <c r="F66" s="114">
        <v>267</v>
      </c>
      <c r="G66" s="114">
        <v>419</v>
      </c>
      <c r="H66" s="114">
        <v>372</v>
      </c>
      <c r="I66" s="140">
        <v>319</v>
      </c>
      <c r="J66" s="115">
        <v>-2</v>
      </c>
      <c r="K66" s="116">
        <v>-0.62695924764890287</v>
      </c>
    </row>
    <row r="67" spans="1:11" ht="14.1" customHeight="1" x14ac:dyDescent="0.2">
      <c r="A67" s="306" t="s">
        <v>300</v>
      </c>
      <c r="B67" s="307" t="s">
        <v>301</v>
      </c>
      <c r="C67" s="308"/>
      <c r="D67" s="113">
        <v>1.9188042819632398</v>
      </c>
      <c r="E67" s="115">
        <v>190</v>
      </c>
      <c r="F67" s="114">
        <v>193</v>
      </c>
      <c r="G67" s="114">
        <v>303</v>
      </c>
      <c r="H67" s="114">
        <v>296</v>
      </c>
      <c r="I67" s="140">
        <v>161</v>
      </c>
      <c r="J67" s="115">
        <v>29</v>
      </c>
      <c r="K67" s="116">
        <v>18.012422360248447</v>
      </c>
    </row>
    <row r="68" spans="1:11" ht="14.1" customHeight="1" x14ac:dyDescent="0.2">
      <c r="A68" s="306" t="s">
        <v>302</v>
      </c>
      <c r="B68" s="307" t="s">
        <v>303</v>
      </c>
      <c r="C68" s="308"/>
      <c r="D68" s="113">
        <v>0.63623510401938999</v>
      </c>
      <c r="E68" s="115">
        <v>63</v>
      </c>
      <c r="F68" s="114">
        <v>48</v>
      </c>
      <c r="G68" s="114">
        <v>71</v>
      </c>
      <c r="H68" s="114">
        <v>51</v>
      </c>
      <c r="I68" s="140">
        <v>87</v>
      </c>
      <c r="J68" s="115">
        <v>-24</v>
      </c>
      <c r="K68" s="116">
        <v>-27.586206896551722</v>
      </c>
    </row>
    <row r="69" spans="1:11" ht="14.1" customHeight="1" x14ac:dyDescent="0.2">
      <c r="A69" s="306">
        <v>83</v>
      </c>
      <c r="B69" s="307" t="s">
        <v>304</v>
      </c>
      <c r="C69" s="308"/>
      <c r="D69" s="113">
        <v>7.816602706523935</v>
      </c>
      <c r="E69" s="115">
        <v>774</v>
      </c>
      <c r="F69" s="114">
        <v>353</v>
      </c>
      <c r="G69" s="114">
        <v>654</v>
      </c>
      <c r="H69" s="114">
        <v>412</v>
      </c>
      <c r="I69" s="140">
        <v>367</v>
      </c>
      <c r="J69" s="115">
        <v>407</v>
      </c>
      <c r="K69" s="116">
        <v>110.8991825613079</v>
      </c>
    </row>
    <row r="70" spans="1:11" ht="14.1" customHeight="1" x14ac:dyDescent="0.2">
      <c r="A70" s="306" t="s">
        <v>305</v>
      </c>
      <c r="B70" s="307" t="s">
        <v>306</v>
      </c>
      <c r="C70" s="308"/>
      <c r="D70" s="113">
        <v>6.5542314683902241</v>
      </c>
      <c r="E70" s="115">
        <v>649</v>
      </c>
      <c r="F70" s="114">
        <v>237</v>
      </c>
      <c r="G70" s="114">
        <v>538</v>
      </c>
      <c r="H70" s="114">
        <v>297</v>
      </c>
      <c r="I70" s="140">
        <v>271</v>
      </c>
      <c r="J70" s="115">
        <v>378</v>
      </c>
      <c r="K70" s="116">
        <v>139.48339483394835</v>
      </c>
    </row>
    <row r="71" spans="1:11" ht="14.1" customHeight="1" x14ac:dyDescent="0.2">
      <c r="A71" s="306"/>
      <c r="B71" s="307" t="s">
        <v>307</v>
      </c>
      <c r="C71" s="308"/>
      <c r="D71" s="113">
        <v>5.1706725913956779</v>
      </c>
      <c r="E71" s="115">
        <v>512</v>
      </c>
      <c r="F71" s="114">
        <v>152</v>
      </c>
      <c r="G71" s="114">
        <v>388</v>
      </c>
      <c r="H71" s="114">
        <v>157</v>
      </c>
      <c r="I71" s="140">
        <v>185</v>
      </c>
      <c r="J71" s="115">
        <v>327</v>
      </c>
      <c r="K71" s="116">
        <v>176.75675675675674</v>
      </c>
    </row>
    <row r="72" spans="1:11" ht="14.1" customHeight="1" x14ac:dyDescent="0.2">
      <c r="A72" s="306">
        <v>84</v>
      </c>
      <c r="B72" s="307" t="s">
        <v>308</v>
      </c>
      <c r="C72" s="308"/>
      <c r="D72" s="113">
        <v>1.7572207634821249</v>
      </c>
      <c r="E72" s="115">
        <v>174</v>
      </c>
      <c r="F72" s="114">
        <v>92</v>
      </c>
      <c r="G72" s="114">
        <v>215</v>
      </c>
      <c r="H72" s="114">
        <v>115</v>
      </c>
      <c r="I72" s="140">
        <v>156</v>
      </c>
      <c r="J72" s="115">
        <v>18</v>
      </c>
      <c r="K72" s="116">
        <v>11.538461538461538</v>
      </c>
    </row>
    <row r="73" spans="1:11" ht="14.1" customHeight="1" x14ac:dyDescent="0.2">
      <c r="A73" s="306" t="s">
        <v>309</v>
      </c>
      <c r="B73" s="307" t="s">
        <v>310</v>
      </c>
      <c r="C73" s="308"/>
      <c r="D73" s="113">
        <v>0.88870935164613207</v>
      </c>
      <c r="E73" s="115">
        <v>88</v>
      </c>
      <c r="F73" s="114">
        <v>40</v>
      </c>
      <c r="G73" s="114">
        <v>116</v>
      </c>
      <c r="H73" s="114">
        <v>59</v>
      </c>
      <c r="I73" s="140">
        <v>67</v>
      </c>
      <c r="J73" s="115">
        <v>21</v>
      </c>
      <c r="K73" s="116">
        <v>31.343283582089551</v>
      </c>
    </row>
    <row r="74" spans="1:11" ht="14.1" customHeight="1" x14ac:dyDescent="0.2">
      <c r="A74" s="306" t="s">
        <v>311</v>
      </c>
      <c r="B74" s="307" t="s">
        <v>312</v>
      </c>
      <c r="C74" s="308"/>
      <c r="D74" s="113">
        <v>0.10098969905069682</v>
      </c>
      <c r="E74" s="115">
        <v>10</v>
      </c>
      <c r="F74" s="114">
        <v>15</v>
      </c>
      <c r="G74" s="114">
        <v>18</v>
      </c>
      <c r="H74" s="114">
        <v>8</v>
      </c>
      <c r="I74" s="140">
        <v>13</v>
      </c>
      <c r="J74" s="115">
        <v>-3</v>
      </c>
      <c r="K74" s="116">
        <v>-23.076923076923077</v>
      </c>
    </row>
    <row r="75" spans="1:11" ht="14.1" customHeight="1" x14ac:dyDescent="0.2">
      <c r="A75" s="306" t="s">
        <v>313</v>
      </c>
      <c r="B75" s="307" t="s">
        <v>314</v>
      </c>
      <c r="C75" s="308"/>
      <c r="D75" s="113">
        <v>0.35346394667743891</v>
      </c>
      <c r="E75" s="115">
        <v>35</v>
      </c>
      <c r="F75" s="114">
        <v>16</v>
      </c>
      <c r="G75" s="114">
        <v>47</v>
      </c>
      <c r="H75" s="114">
        <v>24</v>
      </c>
      <c r="I75" s="140">
        <v>46</v>
      </c>
      <c r="J75" s="115">
        <v>-11</v>
      </c>
      <c r="K75" s="116">
        <v>-23.913043478260871</v>
      </c>
    </row>
    <row r="76" spans="1:11" ht="14.1" customHeight="1" x14ac:dyDescent="0.2">
      <c r="A76" s="306">
        <v>91</v>
      </c>
      <c r="B76" s="307" t="s">
        <v>315</v>
      </c>
      <c r="C76" s="308"/>
      <c r="D76" s="113">
        <v>0.29287012724702083</v>
      </c>
      <c r="E76" s="115">
        <v>29</v>
      </c>
      <c r="F76" s="114">
        <v>15</v>
      </c>
      <c r="G76" s="114">
        <v>23</v>
      </c>
      <c r="H76" s="114">
        <v>16</v>
      </c>
      <c r="I76" s="140">
        <v>12</v>
      </c>
      <c r="J76" s="115">
        <v>17</v>
      </c>
      <c r="K76" s="116">
        <v>141.66666666666666</v>
      </c>
    </row>
    <row r="77" spans="1:11" ht="14.1" customHeight="1" x14ac:dyDescent="0.2">
      <c r="A77" s="306">
        <v>92</v>
      </c>
      <c r="B77" s="307" t="s">
        <v>316</v>
      </c>
      <c r="C77" s="308"/>
      <c r="D77" s="113">
        <v>0.48475055544334478</v>
      </c>
      <c r="E77" s="115">
        <v>48</v>
      </c>
      <c r="F77" s="114">
        <v>37</v>
      </c>
      <c r="G77" s="114">
        <v>62</v>
      </c>
      <c r="H77" s="114">
        <v>47</v>
      </c>
      <c r="I77" s="140">
        <v>64</v>
      </c>
      <c r="J77" s="115">
        <v>-16</v>
      </c>
      <c r="K77" s="116">
        <v>-25</v>
      </c>
    </row>
    <row r="78" spans="1:11" ht="14.1" customHeight="1" x14ac:dyDescent="0.2">
      <c r="A78" s="306">
        <v>93</v>
      </c>
      <c r="B78" s="307" t="s">
        <v>317</v>
      </c>
      <c r="C78" s="308"/>
      <c r="D78" s="113">
        <v>0.30296909715209047</v>
      </c>
      <c r="E78" s="115">
        <v>30</v>
      </c>
      <c r="F78" s="114">
        <v>26</v>
      </c>
      <c r="G78" s="114">
        <v>33</v>
      </c>
      <c r="H78" s="114">
        <v>30</v>
      </c>
      <c r="I78" s="140">
        <v>30</v>
      </c>
      <c r="J78" s="115">
        <v>0</v>
      </c>
      <c r="K78" s="116">
        <v>0</v>
      </c>
    </row>
    <row r="79" spans="1:11" ht="14.1" customHeight="1" x14ac:dyDescent="0.2">
      <c r="A79" s="306">
        <v>94</v>
      </c>
      <c r="B79" s="307" t="s">
        <v>318</v>
      </c>
      <c r="C79" s="308"/>
      <c r="D79" s="113">
        <v>0.25247424762674209</v>
      </c>
      <c r="E79" s="115">
        <v>25</v>
      </c>
      <c r="F79" s="114">
        <v>48</v>
      </c>
      <c r="G79" s="114">
        <v>73</v>
      </c>
      <c r="H79" s="114">
        <v>69</v>
      </c>
      <c r="I79" s="140">
        <v>30</v>
      </c>
      <c r="J79" s="115">
        <v>-5</v>
      </c>
      <c r="K79" s="116">
        <v>-16.666666666666668</v>
      </c>
    </row>
    <row r="80" spans="1:11" ht="14.1" customHeight="1" x14ac:dyDescent="0.2">
      <c r="A80" s="306" t="s">
        <v>319</v>
      </c>
      <c r="B80" s="307" t="s">
        <v>320</v>
      </c>
      <c r="C80" s="308"/>
      <c r="D80" s="113">
        <v>0.28277115734195113</v>
      </c>
      <c r="E80" s="115">
        <v>28</v>
      </c>
      <c r="F80" s="114">
        <v>5</v>
      </c>
      <c r="G80" s="114">
        <v>15</v>
      </c>
      <c r="H80" s="114" t="s">
        <v>514</v>
      </c>
      <c r="I80" s="140">
        <v>13</v>
      </c>
      <c r="J80" s="115">
        <v>15</v>
      </c>
      <c r="K80" s="116">
        <v>115.38461538461539</v>
      </c>
    </row>
    <row r="81" spans="1:11" ht="14.1" customHeight="1" x14ac:dyDescent="0.2">
      <c r="A81" s="310" t="s">
        <v>321</v>
      </c>
      <c r="B81" s="311" t="s">
        <v>334</v>
      </c>
      <c r="C81" s="312"/>
      <c r="D81" s="125">
        <v>0.31306806705716017</v>
      </c>
      <c r="E81" s="143">
        <v>31</v>
      </c>
      <c r="F81" s="144">
        <v>38</v>
      </c>
      <c r="G81" s="144">
        <v>35</v>
      </c>
      <c r="H81" s="144">
        <v>33</v>
      </c>
      <c r="I81" s="145">
        <v>24</v>
      </c>
      <c r="J81" s="143">
        <v>7</v>
      </c>
      <c r="K81" s="146">
        <v>29.166666666666668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101491</v>
      </c>
      <c r="C10" s="114">
        <v>55373</v>
      </c>
      <c r="D10" s="114">
        <v>46118</v>
      </c>
      <c r="E10" s="114">
        <v>77315</v>
      </c>
      <c r="F10" s="114">
        <v>22107</v>
      </c>
      <c r="G10" s="114">
        <v>13446</v>
      </c>
      <c r="H10" s="114">
        <v>28641</v>
      </c>
      <c r="I10" s="115">
        <v>32272</v>
      </c>
      <c r="J10" s="114">
        <v>23129</v>
      </c>
      <c r="K10" s="114">
        <v>9143</v>
      </c>
      <c r="L10" s="423">
        <v>7164</v>
      </c>
      <c r="M10" s="424">
        <v>7431</v>
      </c>
    </row>
    <row r="11" spans="1:13" ht="11.1" customHeight="1" x14ac:dyDescent="0.2">
      <c r="A11" s="422" t="s">
        <v>388</v>
      </c>
      <c r="B11" s="115">
        <v>102869</v>
      </c>
      <c r="C11" s="114">
        <v>56495</v>
      </c>
      <c r="D11" s="114">
        <v>46374</v>
      </c>
      <c r="E11" s="114">
        <v>78304</v>
      </c>
      <c r="F11" s="114">
        <v>22500</v>
      </c>
      <c r="G11" s="114">
        <v>13160</v>
      </c>
      <c r="H11" s="114">
        <v>29430</v>
      </c>
      <c r="I11" s="115">
        <v>33133</v>
      </c>
      <c r="J11" s="114">
        <v>23634</v>
      </c>
      <c r="K11" s="114">
        <v>9499</v>
      </c>
      <c r="L11" s="423">
        <v>7436</v>
      </c>
      <c r="M11" s="424">
        <v>6321</v>
      </c>
    </row>
    <row r="12" spans="1:13" ht="11.1" customHeight="1" x14ac:dyDescent="0.2">
      <c r="A12" s="422" t="s">
        <v>389</v>
      </c>
      <c r="B12" s="115">
        <v>105123</v>
      </c>
      <c r="C12" s="114">
        <v>57679</v>
      </c>
      <c r="D12" s="114">
        <v>47444</v>
      </c>
      <c r="E12" s="114">
        <v>80321</v>
      </c>
      <c r="F12" s="114">
        <v>22684</v>
      </c>
      <c r="G12" s="114">
        <v>14610</v>
      </c>
      <c r="H12" s="114">
        <v>29935</v>
      </c>
      <c r="I12" s="115">
        <v>33568</v>
      </c>
      <c r="J12" s="114">
        <v>23593</v>
      </c>
      <c r="K12" s="114">
        <v>9975</v>
      </c>
      <c r="L12" s="423">
        <v>10784</v>
      </c>
      <c r="M12" s="424">
        <v>8807</v>
      </c>
    </row>
    <row r="13" spans="1:13" s="110" customFormat="1" ht="11.1" customHeight="1" x14ac:dyDescent="0.2">
      <c r="A13" s="422" t="s">
        <v>390</v>
      </c>
      <c r="B13" s="115">
        <v>104122</v>
      </c>
      <c r="C13" s="114">
        <v>56638</v>
      </c>
      <c r="D13" s="114">
        <v>47484</v>
      </c>
      <c r="E13" s="114">
        <v>79050</v>
      </c>
      <c r="F13" s="114">
        <v>22947</v>
      </c>
      <c r="G13" s="114">
        <v>14059</v>
      </c>
      <c r="H13" s="114">
        <v>30125</v>
      </c>
      <c r="I13" s="115">
        <v>33142</v>
      </c>
      <c r="J13" s="114">
        <v>23434</v>
      </c>
      <c r="K13" s="114">
        <v>9708</v>
      </c>
      <c r="L13" s="423">
        <v>5558</v>
      </c>
      <c r="M13" s="424">
        <v>6977</v>
      </c>
    </row>
    <row r="14" spans="1:13" ht="15" customHeight="1" x14ac:dyDescent="0.2">
      <c r="A14" s="422" t="s">
        <v>391</v>
      </c>
      <c r="B14" s="115">
        <v>104657</v>
      </c>
      <c r="C14" s="114">
        <v>56996</v>
      </c>
      <c r="D14" s="114">
        <v>47661</v>
      </c>
      <c r="E14" s="114">
        <v>77012</v>
      </c>
      <c r="F14" s="114">
        <v>25692</v>
      </c>
      <c r="G14" s="114">
        <v>13582</v>
      </c>
      <c r="H14" s="114">
        <v>30658</v>
      </c>
      <c r="I14" s="115">
        <v>33046</v>
      </c>
      <c r="J14" s="114">
        <v>23376</v>
      </c>
      <c r="K14" s="114">
        <v>9670</v>
      </c>
      <c r="L14" s="423">
        <v>8080</v>
      </c>
      <c r="M14" s="424">
        <v>7803</v>
      </c>
    </row>
    <row r="15" spans="1:13" ht="11.1" customHeight="1" x14ac:dyDescent="0.2">
      <c r="A15" s="422" t="s">
        <v>388</v>
      </c>
      <c r="B15" s="115">
        <v>105481</v>
      </c>
      <c r="C15" s="114">
        <v>57813</v>
      </c>
      <c r="D15" s="114">
        <v>47668</v>
      </c>
      <c r="E15" s="114">
        <v>77328</v>
      </c>
      <c r="F15" s="114">
        <v>26252</v>
      </c>
      <c r="G15" s="114">
        <v>13183</v>
      </c>
      <c r="H15" s="114">
        <v>31341</v>
      </c>
      <c r="I15" s="115">
        <v>33820</v>
      </c>
      <c r="J15" s="114">
        <v>23981</v>
      </c>
      <c r="K15" s="114">
        <v>9839</v>
      </c>
      <c r="L15" s="423">
        <v>8029</v>
      </c>
      <c r="M15" s="424">
        <v>7362</v>
      </c>
    </row>
    <row r="16" spans="1:13" ht="11.1" customHeight="1" x14ac:dyDescent="0.2">
      <c r="A16" s="422" t="s">
        <v>389</v>
      </c>
      <c r="B16" s="115">
        <v>107637</v>
      </c>
      <c r="C16" s="114">
        <v>58948</v>
      </c>
      <c r="D16" s="114">
        <v>48689</v>
      </c>
      <c r="E16" s="114">
        <v>79535</v>
      </c>
      <c r="F16" s="114">
        <v>26748</v>
      </c>
      <c r="G16" s="114">
        <v>14649</v>
      </c>
      <c r="H16" s="114">
        <v>31875</v>
      </c>
      <c r="I16" s="115">
        <v>33810</v>
      </c>
      <c r="J16" s="114">
        <v>23609</v>
      </c>
      <c r="K16" s="114">
        <v>10201</v>
      </c>
      <c r="L16" s="423">
        <v>10811</v>
      </c>
      <c r="M16" s="424">
        <v>8795</v>
      </c>
    </row>
    <row r="17" spans="1:13" s="110" customFormat="1" ht="11.1" customHeight="1" x14ac:dyDescent="0.2">
      <c r="A17" s="422" t="s">
        <v>390</v>
      </c>
      <c r="B17" s="115">
        <v>106451</v>
      </c>
      <c r="C17" s="114">
        <v>57803</v>
      </c>
      <c r="D17" s="114">
        <v>48648</v>
      </c>
      <c r="E17" s="114">
        <v>79556</v>
      </c>
      <c r="F17" s="114">
        <v>26800</v>
      </c>
      <c r="G17" s="114">
        <v>13983</v>
      </c>
      <c r="H17" s="114">
        <v>32072</v>
      </c>
      <c r="I17" s="115">
        <v>33337</v>
      </c>
      <c r="J17" s="114">
        <v>23413</v>
      </c>
      <c r="K17" s="114">
        <v>9924</v>
      </c>
      <c r="L17" s="423">
        <v>5205</v>
      </c>
      <c r="M17" s="424">
        <v>6720</v>
      </c>
    </row>
    <row r="18" spans="1:13" ht="15" customHeight="1" x14ac:dyDescent="0.2">
      <c r="A18" s="422" t="s">
        <v>392</v>
      </c>
      <c r="B18" s="115">
        <v>106421</v>
      </c>
      <c r="C18" s="114">
        <v>57839</v>
      </c>
      <c r="D18" s="114">
        <v>48582</v>
      </c>
      <c r="E18" s="114">
        <v>78996</v>
      </c>
      <c r="F18" s="114">
        <v>27283</v>
      </c>
      <c r="G18" s="114">
        <v>13550</v>
      </c>
      <c r="H18" s="114">
        <v>32535</v>
      </c>
      <c r="I18" s="115">
        <v>32905</v>
      </c>
      <c r="J18" s="114">
        <v>23077</v>
      </c>
      <c r="K18" s="114">
        <v>9828</v>
      </c>
      <c r="L18" s="423">
        <v>7752</v>
      </c>
      <c r="M18" s="424">
        <v>7861</v>
      </c>
    </row>
    <row r="19" spans="1:13" ht="11.1" customHeight="1" x14ac:dyDescent="0.2">
      <c r="A19" s="422" t="s">
        <v>388</v>
      </c>
      <c r="B19" s="115">
        <v>106736</v>
      </c>
      <c r="C19" s="114">
        <v>58176</v>
      </c>
      <c r="D19" s="114">
        <v>48560</v>
      </c>
      <c r="E19" s="114">
        <v>78826</v>
      </c>
      <c r="F19" s="114">
        <v>27730</v>
      </c>
      <c r="G19" s="114">
        <v>12926</v>
      </c>
      <c r="H19" s="114">
        <v>33214</v>
      </c>
      <c r="I19" s="115">
        <v>33758</v>
      </c>
      <c r="J19" s="114">
        <v>23679</v>
      </c>
      <c r="K19" s="114">
        <v>10079</v>
      </c>
      <c r="L19" s="423">
        <v>7044</v>
      </c>
      <c r="M19" s="424">
        <v>6841</v>
      </c>
    </row>
    <row r="20" spans="1:13" ht="11.1" customHeight="1" x14ac:dyDescent="0.2">
      <c r="A20" s="422" t="s">
        <v>389</v>
      </c>
      <c r="B20" s="115">
        <v>109043</v>
      </c>
      <c r="C20" s="114">
        <v>59444</v>
      </c>
      <c r="D20" s="114">
        <v>49599</v>
      </c>
      <c r="E20" s="114">
        <v>80593</v>
      </c>
      <c r="F20" s="114">
        <v>28241</v>
      </c>
      <c r="G20" s="114">
        <v>14259</v>
      </c>
      <c r="H20" s="114">
        <v>33869</v>
      </c>
      <c r="I20" s="115">
        <v>33973</v>
      </c>
      <c r="J20" s="114">
        <v>23376</v>
      </c>
      <c r="K20" s="114">
        <v>10597</v>
      </c>
      <c r="L20" s="423">
        <v>9788</v>
      </c>
      <c r="M20" s="424">
        <v>8028</v>
      </c>
    </row>
    <row r="21" spans="1:13" s="110" customFormat="1" ht="11.1" customHeight="1" x14ac:dyDescent="0.2">
      <c r="A21" s="422" t="s">
        <v>390</v>
      </c>
      <c r="B21" s="115">
        <v>107553</v>
      </c>
      <c r="C21" s="114">
        <v>58049</v>
      </c>
      <c r="D21" s="114">
        <v>49504</v>
      </c>
      <c r="E21" s="114">
        <v>79479</v>
      </c>
      <c r="F21" s="114">
        <v>28021</v>
      </c>
      <c r="G21" s="114">
        <v>13625</v>
      </c>
      <c r="H21" s="114">
        <v>33914</v>
      </c>
      <c r="I21" s="115">
        <v>33579</v>
      </c>
      <c r="J21" s="114">
        <v>23147</v>
      </c>
      <c r="K21" s="114">
        <v>10432</v>
      </c>
      <c r="L21" s="423">
        <v>5311</v>
      </c>
      <c r="M21" s="424">
        <v>7009</v>
      </c>
    </row>
    <row r="22" spans="1:13" ht="15" customHeight="1" x14ac:dyDescent="0.2">
      <c r="A22" s="422" t="s">
        <v>393</v>
      </c>
      <c r="B22" s="115">
        <v>107112</v>
      </c>
      <c r="C22" s="114">
        <v>57813</v>
      </c>
      <c r="D22" s="114">
        <v>49299</v>
      </c>
      <c r="E22" s="114">
        <v>78912</v>
      </c>
      <c r="F22" s="114">
        <v>27964</v>
      </c>
      <c r="G22" s="114">
        <v>13059</v>
      </c>
      <c r="H22" s="114">
        <v>34310</v>
      </c>
      <c r="I22" s="115">
        <v>33055</v>
      </c>
      <c r="J22" s="114">
        <v>22917</v>
      </c>
      <c r="K22" s="114">
        <v>10138</v>
      </c>
      <c r="L22" s="423">
        <v>7124</v>
      </c>
      <c r="M22" s="424">
        <v>7688</v>
      </c>
    </row>
    <row r="23" spans="1:13" ht="11.1" customHeight="1" x14ac:dyDescent="0.2">
      <c r="A23" s="422" t="s">
        <v>388</v>
      </c>
      <c r="B23" s="115">
        <v>107795</v>
      </c>
      <c r="C23" s="114">
        <v>58437</v>
      </c>
      <c r="D23" s="114">
        <v>49358</v>
      </c>
      <c r="E23" s="114">
        <v>79202</v>
      </c>
      <c r="F23" s="114">
        <v>28265</v>
      </c>
      <c r="G23" s="114">
        <v>12676</v>
      </c>
      <c r="H23" s="114">
        <v>35051</v>
      </c>
      <c r="I23" s="115">
        <v>33220</v>
      </c>
      <c r="J23" s="114">
        <v>22959</v>
      </c>
      <c r="K23" s="114">
        <v>10261</v>
      </c>
      <c r="L23" s="423">
        <v>6817</v>
      </c>
      <c r="M23" s="424">
        <v>6263</v>
      </c>
    </row>
    <row r="24" spans="1:13" ht="11.1" customHeight="1" x14ac:dyDescent="0.2">
      <c r="A24" s="422" t="s">
        <v>389</v>
      </c>
      <c r="B24" s="115">
        <v>110142</v>
      </c>
      <c r="C24" s="114">
        <v>59634</v>
      </c>
      <c r="D24" s="114">
        <v>50508</v>
      </c>
      <c r="E24" s="114">
        <v>79555</v>
      </c>
      <c r="F24" s="114">
        <v>28693</v>
      </c>
      <c r="G24" s="114">
        <v>14030</v>
      </c>
      <c r="H24" s="114">
        <v>35604</v>
      </c>
      <c r="I24" s="115">
        <v>33184</v>
      </c>
      <c r="J24" s="114">
        <v>22488</v>
      </c>
      <c r="K24" s="114">
        <v>10696</v>
      </c>
      <c r="L24" s="423">
        <v>9822</v>
      </c>
      <c r="M24" s="424">
        <v>8099</v>
      </c>
    </row>
    <row r="25" spans="1:13" s="110" customFormat="1" ht="11.1" customHeight="1" x14ac:dyDescent="0.2">
      <c r="A25" s="422" t="s">
        <v>390</v>
      </c>
      <c r="B25" s="115">
        <v>108561</v>
      </c>
      <c r="C25" s="114">
        <v>58328</v>
      </c>
      <c r="D25" s="114">
        <v>50233</v>
      </c>
      <c r="E25" s="114">
        <v>77836</v>
      </c>
      <c r="F25" s="114">
        <v>28603</v>
      </c>
      <c r="G25" s="114">
        <v>13398</v>
      </c>
      <c r="H25" s="114">
        <v>35695</v>
      </c>
      <c r="I25" s="115">
        <v>32630</v>
      </c>
      <c r="J25" s="114">
        <v>22187</v>
      </c>
      <c r="K25" s="114">
        <v>10443</v>
      </c>
      <c r="L25" s="423">
        <v>5240</v>
      </c>
      <c r="M25" s="424">
        <v>6904</v>
      </c>
    </row>
    <row r="26" spans="1:13" ht="15" customHeight="1" x14ac:dyDescent="0.2">
      <c r="A26" s="422" t="s">
        <v>394</v>
      </c>
      <c r="B26" s="115">
        <v>108600</v>
      </c>
      <c r="C26" s="114">
        <v>58418</v>
      </c>
      <c r="D26" s="114">
        <v>50182</v>
      </c>
      <c r="E26" s="114">
        <v>77635</v>
      </c>
      <c r="F26" s="114">
        <v>28843</v>
      </c>
      <c r="G26" s="114">
        <v>12818</v>
      </c>
      <c r="H26" s="114">
        <v>36176</v>
      </c>
      <c r="I26" s="115">
        <v>32318</v>
      </c>
      <c r="J26" s="114">
        <v>22018</v>
      </c>
      <c r="K26" s="114">
        <v>10300</v>
      </c>
      <c r="L26" s="423">
        <v>7694</v>
      </c>
      <c r="M26" s="424">
        <v>7538</v>
      </c>
    </row>
    <row r="27" spans="1:13" ht="11.1" customHeight="1" x14ac:dyDescent="0.2">
      <c r="A27" s="422" t="s">
        <v>388</v>
      </c>
      <c r="B27" s="115">
        <v>109464</v>
      </c>
      <c r="C27" s="114">
        <v>59055</v>
      </c>
      <c r="D27" s="114">
        <v>50409</v>
      </c>
      <c r="E27" s="114">
        <v>78112</v>
      </c>
      <c r="F27" s="114">
        <v>29222</v>
      </c>
      <c r="G27" s="114">
        <v>12524</v>
      </c>
      <c r="H27" s="114">
        <v>36763</v>
      </c>
      <c r="I27" s="115">
        <v>33298</v>
      </c>
      <c r="J27" s="114">
        <v>22699</v>
      </c>
      <c r="K27" s="114">
        <v>10599</v>
      </c>
      <c r="L27" s="423">
        <v>6921</v>
      </c>
      <c r="M27" s="424">
        <v>6126</v>
      </c>
    </row>
    <row r="28" spans="1:13" ht="11.1" customHeight="1" x14ac:dyDescent="0.2">
      <c r="A28" s="422" t="s">
        <v>389</v>
      </c>
      <c r="B28" s="115">
        <v>111336</v>
      </c>
      <c r="C28" s="114">
        <v>59899</v>
      </c>
      <c r="D28" s="114">
        <v>51437</v>
      </c>
      <c r="E28" s="114">
        <v>80942</v>
      </c>
      <c r="F28" s="114">
        <v>29930</v>
      </c>
      <c r="G28" s="114">
        <v>13848</v>
      </c>
      <c r="H28" s="114">
        <v>37102</v>
      </c>
      <c r="I28" s="115">
        <v>33595</v>
      </c>
      <c r="J28" s="114">
        <v>22601</v>
      </c>
      <c r="K28" s="114">
        <v>10994</v>
      </c>
      <c r="L28" s="423">
        <v>10818</v>
      </c>
      <c r="M28" s="424">
        <v>9219</v>
      </c>
    </row>
    <row r="29" spans="1:13" s="110" customFormat="1" ht="11.1" customHeight="1" x14ac:dyDescent="0.2">
      <c r="A29" s="422" t="s">
        <v>390</v>
      </c>
      <c r="B29" s="115">
        <v>109740</v>
      </c>
      <c r="C29" s="114">
        <v>58572</v>
      </c>
      <c r="D29" s="114">
        <v>51168</v>
      </c>
      <c r="E29" s="114">
        <v>79721</v>
      </c>
      <c r="F29" s="114">
        <v>29954</v>
      </c>
      <c r="G29" s="114">
        <v>13295</v>
      </c>
      <c r="H29" s="114">
        <v>37009</v>
      </c>
      <c r="I29" s="115">
        <v>32952</v>
      </c>
      <c r="J29" s="114">
        <v>22132</v>
      </c>
      <c r="K29" s="114">
        <v>10820</v>
      </c>
      <c r="L29" s="423">
        <v>5578</v>
      </c>
      <c r="M29" s="424">
        <v>7152</v>
      </c>
    </row>
    <row r="30" spans="1:13" ht="15" customHeight="1" x14ac:dyDescent="0.2">
      <c r="A30" s="422" t="s">
        <v>395</v>
      </c>
      <c r="B30" s="115">
        <v>110246</v>
      </c>
      <c r="C30" s="114">
        <v>58848</v>
      </c>
      <c r="D30" s="114">
        <v>51398</v>
      </c>
      <c r="E30" s="114">
        <v>79734</v>
      </c>
      <c r="F30" s="114">
        <v>30465</v>
      </c>
      <c r="G30" s="114">
        <v>12926</v>
      </c>
      <c r="H30" s="114">
        <v>37275</v>
      </c>
      <c r="I30" s="115">
        <v>31868</v>
      </c>
      <c r="J30" s="114">
        <v>21345</v>
      </c>
      <c r="K30" s="114">
        <v>10523</v>
      </c>
      <c r="L30" s="423">
        <v>8498</v>
      </c>
      <c r="M30" s="424">
        <v>8153</v>
      </c>
    </row>
    <row r="31" spans="1:13" ht="11.1" customHeight="1" x14ac:dyDescent="0.2">
      <c r="A31" s="422" t="s">
        <v>388</v>
      </c>
      <c r="B31" s="115">
        <v>111335</v>
      </c>
      <c r="C31" s="114">
        <v>59568</v>
      </c>
      <c r="D31" s="114">
        <v>51767</v>
      </c>
      <c r="E31" s="114">
        <v>80273</v>
      </c>
      <c r="F31" s="114">
        <v>31025</v>
      </c>
      <c r="G31" s="114">
        <v>12684</v>
      </c>
      <c r="H31" s="114">
        <v>37905</v>
      </c>
      <c r="I31" s="115">
        <v>32529</v>
      </c>
      <c r="J31" s="114">
        <v>21818</v>
      </c>
      <c r="K31" s="114">
        <v>10711</v>
      </c>
      <c r="L31" s="423">
        <v>7409</v>
      </c>
      <c r="M31" s="424">
        <v>6473</v>
      </c>
    </row>
    <row r="32" spans="1:13" ht="11.1" customHeight="1" x14ac:dyDescent="0.2">
      <c r="A32" s="422" t="s">
        <v>389</v>
      </c>
      <c r="B32" s="115">
        <v>113522</v>
      </c>
      <c r="C32" s="114">
        <v>60796</v>
      </c>
      <c r="D32" s="114">
        <v>52726</v>
      </c>
      <c r="E32" s="114">
        <v>82020</v>
      </c>
      <c r="F32" s="114">
        <v>31474</v>
      </c>
      <c r="G32" s="114">
        <v>13949</v>
      </c>
      <c r="H32" s="114">
        <v>38353</v>
      </c>
      <c r="I32" s="115">
        <v>32610</v>
      </c>
      <c r="J32" s="114">
        <v>21509</v>
      </c>
      <c r="K32" s="114">
        <v>11101</v>
      </c>
      <c r="L32" s="423">
        <v>10748</v>
      </c>
      <c r="M32" s="424">
        <v>8921</v>
      </c>
    </row>
    <row r="33" spans="1:13" s="110" customFormat="1" ht="11.1" customHeight="1" x14ac:dyDescent="0.2">
      <c r="A33" s="422" t="s">
        <v>390</v>
      </c>
      <c r="B33" s="115">
        <v>112476</v>
      </c>
      <c r="C33" s="114">
        <v>59898</v>
      </c>
      <c r="D33" s="114">
        <v>52578</v>
      </c>
      <c r="E33" s="114">
        <v>80761</v>
      </c>
      <c r="F33" s="114">
        <v>31690</v>
      </c>
      <c r="G33" s="114">
        <v>13489</v>
      </c>
      <c r="H33" s="114">
        <v>38359</v>
      </c>
      <c r="I33" s="115">
        <v>32102</v>
      </c>
      <c r="J33" s="114">
        <v>21256</v>
      </c>
      <c r="K33" s="114">
        <v>10846</v>
      </c>
      <c r="L33" s="423">
        <v>6284</v>
      </c>
      <c r="M33" s="424">
        <v>7496</v>
      </c>
    </row>
    <row r="34" spans="1:13" ht="15" customHeight="1" x14ac:dyDescent="0.2">
      <c r="A34" s="422" t="s">
        <v>396</v>
      </c>
      <c r="B34" s="115">
        <v>112874</v>
      </c>
      <c r="C34" s="114">
        <v>60078</v>
      </c>
      <c r="D34" s="114">
        <v>52796</v>
      </c>
      <c r="E34" s="114">
        <v>80835</v>
      </c>
      <c r="F34" s="114">
        <v>32022</v>
      </c>
      <c r="G34" s="114">
        <v>13003</v>
      </c>
      <c r="H34" s="114">
        <v>38971</v>
      </c>
      <c r="I34" s="115">
        <v>31783</v>
      </c>
      <c r="J34" s="114">
        <v>21019</v>
      </c>
      <c r="K34" s="114">
        <v>10764</v>
      </c>
      <c r="L34" s="423">
        <v>8707</v>
      </c>
      <c r="M34" s="424">
        <v>8685</v>
      </c>
    </row>
    <row r="35" spans="1:13" ht="11.1" customHeight="1" x14ac:dyDescent="0.2">
      <c r="A35" s="422" t="s">
        <v>388</v>
      </c>
      <c r="B35" s="115">
        <v>113470</v>
      </c>
      <c r="C35" s="114">
        <v>60627</v>
      </c>
      <c r="D35" s="114">
        <v>52843</v>
      </c>
      <c r="E35" s="114">
        <v>81141</v>
      </c>
      <c r="F35" s="114">
        <v>32319</v>
      </c>
      <c r="G35" s="114">
        <v>12608</v>
      </c>
      <c r="H35" s="114">
        <v>39490</v>
      </c>
      <c r="I35" s="115">
        <v>32412</v>
      </c>
      <c r="J35" s="114">
        <v>21289</v>
      </c>
      <c r="K35" s="114">
        <v>11123</v>
      </c>
      <c r="L35" s="423">
        <v>7724</v>
      </c>
      <c r="M35" s="424">
        <v>7212</v>
      </c>
    </row>
    <row r="36" spans="1:13" ht="11.1" customHeight="1" x14ac:dyDescent="0.2">
      <c r="A36" s="422" t="s">
        <v>389</v>
      </c>
      <c r="B36" s="115">
        <v>115911</v>
      </c>
      <c r="C36" s="114">
        <v>62075</v>
      </c>
      <c r="D36" s="114">
        <v>53836</v>
      </c>
      <c r="E36" s="114">
        <v>83023</v>
      </c>
      <c r="F36" s="114">
        <v>32883</v>
      </c>
      <c r="G36" s="114">
        <v>13910</v>
      </c>
      <c r="H36" s="114">
        <v>40169</v>
      </c>
      <c r="I36" s="115">
        <v>32562</v>
      </c>
      <c r="J36" s="114">
        <v>21023</v>
      </c>
      <c r="K36" s="114">
        <v>11539</v>
      </c>
      <c r="L36" s="423">
        <v>10858</v>
      </c>
      <c r="M36" s="424">
        <v>9135</v>
      </c>
    </row>
    <row r="37" spans="1:13" s="110" customFormat="1" ht="11.1" customHeight="1" x14ac:dyDescent="0.2">
      <c r="A37" s="422" t="s">
        <v>390</v>
      </c>
      <c r="B37" s="115">
        <v>114867</v>
      </c>
      <c r="C37" s="114">
        <v>61184</v>
      </c>
      <c r="D37" s="114">
        <v>53683</v>
      </c>
      <c r="E37" s="114">
        <v>81914</v>
      </c>
      <c r="F37" s="114">
        <v>32952</v>
      </c>
      <c r="G37" s="114">
        <v>13391</v>
      </c>
      <c r="H37" s="114">
        <v>40230</v>
      </c>
      <c r="I37" s="115">
        <v>32009</v>
      </c>
      <c r="J37" s="114">
        <v>20779</v>
      </c>
      <c r="K37" s="114">
        <v>11230</v>
      </c>
      <c r="L37" s="423">
        <v>6152</v>
      </c>
      <c r="M37" s="424">
        <v>7271</v>
      </c>
    </row>
    <row r="38" spans="1:13" ht="15" customHeight="1" x14ac:dyDescent="0.2">
      <c r="A38" s="425" t="s">
        <v>397</v>
      </c>
      <c r="B38" s="115">
        <v>115198</v>
      </c>
      <c r="C38" s="114">
        <v>61487</v>
      </c>
      <c r="D38" s="114">
        <v>53711</v>
      </c>
      <c r="E38" s="114">
        <v>81983</v>
      </c>
      <c r="F38" s="114">
        <v>33215</v>
      </c>
      <c r="G38" s="114">
        <v>12986</v>
      </c>
      <c r="H38" s="114">
        <v>40565</v>
      </c>
      <c r="I38" s="115">
        <v>31733</v>
      </c>
      <c r="J38" s="114">
        <v>20542</v>
      </c>
      <c r="K38" s="114">
        <v>11191</v>
      </c>
      <c r="L38" s="423">
        <v>8884</v>
      </c>
      <c r="M38" s="424">
        <v>8647</v>
      </c>
    </row>
    <row r="39" spans="1:13" ht="11.1" customHeight="1" x14ac:dyDescent="0.2">
      <c r="A39" s="422" t="s">
        <v>388</v>
      </c>
      <c r="B39" s="115">
        <v>116352</v>
      </c>
      <c r="C39" s="114">
        <v>62337</v>
      </c>
      <c r="D39" s="114">
        <v>54015</v>
      </c>
      <c r="E39" s="114">
        <v>82615</v>
      </c>
      <c r="F39" s="114">
        <v>33737</v>
      </c>
      <c r="G39" s="114">
        <v>12721</v>
      </c>
      <c r="H39" s="114">
        <v>41371</v>
      </c>
      <c r="I39" s="115">
        <v>32494</v>
      </c>
      <c r="J39" s="114">
        <v>20972</v>
      </c>
      <c r="K39" s="114">
        <v>11522</v>
      </c>
      <c r="L39" s="423">
        <v>8263</v>
      </c>
      <c r="M39" s="424">
        <v>7297</v>
      </c>
    </row>
    <row r="40" spans="1:13" ht="11.1" customHeight="1" x14ac:dyDescent="0.2">
      <c r="A40" s="425" t="s">
        <v>389</v>
      </c>
      <c r="B40" s="115">
        <v>118897</v>
      </c>
      <c r="C40" s="114">
        <v>63786</v>
      </c>
      <c r="D40" s="114">
        <v>55111</v>
      </c>
      <c r="E40" s="114">
        <v>84601</v>
      </c>
      <c r="F40" s="114">
        <v>34296</v>
      </c>
      <c r="G40" s="114">
        <v>14198</v>
      </c>
      <c r="H40" s="114">
        <v>41827</v>
      </c>
      <c r="I40" s="115">
        <v>32933</v>
      </c>
      <c r="J40" s="114">
        <v>20858</v>
      </c>
      <c r="K40" s="114">
        <v>12075</v>
      </c>
      <c r="L40" s="423">
        <v>11162</v>
      </c>
      <c r="M40" s="424">
        <v>9045</v>
      </c>
    </row>
    <row r="41" spans="1:13" s="110" customFormat="1" ht="11.1" customHeight="1" x14ac:dyDescent="0.2">
      <c r="A41" s="422" t="s">
        <v>390</v>
      </c>
      <c r="B41" s="115">
        <v>117602</v>
      </c>
      <c r="C41" s="114">
        <v>62676</v>
      </c>
      <c r="D41" s="114">
        <v>54926</v>
      </c>
      <c r="E41" s="114">
        <v>83342</v>
      </c>
      <c r="F41" s="114">
        <v>34260</v>
      </c>
      <c r="G41" s="114">
        <v>13672</v>
      </c>
      <c r="H41" s="114">
        <v>41880</v>
      </c>
      <c r="I41" s="115">
        <v>32482</v>
      </c>
      <c r="J41" s="114">
        <v>20659</v>
      </c>
      <c r="K41" s="114">
        <v>11823</v>
      </c>
      <c r="L41" s="423">
        <v>6438</v>
      </c>
      <c r="M41" s="424">
        <v>7989</v>
      </c>
    </row>
    <row r="42" spans="1:13" ht="15" customHeight="1" x14ac:dyDescent="0.2">
      <c r="A42" s="422" t="s">
        <v>398</v>
      </c>
      <c r="B42" s="115">
        <v>117791</v>
      </c>
      <c r="C42" s="114">
        <v>62840</v>
      </c>
      <c r="D42" s="114">
        <v>54951</v>
      </c>
      <c r="E42" s="114">
        <v>83356</v>
      </c>
      <c r="F42" s="114">
        <v>34435</v>
      </c>
      <c r="G42" s="114">
        <v>13168</v>
      </c>
      <c r="H42" s="114">
        <v>42183</v>
      </c>
      <c r="I42" s="115">
        <v>32140</v>
      </c>
      <c r="J42" s="114">
        <v>20550</v>
      </c>
      <c r="K42" s="114">
        <v>11590</v>
      </c>
      <c r="L42" s="423">
        <v>9663</v>
      </c>
      <c r="M42" s="424">
        <v>9409</v>
      </c>
    </row>
    <row r="43" spans="1:13" ht="11.1" customHeight="1" x14ac:dyDescent="0.2">
      <c r="A43" s="422" t="s">
        <v>388</v>
      </c>
      <c r="B43" s="115">
        <v>118471</v>
      </c>
      <c r="C43" s="114">
        <v>63498</v>
      </c>
      <c r="D43" s="114">
        <v>54973</v>
      </c>
      <c r="E43" s="114">
        <v>83661</v>
      </c>
      <c r="F43" s="114">
        <v>34810</v>
      </c>
      <c r="G43" s="114">
        <v>12746</v>
      </c>
      <c r="H43" s="114">
        <v>42850</v>
      </c>
      <c r="I43" s="115">
        <v>32861</v>
      </c>
      <c r="J43" s="114">
        <v>20966</v>
      </c>
      <c r="K43" s="114">
        <v>11895</v>
      </c>
      <c r="L43" s="423">
        <v>8614</v>
      </c>
      <c r="M43" s="424">
        <v>8075</v>
      </c>
    </row>
    <row r="44" spans="1:13" ht="11.1" customHeight="1" x14ac:dyDescent="0.2">
      <c r="A44" s="422" t="s">
        <v>389</v>
      </c>
      <c r="B44" s="115">
        <v>120965</v>
      </c>
      <c r="C44" s="114">
        <v>65011</v>
      </c>
      <c r="D44" s="114">
        <v>55954</v>
      </c>
      <c r="E44" s="114">
        <v>85944</v>
      </c>
      <c r="F44" s="114">
        <v>35021</v>
      </c>
      <c r="G44" s="114">
        <v>14206</v>
      </c>
      <c r="H44" s="114">
        <v>43168</v>
      </c>
      <c r="I44" s="115">
        <v>32601</v>
      </c>
      <c r="J44" s="114">
        <v>20426</v>
      </c>
      <c r="K44" s="114">
        <v>12175</v>
      </c>
      <c r="L44" s="423">
        <v>11839</v>
      </c>
      <c r="M44" s="424">
        <v>9511</v>
      </c>
    </row>
    <row r="45" spans="1:13" s="110" customFormat="1" ht="11.1" customHeight="1" x14ac:dyDescent="0.2">
      <c r="A45" s="422" t="s">
        <v>390</v>
      </c>
      <c r="B45" s="115">
        <v>119222</v>
      </c>
      <c r="C45" s="114">
        <v>63630</v>
      </c>
      <c r="D45" s="114">
        <v>55592</v>
      </c>
      <c r="E45" s="114">
        <v>84291</v>
      </c>
      <c r="F45" s="114">
        <v>34931</v>
      </c>
      <c r="G45" s="114">
        <v>13640</v>
      </c>
      <c r="H45" s="114">
        <v>43001</v>
      </c>
      <c r="I45" s="115">
        <v>32157</v>
      </c>
      <c r="J45" s="114">
        <v>20260</v>
      </c>
      <c r="K45" s="114">
        <v>11897</v>
      </c>
      <c r="L45" s="423">
        <v>6625</v>
      </c>
      <c r="M45" s="424">
        <v>8463</v>
      </c>
    </row>
    <row r="46" spans="1:13" ht="15" customHeight="1" x14ac:dyDescent="0.2">
      <c r="A46" s="422" t="s">
        <v>399</v>
      </c>
      <c r="B46" s="115">
        <v>119449</v>
      </c>
      <c r="C46" s="114">
        <v>63957</v>
      </c>
      <c r="D46" s="114">
        <v>55492</v>
      </c>
      <c r="E46" s="114">
        <v>84455</v>
      </c>
      <c r="F46" s="114">
        <v>34994</v>
      </c>
      <c r="G46" s="114">
        <v>13117</v>
      </c>
      <c r="H46" s="114">
        <v>43351</v>
      </c>
      <c r="I46" s="115">
        <v>32062</v>
      </c>
      <c r="J46" s="114">
        <v>20113</v>
      </c>
      <c r="K46" s="114">
        <v>11949</v>
      </c>
      <c r="L46" s="423">
        <v>9505</v>
      </c>
      <c r="M46" s="424">
        <v>9340</v>
      </c>
    </row>
    <row r="47" spans="1:13" ht="11.1" customHeight="1" x14ac:dyDescent="0.2">
      <c r="A47" s="422" t="s">
        <v>388</v>
      </c>
      <c r="B47" s="115">
        <v>119737</v>
      </c>
      <c r="C47" s="114">
        <v>64255</v>
      </c>
      <c r="D47" s="114">
        <v>55482</v>
      </c>
      <c r="E47" s="114">
        <v>84246</v>
      </c>
      <c r="F47" s="114">
        <v>35491</v>
      </c>
      <c r="G47" s="114">
        <v>12679</v>
      </c>
      <c r="H47" s="114">
        <v>43652</v>
      </c>
      <c r="I47" s="115">
        <v>32576</v>
      </c>
      <c r="J47" s="114">
        <v>20347</v>
      </c>
      <c r="K47" s="114">
        <v>12229</v>
      </c>
      <c r="L47" s="423">
        <v>8533</v>
      </c>
      <c r="M47" s="424">
        <v>8329</v>
      </c>
    </row>
    <row r="48" spans="1:13" ht="11.1" customHeight="1" x14ac:dyDescent="0.2">
      <c r="A48" s="422" t="s">
        <v>389</v>
      </c>
      <c r="B48" s="115">
        <v>121929</v>
      </c>
      <c r="C48" s="114">
        <v>65533</v>
      </c>
      <c r="D48" s="114">
        <v>56396</v>
      </c>
      <c r="E48" s="114">
        <v>85914</v>
      </c>
      <c r="F48" s="114">
        <v>36015</v>
      </c>
      <c r="G48" s="114">
        <v>14065</v>
      </c>
      <c r="H48" s="114">
        <v>43944</v>
      </c>
      <c r="I48" s="115">
        <v>32556</v>
      </c>
      <c r="J48" s="114">
        <v>19920</v>
      </c>
      <c r="K48" s="114">
        <v>12636</v>
      </c>
      <c r="L48" s="423">
        <v>11642</v>
      </c>
      <c r="M48" s="424">
        <v>9711</v>
      </c>
    </row>
    <row r="49" spans="1:17" s="110" customFormat="1" ht="11.1" customHeight="1" x14ac:dyDescent="0.2">
      <c r="A49" s="422" t="s">
        <v>390</v>
      </c>
      <c r="B49" s="115">
        <v>120242</v>
      </c>
      <c r="C49" s="114">
        <v>64182</v>
      </c>
      <c r="D49" s="114">
        <v>56060</v>
      </c>
      <c r="E49" s="114">
        <v>84293</v>
      </c>
      <c r="F49" s="114">
        <v>35949</v>
      </c>
      <c r="G49" s="114">
        <v>13477</v>
      </c>
      <c r="H49" s="114">
        <v>43770</v>
      </c>
      <c r="I49" s="115">
        <v>32034</v>
      </c>
      <c r="J49" s="114">
        <v>19671</v>
      </c>
      <c r="K49" s="114">
        <v>12363</v>
      </c>
      <c r="L49" s="423">
        <v>7210</v>
      </c>
      <c r="M49" s="424">
        <v>9101</v>
      </c>
    </row>
    <row r="50" spans="1:17" ht="15" customHeight="1" x14ac:dyDescent="0.2">
      <c r="A50" s="422" t="s">
        <v>400</v>
      </c>
      <c r="B50" s="143">
        <v>119784</v>
      </c>
      <c r="C50" s="144">
        <v>63996</v>
      </c>
      <c r="D50" s="144">
        <v>55788</v>
      </c>
      <c r="E50" s="144">
        <v>83849</v>
      </c>
      <c r="F50" s="144">
        <v>35935</v>
      </c>
      <c r="G50" s="144">
        <v>13021</v>
      </c>
      <c r="H50" s="144">
        <v>43716</v>
      </c>
      <c r="I50" s="143">
        <v>30817</v>
      </c>
      <c r="J50" s="144">
        <v>18984</v>
      </c>
      <c r="K50" s="144">
        <v>11833</v>
      </c>
      <c r="L50" s="426">
        <v>9517</v>
      </c>
      <c r="M50" s="427">
        <v>9902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0.28045441987793956</v>
      </c>
      <c r="C6" s="480">
        <f>'Tabelle 3.3'!J11</f>
        <v>-3.8831014908614558</v>
      </c>
      <c r="D6" s="481">
        <f t="shared" ref="D6:E9" si="0">IF(OR(AND(B6&gt;=-50,B6&lt;=50),ISNUMBER(B6)=FALSE),B6,"")</f>
        <v>0.28045441987793956</v>
      </c>
      <c r="E6" s="481">
        <f t="shared" si="0"/>
        <v>-3.8831014908614558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0.53680001360515106</v>
      </c>
      <c r="C7" s="480">
        <f>'Tabelle 3.1'!J23</f>
        <v>-3.4559128396490926</v>
      </c>
      <c r="D7" s="481">
        <f t="shared" si="0"/>
        <v>0.53680001360515106</v>
      </c>
      <c r="E7" s="481">
        <f>IF(OR(AND(C7&gt;=-50,C7&lt;=50),ISNUMBER(C7)=FALSE),C7,"")</f>
        <v>-3.4559128396490926</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0.28045441987793956</v>
      </c>
      <c r="C14" s="480">
        <f>'Tabelle 3.3'!J11</f>
        <v>-3.8831014908614558</v>
      </c>
      <c r="D14" s="481">
        <f>IF(OR(AND(B14&gt;=-50,B14&lt;=50),ISNUMBER(B14)=FALSE),B14,"")</f>
        <v>0.28045441987793956</v>
      </c>
      <c r="E14" s="481">
        <f>IF(OR(AND(C14&gt;=-50,C14&lt;=50),ISNUMBER(C14)=FALSE),C14,"")</f>
        <v>-3.8831014908614558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2.3557126030624262</v>
      </c>
      <c r="C15" s="480">
        <f>'Tabelle 3.3'!J12</f>
        <v>5.6514913657770798</v>
      </c>
      <c r="D15" s="481">
        <f t="shared" ref="D15:E45" si="3">IF(OR(AND(B15&gt;=-50,B15&lt;=50),ISNUMBER(B15)=FALSE),B15,"")</f>
        <v>2.3557126030624262</v>
      </c>
      <c r="E15" s="481">
        <f t="shared" si="3"/>
        <v>5.6514913657770798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-0.46728971962616822</v>
      </c>
      <c r="C16" s="480">
        <f>'Tabelle 3.3'!J13</f>
        <v>13.135593220338983</v>
      </c>
      <c r="D16" s="481">
        <f t="shared" si="3"/>
        <v>-0.46728971962616822</v>
      </c>
      <c r="E16" s="481">
        <f t="shared" si="3"/>
        <v>13.135593220338983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-1.6841022123134968</v>
      </c>
      <c r="C17" s="480">
        <f>'Tabelle 3.3'!J14</f>
        <v>-8.5535006605019817</v>
      </c>
      <c r="D17" s="481">
        <f t="shared" si="3"/>
        <v>-1.6841022123134968</v>
      </c>
      <c r="E17" s="481">
        <f t="shared" si="3"/>
        <v>-8.5535006605019817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-5.6444310292785991</v>
      </c>
      <c r="C18" s="480">
        <f>'Tabelle 3.3'!J15</f>
        <v>-8.6655112651646444</v>
      </c>
      <c r="D18" s="481">
        <f t="shared" si="3"/>
        <v>-5.6444310292785991</v>
      </c>
      <c r="E18" s="481">
        <f t="shared" si="3"/>
        <v>-8.6655112651646444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-1.1240420096508656</v>
      </c>
      <c r="C19" s="480">
        <f>'Tabelle 3.3'!J16</f>
        <v>-8.199018920812895</v>
      </c>
      <c r="D19" s="481">
        <f t="shared" si="3"/>
        <v>-1.1240420096508656</v>
      </c>
      <c r="E19" s="481">
        <f t="shared" si="3"/>
        <v>-8.199018920812895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-1.2884405007900814</v>
      </c>
      <c r="C20" s="480">
        <f>'Tabelle 3.3'!J17</f>
        <v>-9.3959731543624159</v>
      </c>
      <c r="D20" s="481">
        <f t="shared" si="3"/>
        <v>-1.2884405007900814</v>
      </c>
      <c r="E20" s="481">
        <f t="shared" si="3"/>
        <v>-9.3959731543624159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3.4423407917383821</v>
      </c>
      <c r="C21" s="480">
        <f>'Tabelle 3.3'!J18</f>
        <v>5.5424528301886795</v>
      </c>
      <c r="D21" s="481">
        <f t="shared" si="3"/>
        <v>3.4423407917383821</v>
      </c>
      <c r="E21" s="481">
        <f t="shared" si="3"/>
        <v>5.5424528301886795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0.69384747636006383</v>
      </c>
      <c r="C22" s="480">
        <f>'Tabelle 3.3'!J19</f>
        <v>-1.654446324497086</v>
      </c>
      <c r="D22" s="481">
        <f t="shared" si="3"/>
        <v>0.69384747636006383</v>
      </c>
      <c r="E22" s="481">
        <f t="shared" si="3"/>
        <v>-1.654446324497086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0.86670133472005551</v>
      </c>
      <c r="C23" s="480">
        <f>'Tabelle 3.3'!J20</f>
        <v>-11.012526096033403</v>
      </c>
      <c r="D23" s="481">
        <f t="shared" si="3"/>
        <v>0.86670133472005551</v>
      </c>
      <c r="E23" s="481">
        <f t="shared" si="3"/>
        <v>-11.012526096033403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-1.1767852366943032</v>
      </c>
      <c r="C24" s="480">
        <f>'Tabelle 3.3'!J21</f>
        <v>-11.509571117034165</v>
      </c>
      <c r="D24" s="481">
        <f t="shared" si="3"/>
        <v>-1.1767852366943032</v>
      </c>
      <c r="E24" s="481">
        <f t="shared" si="3"/>
        <v>-11.509571117034165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3.7917737789203083</v>
      </c>
      <c r="C25" s="480">
        <f>'Tabelle 3.3'!J22</f>
        <v>-6.5306122448979593</v>
      </c>
      <c r="D25" s="481">
        <f t="shared" si="3"/>
        <v>3.7917737789203083</v>
      </c>
      <c r="E25" s="481">
        <f t="shared" si="3"/>
        <v>-6.5306122448979593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-0.18946570670708601</v>
      </c>
      <c r="C26" s="480">
        <f>'Tabelle 3.3'!J23</f>
        <v>-3.4161490683229814</v>
      </c>
      <c r="D26" s="481">
        <f t="shared" si="3"/>
        <v>-0.18946570670708601</v>
      </c>
      <c r="E26" s="481">
        <f t="shared" si="3"/>
        <v>-3.4161490683229814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1.5086913742210561</v>
      </c>
      <c r="C27" s="480">
        <f>'Tabelle 3.3'!J24</f>
        <v>-1.2371134020618557</v>
      </c>
      <c r="D27" s="481">
        <f t="shared" si="3"/>
        <v>1.5086913742210561</v>
      </c>
      <c r="E27" s="481">
        <f t="shared" si="3"/>
        <v>-1.2371134020618557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3.6612543775867556</v>
      </c>
      <c r="C28" s="480">
        <f>'Tabelle 3.3'!J25</f>
        <v>-1.486097794822627</v>
      </c>
      <c r="D28" s="481">
        <f t="shared" si="3"/>
        <v>3.6612543775867556</v>
      </c>
      <c r="E28" s="481">
        <f t="shared" si="3"/>
        <v>-1.486097794822627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-10.427918570835065</v>
      </c>
      <c r="C29" s="480">
        <f>'Tabelle 3.3'!J26</f>
        <v>-40.22346368715084</v>
      </c>
      <c r="D29" s="481">
        <f t="shared" si="3"/>
        <v>-10.427918570835065</v>
      </c>
      <c r="E29" s="481">
        <f t="shared" si="3"/>
        <v>-40.22346368715084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-2.0681265206812651</v>
      </c>
      <c r="C30" s="480">
        <f>'Tabelle 3.3'!J27</f>
        <v>2.4285714285714284</v>
      </c>
      <c r="D30" s="481">
        <f t="shared" si="3"/>
        <v>-2.0681265206812651</v>
      </c>
      <c r="E30" s="481">
        <f t="shared" si="3"/>
        <v>2.4285714285714284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4.9270879363676539</v>
      </c>
      <c r="C31" s="480">
        <f>'Tabelle 3.3'!J28</f>
        <v>0.70298769771529002</v>
      </c>
      <c r="D31" s="481">
        <f t="shared" si="3"/>
        <v>4.9270879363676539</v>
      </c>
      <c r="E31" s="481">
        <f t="shared" si="3"/>
        <v>0.70298769771529002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0.21503449511692502</v>
      </c>
      <c r="C32" s="480">
        <f>'Tabelle 3.3'!J29</f>
        <v>0.9679062659195109</v>
      </c>
      <c r="D32" s="481">
        <f t="shared" si="3"/>
        <v>0.21503449511692502</v>
      </c>
      <c r="E32" s="481">
        <f t="shared" si="3"/>
        <v>0.9679062659195109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1.9622858236814396</v>
      </c>
      <c r="C33" s="480">
        <f>'Tabelle 3.3'!J30</f>
        <v>-1.7558528428093645</v>
      </c>
      <c r="D33" s="481">
        <f t="shared" si="3"/>
        <v>1.9622858236814396</v>
      </c>
      <c r="E33" s="481">
        <f t="shared" si="3"/>
        <v>-1.7558528428093645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2.2331861854063879</v>
      </c>
      <c r="C34" s="480">
        <f>'Tabelle 3.3'!J31</f>
        <v>-5.2784611943636772</v>
      </c>
      <c r="D34" s="481">
        <f t="shared" si="3"/>
        <v>2.2331861854063879</v>
      </c>
      <c r="E34" s="481">
        <f t="shared" si="3"/>
        <v>-5.2784611943636772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2.3557126030624262</v>
      </c>
      <c r="C37" s="480">
        <f>'Tabelle 3.3'!J34</f>
        <v>5.6514913657770798</v>
      </c>
      <c r="D37" s="481">
        <f t="shared" si="3"/>
        <v>2.3557126030624262</v>
      </c>
      <c r="E37" s="481">
        <f t="shared" si="3"/>
        <v>5.6514913657770798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-0.50275377696932955</v>
      </c>
      <c r="C38" s="480">
        <f>'Tabelle 3.3'!J35</f>
        <v>-2.7016129032258065</v>
      </c>
      <c r="D38" s="481">
        <f t="shared" si="3"/>
        <v>-0.50275377696932955</v>
      </c>
      <c r="E38" s="481">
        <f t="shared" si="3"/>
        <v>-2.7016129032258065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0.6504846996886785</v>
      </c>
      <c r="C39" s="480">
        <f>'Tabelle 3.3'!J36</f>
        <v>-4.3456902089710159</v>
      </c>
      <c r="D39" s="481">
        <f t="shared" si="3"/>
        <v>0.6504846996886785</v>
      </c>
      <c r="E39" s="481">
        <f t="shared" si="3"/>
        <v>-4.3456902089710159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0.6504846996886785</v>
      </c>
      <c r="C45" s="480">
        <f>'Tabelle 3.3'!J36</f>
        <v>-4.3456902089710159</v>
      </c>
      <c r="D45" s="481">
        <f t="shared" si="3"/>
        <v>0.6504846996886785</v>
      </c>
      <c r="E45" s="481">
        <f t="shared" si="3"/>
        <v>-4.3456902089710159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108600</v>
      </c>
      <c r="C51" s="487">
        <v>22018</v>
      </c>
      <c r="D51" s="487">
        <v>10300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109464</v>
      </c>
      <c r="C52" s="487">
        <v>22699</v>
      </c>
      <c r="D52" s="487">
        <v>10599</v>
      </c>
      <c r="E52" s="488">
        <f t="shared" ref="E52:G70" si="11">IF($A$51=37802,IF(COUNTBLANK(B$51:B$70)&gt;0,#N/A,B52/B$51*100),IF(COUNTBLANK(B$51:B$75)&gt;0,#N/A,B52/B$51*100))</f>
        <v>100.79558011049723</v>
      </c>
      <c r="F52" s="488">
        <f t="shared" si="11"/>
        <v>103.09292397129622</v>
      </c>
      <c r="G52" s="488">
        <f t="shared" si="11"/>
        <v>102.90291262135922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111336</v>
      </c>
      <c r="C53" s="487">
        <v>22601</v>
      </c>
      <c r="D53" s="487">
        <v>10994</v>
      </c>
      <c r="E53" s="488">
        <f t="shared" si="11"/>
        <v>102.51933701657458</v>
      </c>
      <c r="F53" s="488">
        <f t="shared" si="11"/>
        <v>102.64783359069851</v>
      </c>
      <c r="G53" s="488">
        <f t="shared" si="11"/>
        <v>106.7378640776699</v>
      </c>
      <c r="H53" s="489">
        <f>IF(ISERROR(L53)=TRUE,IF(MONTH(A53)=MONTH(MAX(A$51:A$75)),A53,""),"")</f>
        <v>41883</v>
      </c>
      <c r="I53" s="488">
        <f t="shared" si="12"/>
        <v>102.51933701657458</v>
      </c>
      <c r="J53" s="488">
        <f t="shared" si="10"/>
        <v>102.64783359069851</v>
      </c>
      <c r="K53" s="488">
        <f t="shared" si="10"/>
        <v>106.7378640776699</v>
      </c>
      <c r="L53" s="488" t="e">
        <f t="shared" si="13"/>
        <v>#N/A</v>
      </c>
    </row>
    <row r="54" spans="1:14" ht="15" customHeight="1" x14ac:dyDescent="0.2">
      <c r="A54" s="490" t="s">
        <v>463</v>
      </c>
      <c r="B54" s="487">
        <v>109740</v>
      </c>
      <c r="C54" s="487">
        <v>22132</v>
      </c>
      <c r="D54" s="487">
        <v>10820</v>
      </c>
      <c r="E54" s="488">
        <f t="shared" si="11"/>
        <v>101.04972375690609</v>
      </c>
      <c r="F54" s="488">
        <f t="shared" si="11"/>
        <v>100.51775819783812</v>
      </c>
      <c r="G54" s="488">
        <f t="shared" si="11"/>
        <v>105.0485436893204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110246</v>
      </c>
      <c r="C55" s="487">
        <v>21345</v>
      </c>
      <c r="D55" s="487">
        <v>10523</v>
      </c>
      <c r="E55" s="488">
        <f t="shared" si="11"/>
        <v>101.51565377532228</v>
      </c>
      <c r="F55" s="488">
        <f t="shared" si="11"/>
        <v>96.943409937324006</v>
      </c>
      <c r="G55" s="488">
        <f t="shared" si="11"/>
        <v>102.16504854368932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111335</v>
      </c>
      <c r="C56" s="487">
        <v>21818</v>
      </c>
      <c r="D56" s="487">
        <v>10711</v>
      </c>
      <c r="E56" s="488">
        <f t="shared" si="11"/>
        <v>102.51841620626152</v>
      </c>
      <c r="F56" s="488">
        <f t="shared" si="11"/>
        <v>99.091652284494501</v>
      </c>
      <c r="G56" s="488">
        <f t="shared" si="11"/>
        <v>103.99029126213593</v>
      </c>
      <c r="H56" s="489" t="str">
        <f t="shared" si="14"/>
        <v/>
      </c>
      <c r="I56" s="488" t="str">
        <f t="shared" si="12"/>
        <v/>
      </c>
      <c r="J56" s="488" t="str">
        <f t="shared" si="10"/>
        <v/>
      </c>
      <c r="K56" s="488" t="str">
        <f t="shared" si="10"/>
        <v/>
      </c>
      <c r="L56" s="488" t="e">
        <f t="shared" si="13"/>
        <v>#N/A</v>
      </c>
    </row>
    <row r="57" spans="1:14" ht="15" customHeight="1" x14ac:dyDescent="0.2">
      <c r="A57" s="490">
        <v>42248</v>
      </c>
      <c r="B57" s="487">
        <v>113522</v>
      </c>
      <c r="C57" s="487">
        <v>21509</v>
      </c>
      <c r="D57" s="487">
        <v>11101</v>
      </c>
      <c r="E57" s="488">
        <f t="shared" si="11"/>
        <v>104.53222836095763</v>
      </c>
      <c r="F57" s="488">
        <f t="shared" si="11"/>
        <v>97.688255064038515</v>
      </c>
      <c r="G57" s="488">
        <f t="shared" si="11"/>
        <v>107.77669902912621</v>
      </c>
      <c r="H57" s="489">
        <f t="shared" si="14"/>
        <v>42248</v>
      </c>
      <c r="I57" s="488">
        <f t="shared" si="12"/>
        <v>104.53222836095763</v>
      </c>
      <c r="J57" s="488">
        <f t="shared" si="10"/>
        <v>97.688255064038515</v>
      </c>
      <c r="K57" s="488">
        <f t="shared" si="10"/>
        <v>107.77669902912621</v>
      </c>
      <c r="L57" s="488" t="e">
        <f t="shared" si="13"/>
        <v>#N/A</v>
      </c>
    </row>
    <row r="58" spans="1:14" ht="15" customHeight="1" x14ac:dyDescent="0.2">
      <c r="A58" s="490" t="s">
        <v>466</v>
      </c>
      <c r="B58" s="487">
        <v>112476</v>
      </c>
      <c r="C58" s="487">
        <v>21256</v>
      </c>
      <c r="D58" s="487">
        <v>10846</v>
      </c>
      <c r="E58" s="488">
        <f t="shared" si="11"/>
        <v>103.56906077348067</v>
      </c>
      <c r="F58" s="488">
        <f t="shared" si="11"/>
        <v>96.539195203924066</v>
      </c>
      <c r="G58" s="488">
        <f t="shared" si="11"/>
        <v>105.3009708737864</v>
      </c>
      <c r="H58" s="489" t="str">
        <f t="shared" si="14"/>
        <v/>
      </c>
      <c r="I58" s="488" t="str">
        <f t="shared" si="12"/>
        <v/>
      </c>
      <c r="J58" s="488" t="str">
        <f t="shared" si="10"/>
        <v/>
      </c>
      <c r="K58" s="488" t="str">
        <f t="shared" si="10"/>
        <v/>
      </c>
      <c r="L58" s="488" t="e">
        <f t="shared" si="13"/>
        <v>#N/A</v>
      </c>
    </row>
    <row r="59" spans="1:14" ht="15" customHeight="1" x14ac:dyDescent="0.2">
      <c r="A59" s="490" t="s">
        <v>467</v>
      </c>
      <c r="B59" s="487">
        <v>112874</v>
      </c>
      <c r="C59" s="487">
        <v>21019</v>
      </c>
      <c r="D59" s="487">
        <v>10764</v>
      </c>
      <c r="E59" s="488">
        <f t="shared" si="11"/>
        <v>103.93554327808472</v>
      </c>
      <c r="F59" s="488">
        <f t="shared" si="11"/>
        <v>95.462803161050047</v>
      </c>
      <c r="G59" s="488">
        <f t="shared" si="11"/>
        <v>104.50485436893204</v>
      </c>
      <c r="H59" s="489" t="str">
        <f t="shared" si="14"/>
        <v/>
      </c>
      <c r="I59" s="488" t="str">
        <f t="shared" si="12"/>
        <v/>
      </c>
      <c r="J59" s="488" t="str">
        <f t="shared" si="10"/>
        <v/>
      </c>
      <c r="K59" s="488" t="str">
        <f t="shared" si="10"/>
        <v/>
      </c>
      <c r="L59" s="488" t="e">
        <f t="shared" si="13"/>
        <v>#N/A</v>
      </c>
    </row>
    <row r="60" spans="1:14" ht="15" customHeight="1" x14ac:dyDescent="0.2">
      <c r="A60" s="490" t="s">
        <v>468</v>
      </c>
      <c r="B60" s="487">
        <v>113470</v>
      </c>
      <c r="C60" s="487">
        <v>21289</v>
      </c>
      <c r="D60" s="487">
        <v>11123</v>
      </c>
      <c r="E60" s="488">
        <f t="shared" si="11"/>
        <v>104.48434622467772</v>
      </c>
      <c r="F60" s="488">
        <f t="shared" si="11"/>
        <v>96.689072576982468</v>
      </c>
      <c r="G60" s="488">
        <f t="shared" si="11"/>
        <v>107.99029126213593</v>
      </c>
      <c r="H60" s="489" t="str">
        <f t="shared" si="14"/>
        <v/>
      </c>
      <c r="I60" s="488" t="str">
        <f t="shared" si="12"/>
        <v/>
      </c>
      <c r="J60" s="488" t="str">
        <f t="shared" si="10"/>
        <v/>
      </c>
      <c r="K60" s="488" t="str">
        <f t="shared" si="10"/>
        <v/>
      </c>
      <c r="L60" s="488" t="e">
        <f t="shared" si="13"/>
        <v>#N/A</v>
      </c>
    </row>
    <row r="61" spans="1:14" ht="15" customHeight="1" x14ac:dyDescent="0.2">
      <c r="A61" s="490">
        <v>42614</v>
      </c>
      <c r="B61" s="487">
        <v>115911</v>
      </c>
      <c r="C61" s="487">
        <v>21023</v>
      </c>
      <c r="D61" s="487">
        <v>11539</v>
      </c>
      <c r="E61" s="488">
        <f t="shared" si="11"/>
        <v>106.73204419889504</v>
      </c>
      <c r="F61" s="488">
        <f t="shared" si="11"/>
        <v>95.480970115360165</v>
      </c>
      <c r="G61" s="488">
        <f t="shared" si="11"/>
        <v>112.02912621359222</v>
      </c>
      <c r="H61" s="489">
        <f t="shared" si="14"/>
        <v>42614</v>
      </c>
      <c r="I61" s="488">
        <f t="shared" si="12"/>
        <v>106.73204419889504</v>
      </c>
      <c r="J61" s="488">
        <f t="shared" si="10"/>
        <v>95.480970115360165</v>
      </c>
      <c r="K61" s="488">
        <f t="shared" si="10"/>
        <v>112.02912621359222</v>
      </c>
      <c r="L61" s="488" t="e">
        <f t="shared" si="13"/>
        <v>#N/A</v>
      </c>
    </row>
    <row r="62" spans="1:14" ht="15" customHeight="1" x14ac:dyDescent="0.2">
      <c r="A62" s="490" t="s">
        <v>469</v>
      </c>
      <c r="B62" s="487">
        <v>114867</v>
      </c>
      <c r="C62" s="487">
        <v>20779</v>
      </c>
      <c r="D62" s="487">
        <v>11230</v>
      </c>
      <c r="E62" s="488">
        <f t="shared" si="11"/>
        <v>105.7707182320442</v>
      </c>
      <c r="F62" s="488">
        <f t="shared" si="11"/>
        <v>94.372785902443454</v>
      </c>
      <c r="G62" s="488">
        <f t="shared" si="11"/>
        <v>109.02912621359224</v>
      </c>
      <c r="H62" s="489" t="str">
        <f t="shared" si="14"/>
        <v/>
      </c>
      <c r="I62" s="488" t="str">
        <f t="shared" si="12"/>
        <v/>
      </c>
      <c r="J62" s="488" t="str">
        <f t="shared" si="10"/>
        <v/>
      </c>
      <c r="K62" s="488" t="str">
        <f t="shared" si="10"/>
        <v/>
      </c>
      <c r="L62" s="488" t="e">
        <f t="shared" si="13"/>
        <v>#N/A</v>
      </c>
    </row>
    <row r="63" spans="1:14" ht="15" customHeight="1" x14ac:dyDescent="0.2">
      <c r="A63" s="490" t="s">
        <v>470</v>
      </c>
      <c r="B63" s="487">
        <v>115198</v>
      </c>
      <c r="C63" s="487">
        <v>20542</v>
      </c>
      <c r="D63" s="487">
        <v>11191</v>
      </c>
      <c r="E63" s="488">
        <f t="shared" si="11"/>
        <v>106.07550644567219</v>
      </c>
      <c r="F63" s="488">
        <f t="shared" si="11"/>
        <v>93.296393859569449</v>
      </c>
      <c r="G63" s="488">
        <f t="shared" si="11"/>
        <v>108.65048543689319</v>
      </c>
      <c r="H63" s="489" t="str">
        <f t="shared" si="14"/>
        <v/>
      </c>
      <c r="I63" s="488" t="str">
        <f t="shared" si="12"/>
        <v/>
      </c>
      <c r="J63" s="488" t="str">
        <f t="shared" si="10"/>
        <v/>
      </c>
      <c r="K63" s="488" t="str">
        <f t="shared" si="10"/>
        <v/>
      </c>
      <c r="L63" s="488" t="e">
        <f t="shared" si="13"/>
        <v>#N/A</v>
      </c>
    </row>
    <row r="64" spans="1:14" ht="15" customHeight="1" x14ac:dyDescent="0.2">
      <c r="A64" s="490" t="s">
        <v>471</v>
      </c>
      <c r="B64" s="487">
        <v>116352</v>
      </c>
      <c r="C64" s="487">
        <v>20972</v>
      </c>
      <c r="D64" s="487">
        <v>11522</v>
      </c>
      <c r="E64" s="488">
        <f t="shared" si="11"/>
        <v>107.13812154696132</v>
      </c>
      <c r="F64" s="488">
        <f t="shared" si="11"/>
        <v>95.249341447906261</v>
      </c>
      <c r="G64" s="488">
        <f t="shared" si="11"/>
        <v>111.86407766990291</v>
      </c>
      <c r="H64" s="489" t="str">
        <f t="shared" si="14"/>
        <v/>
      </c>
      <c r="I64" s="488" t="str">
        <f t="shared" si="12"/>
        <v/>
      </c>
      <c r="J64" s="488" t="str">
        <f t="shared" si="10"/>
        <v/>
      </c>
      <c r="K64" s="488" t="str">
        <f t="shared" si="10"/>
        <v/>
      </c>
      <c r="L64" s="488" t="e">
        <f t="shared" si="13"/>
        <v>#N/A</v>
      </c>
    </row>
    <row r="65" spans="1:12" ht="15" customHeight="1" x14ac:dyDescent="0.2">
      <c r="A65" s="490">
        <v>42979</v>
      </c>
      <c r="B65" s="487">
        <v>118897</v>
      </c>
      <c r="C65" s="487">
        <v>20858</v>
      </c>
      <c r="D65" s="487">
        <v>12075</v>
      </c>
      <c r="E65" s="488">
        <f t="shared" si="11"/>
        <v>109.48158379373849</v>
      </c>
      <c r="F65" s="488">
        <f t="shared" si="11"/>
        <v>94.731583250068127</v>
      </c>
      <c r="G65" s="488">
        <f t="shared" si="11"/>
        <v>117.23300970873787</v>
      </c>
      <c r="H65" s="489">
        <f t="shared" si="14"/>
        <v>42979</v>
      </c>
      <c r="I65" s="488">
        <f t="shared" si="12"/>
        <v>109.48158379373849</v>
      </c>
      <c r="J65" s="488">
        <f t="shared" si="10"/>
        <v>94.731583250068127</v>
      </c>
      <c r="K65" s="488">
        <f t="shared" si="10"/>
        <v>117.23300970873787</v>
      </c>
      <c r="L65" s="488" t="e">
        <f t="shared" si="13"/>
        <v>#N/A</v>
      </c>
    </row>
    <row r="66" spans="1:12" ht="15" customHeight="1" x14ac:dyDescent="0.2">
      <c r="A66" s="490" t="s">
        <v>472</v>
      </c>
      <c r="B66" s="487">
        <v>117602</v>
      </c>
      <c r="C66" s="487">
        <v>20659</v>
      </c>
      <c r="D66" s="487">
        <v>11823</v>
      </c>
      <c r="E66" s="488">
        <f t="shared" si="11"/>
        <v>108.28913443830569</v>
      </c>
      <c r="F66" s="488">
        <f t="shared" si="11"/>
        <v>93.827777273140157</v>
      </c>
      <c r="G66" s="488">
        <f t="shared" si="11"/>
        <v>114.78640776699029</v>
      </c>
      <c r="H66" s="489" t="str">
        <f t="shared" si="14"/>
        <v/>
      </c>
      <c r="I66" s="488" t="str">
        <f t="shared" si="12"/>
        <v/>
      </c>
      <c r="J66" s="488" t="str">
        <f t="shared" si="10"/>
        <v/>
      </c>
      <c r="K66" s="488" t="str">
        <f t="shared" si="10"/>
        <v/>
      </c>
      <c r="L66" s="488" t="e">
        <f t="shared" si="13"/>
        <v>#N/A</v>
      </c>
    </row>
    <row r="67" spans="1:12" ht="15" customHeight="1" x14ac:dyDescent="0.2">
      <c r="A67" s="490" t="s">
        <v>473</v>
      </c>
      <c r="B67" s="487">
        <v>117791</v>
      </c>
      <c r="C67" s="487">
        <v>20550</v>
      </c>
      <c r="D67" s="487">
        <v>11590</v>
      </c>
      <c r="E67" s="488">
        <f t="shared" si="11"/>
        <v>108.46316758747699</v>
      </c>
      <c r="F67" s="488">
        <f t="shared" si="11"/>
        <v>93.332727768189656</v>
      </c>
      <c r="G67" s="488">
        <f t="shared" si="11"/>
        <v>112.52427184466018</v>
      </c>
      <c r="H67" s="489" t="str">
        <f t="shared" si="14"/>
        <v/>
      </c>
      <c r="I67" s="488" t="str">
        <f t="shared" si="12"/>
        <v/>
      </c>
      <c r="J67" s="488" t="str">
        <f t="shared" si="12"/>
        <v/>
      </c>
      <c r="K67" s="488" t="str">
        <f t="shared" si="12"/>
        <v/>
      </c>
      <c r="L67" s="488" t="e">
        <f t="shared" si="13"/>
        <v>#N/A</v>
      </c>
    </row>
    <row r="68" spans="1:12" ht="15" customHeight="1" x14ac:dyDescent="0.2">
      <c r="A68" s="490" t="s">
        <v>474</v>
      </c>
      <c r="B68" s="487">
        <v>118471</v>
      </c>
      <c r="C68" s="487">
        <v>20966</v>
      </c>
      <c r="D68" s="487">
        <v>11895</v>
      </c>
      <c r="E68" s="488">
        <f t="shared" si="11"/>
        <v>109.08931860036833</v>
      </c>
      <c r="F68" s="488">
        <f t="shared" si="11"/>
        <v>95.222091016441084</v>
      </c>
      <c r="G68" s="488">
        <f t="shared" si="11"/>
        <v>115.48543689320387</v>
      </c>
      <c r="H68" s="489" t="str">
        <f t="shared" si="14"/>
        <v/>
      </c>
      <c r="I68" s="488" t="str">
        <f t="shared" si="12"/>
        <v/>
      </c>
      <c r="J68" s="488" t="str">
        <f t="shared" si="12"/>
        <v/>
      </c>
      <c r="K68" s="488" t="str">
        <f t="shared" si="12"/>
        <v/>
      </c>
      <c r="L68" s="488" t="e">
        <f t="shared" si="13"/>
        <v>#N/A</v>
      </c>
    </row>
    <row r="69" spans="1:12" ht="15" customHeight="1" x14ac:dyDescent="0.2">
      <c r="A69" s="490">
        <v>43344</v>
      </c>
      <c r="B69" s="487">
        <v>120965</v>
      </c>
      <c r="C69" s="487">
        <v>20426</v>
      </c>
      <c r="D69" s="487">
        <v>12175</v>
      </c>
      <c r="E69" s="488">
        <f t="shared" si="11"/>
        <v>111.38581952117863</v>
      </c>
      <c r="F69" s="488">
        <f t="shared" si="11"/>
        <v>92.769552184576256</v>
      </c>
      <c r="G69" s="488">
        <f t="shared" si="11"/>
        <v>118.20388349514563</v>
      </c>
      <c r="H69" s="489">
        <f t="shared" si="14"/>
        <v>43344</v>
      </c>
      <c r="I69" s="488">
        <f t="shared" si="12"/>
        <v>111.38581952117863</v>
      </c>
      <c r="J69" s="488">
        <f t="shared" si="12"/>
        <v>92.769552184576256</v>
      </c>
      <c r="K69" s="488">
        <f t="shared" si="12"/>
        <v>118.20388349514563</v>
      </c>
      <c r="L69" s="488" t="e">
        <f t="shared" si="13"/>
        <v>#N/A</v>
      </c>
    </row>
    <row r="70" spans="1:12" ht="15" customHeight="1" x14ac:dyDescent="0.2">
      <c r="A70" s="490" t="s">
        <v>475</v>
      </c>
      <c r="B70" s="487">
        <v>119222</v>
      </c>
      <c r="C70" s="487">
        <v>20260</v>
      </c>
      <c r="D70" s="487">
        <v>11897</v>
      </c>
      <c r="E70" s="488">
        <f t="shared" si="11"/>
        <v>109.78084714548804</v>
      </c>
      <c r="F70" s="488">
        <f t="shared" si="11"/>
        <v>92.015623580706702</v>
      </c>
      <c r="G70" s="488">
        <f t="shared" si="11"/>
        <v>115.50485436893203</v>
      </c>
      <c r="H70" s="489" t="str">
        <f t="shared" si="14"/>
        <v/>
      </c>
      <c r="I70" s="488" t="str">
        <f t="shared" si="12"/>
        <v/>
      </c>
      <c r="J70" s="488" t="str">
        <f t="shared" si="12"/>
        <v/>
      </c>
      <c r="K70" s="488" t="str">
        <f t="shared" si="12"/>
        <v/>
      </c>
      <c r="L70" s="488" t="e">
        <f t="shared" si="13"/>
        <v>#N/A</v>
      </c>
    </row>
    <row r="71" spans="1:12" ht="15" customHeight="1" x14ac:dyDescent="0.2">
      <c r="A71" s="490" t="s">
        <v>476</v>
      </c>
      <c r="B71" s="487">
        <v>119449</v>
      </c>
      <c r="C71" s="487">
        <v>20113</v>
      </c>
      <c r="D71" s="487">
        <v>11949</v>
      </c>
      <c r="E71" s="491">
        <f t="shared" ref="E71:G75" si="15">IF($A$51=37802,IF(COUNTBLANK(B$51:B$70)&gt;0,#N/A,IF(ISBLANK(B71)=FALSE,B71/B$51*100,#N/A)),IF(COUNTBLANK(B$51:B$75)&gt;0,#N/A,B71/B$51*100))</f>
        <v>109.98987108655618</v>
      </c>
      <c r="F71" s="491">
        <f t="shared" si="15"/>
        <v>91.347988009810152</v>
      </c>
      <c r="G71" s="491">
        <f t="shared" si="15"/>
        <v>116.00970873786407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119737</v>
      </c>
      <c r="C72" s="487">
        <v>20347</v>
      </c>
      <c r="D72" s="487">
        <v>12229</v>
      </c>
      <c r="E72" s="491">
        <f t="shared" si="15"/>
        <v>110.25506445672191</v>
      </c>
      <c r="F72" s="491">
        <f t="shared" si="15"/>
        <v>92.410754836951583</v>
      </c>
      <c r="G72" s="491">
        <f t="shared" si="15"/>
        <v>118.72815533980582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121929</v>
      </c>
      <c r="C73" s="487">
        <v>19920</v>
      </c>
      <c r="D73" s="487">
        <v>12636</v>
      </c>
      <c r="E73" s="491">
        <f t="shared" si="15"/>
        <v>112.27348066298342</v>
      </c>
      <c r="F73" s="491">
        <f t="shared" si="15"/>
        <v>90.471432464347359</v>
      </c>
      <c r="G73" s="491">
        <f t="shared" si="15"/>
        <v>122.67961165048544</v>
      </c>
      <c r="H73" s="492">
        <f>IF(A$51=37802,IF(ISERROR(L73)=TRUE,IF(ISBLANK(A73)=FALSE,IF(MONTH(A73)=MONTH(MAX(A$51:A$75)),A73,""),""),""),IF(ISERROR(L73)=TRUE,IF(MONTH(A73)=MONTH(MAX(A$51:A$75)),A73,""),""))</f>
        <v>43709</v>
      </c>
      <c r="I73" s="488">
        <f t="shared" si="12"/>
        <v>112.27348066298342</v>
      </c>
      <c r="J73" s="488">
        <f t="shared" si="12"/>
        <v>90.471432464347359</v>
      </c>
      <c r="K73" s="488">
        <f t="shared" si="12"/>
        <v>122.67961165048544</v>
      </c>
      <c r="L73" s="488" t="e">
        <f t="shared" si="13"/>
        <v>#N/A</v>
      </c>
    </row>
    <row r="74" spans="1:12" ht="15" customHeight="1" x14ac:dyDescent="0.2">
      <c r="A74" s="490" t="s">
        <v>478</v>
      </c>
      <c r="B74" s="487">
        <v>120242</v>
      </c>
      <c r="C74" s="487">
        <v>19671</v>
      </c>
      <c r="D74" s="487">
        <v>12363</v>
      </c>
      <c r="E74" s="491">
        <f t="shared" si="15"/>
        <v>110.72007366482504</v>
      </c>
      <c r="F74" s="491">
        <f t="shared" si="15"/>
        <v>89.340539558543014</v>
      </c>
      <c r="G74" s="491">
        <f t="shared" si="15"/>
        <v>120.02912621359224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119784</v>
      </c>
      <c r="C75" s="493">
        <v>18984</v>
      </c>
      <c r="D75" s="493">
        <v>11833</v>
      </c>
      <c r="E75" s="491">
        <f t="shared" si="15"/>
        <v>110.29834254143647</v>
      </c>
      <c r="F75" s="491">
        <f t="shared" si="15"/>
        <v>86.220365155781636</v>
      </c>
      <c r="G75" s="491">
        <f t="shared" si="15"/>
        <v>114.88349514563107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112.27348066298342</v>
      </c>
      <c r="J77" s="488">
        <f>IF(J75&lt;&gt;"",J75,IF(J74&lt;&gt;"",J74,IF(J73&lt;&gt;"",J73,IF(J72&lt;&gt;"",J72,IF(J71&lt;&gt;"",J71,IF(J70&lt;&gt;"",J70,""))))))</f>
        <v>90.471432464347359</v>
      </c>
      <c r="K77" s="488">
        <f>IF(K75&lt;&gt;"",K75,IF(K74&lt;&gt;"",K74,IF(K73&lt;&gt;"",K73,IF(K72&lt;&gt;"",K72,IF(K71&lt;&gt;"",K71,IF(K70&lt;&gt;"",K70,""))))))</f>
        <v>122.67961165048544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+12,3%</v>
      </c>
      <c r="J79" s="488" t="str">
        <f>"GeB - ausschließlich: "&amp;IF(J77&gt;100,"+","")&amp;TEXT(J77-100,"0,0")&amp;"%"</f>
        <v>GeB - ausschließlich: -9,5%</v>
      </c>
      <c r="K79" s="488" t="str">
        <f>"GeB - im Nebenjob: "&amp;IF(K77&gt;100,"+","")&amp;TEXT(K77-100,"0,0")&amp;"%"</f>
        <v>GeB - im Nebenjob: +22,7%</v>
      </c>
    </row>
    <row r="81" spans="9:9" ht="15" customHeight="1" x14ac:dyDescent="0.2">
      <c r="I81" s="488" t="str">
        <f>IF(ISERROR(HLOOKUP(1,I$78:K$79,2,FALSE)),"",HLOOKUP(1,I$78:K$79,2,FALSE))</f>
        <v>GeB - im Nebenjob: +22,7%</v>
      </c>
    </row>
    <row r="82" spans="9:9" ht="15" customHeight="1" x14ac:dyDescent="0.2">
      <c r="I82" s="488" t="str">
        <f>IF(ISERROR(HLOOKUP(2,I$78:K$79,2,FALSE)),"",HLOOKUP(2,I$78:K$79,2,FALSE))</f>
        <v>SvB: +12,3%</v>
      </c>
    </row>
    <row r="83" spans="9:9" ht="15" customHeight="1" x14ac:dyDescent="0.2">
      <c r="I83" s="488" t="str">
        <f>IF(ISERROR(HLOOKUP(3,I$78:K$79,2,FALSE)),"",HLOOKUP(3,I$78:K$79,2,FALSE))</f>
        <v>GeB - ausschließlich: -9,5%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119784</v>
      </c>
      <c r="E12" s="114">
        <v>120242</v>
      </c>
      <c r="F12" s="114">
        <v>121929</v>
      </c>
      <c r="G12" s="114">
        <v>119737</v>
      </c>
      <c r="H12" s="114">
        <v>119449</v>
      </c>
      <c r="I12" s="115">
        <v>335</v>
      </c>
      <c r="J12" s="116">
        <v>0.28045441987793956</v>
      </c>
      <c r="N12" s="117"/>
    </row>
    <row r="13" spans="1:15" s="110" customFormat="1" ht="13.5" customHeight="1" x14ac:dyDescent="0.2">
      <c r="A13" s="118" t="s">
        <v>105</v>
      </c>
      <c r="B13" s="119" t="s">
        <v>106</v>
      </c>
      <c r="C13" s="113">
        <v>53.426167100781406</v>
      </c>
      <c r="D13" s="114">
        <v>63996</v>
      </c>
      <c r="E13" s="114">
        <v>64182</v>
      </c>
      <c r="F13" s="114">
        <v>65533</v>
      </c>
      <c r="G13" s="114">
        <v>64255</v>
      </c>
      <c r="H13" s="114">
        <v>63957</v>
      </c>
      <c r="I13" s="115">
        <v>39</v>
      </c>
      <c r="J13" s="116">
        <v>6.0978469909470423E-2</v>
      </c>
    </row>
    <row r="14" spans="1:15" s="110" customFormat="1" ht="13.5" customHeight="1" x14ac:dyDescent="0.2">
      <c r="A14" s="120"/>
      <c r="B14" s="119" t="s">
        <v>107</v>
      </c>
      <c r="C14" s="113">
        <v>46.573832899218594</v>
      </c>
      <c r="D14" s="114">
        <v>55788</v>
      </c>
      <c r="E14" s="114">
        <v>56060</v>
      </c>
      <c r="F14" s="114">
        <v>56396</v>
      </c>
      <c r="G14" s="114">
        <v>55482</v>
      </c>
      <c r="H14" s="114">
        <v>55492</v>
      </c>
      <c r="I14" s="115">
        <v>296</v>
      </c>
      <c r="J14" s="116">
        <v>0.5334102212931594</v>
      </c>
    </row>
    <row r="15" spans="1:15" s="110" customFormat="1" ht="13.5" customHeight="1" x14ac:dyDescent="0.2">
      <c r="A15" s="118" t="s">
        <v>105</v>
      </c>
      <c r="B15" s="121" t="s">
        <v>108</v>
      </c>
      <c r="C15" s="113">
        <v>10.870400053429506</v>
      </c>
      <c r="D15" s="114">
        <v>13021</v>
      </c>
      <c r="E15" s="114">
        <v>13477</v>
      </c>
      <c r="F15" s="114">
        <v>14065</v>
      </c>
      <c r="G15" s="114">
        <v>12679</v>
      </c>
      <c r="H15" s="114">
        <v>13117</v>
      </c>
      <c r="I15" s="115">
        <v>-96</v>
      </c>
      <c r="J15" s="116">
        <v>-0.73187466646336818</v>
      </c>
    </row>
    <row r="16" spans="1:15" s="110" customFormat="1" ht="13.5" customHeight="1" x14ac:dyDescent="0.2">
      <c r="A16" s="118"/>
      <c r="B16" s="121" t="s">
        <v>109</v>
      </c>
      <c r="C16" s="113">
        <v>65.27582982702198</v>
      </c>
      <c r="D16" s="114">
        <v>78190</v>
      </c>
      <c r="E16" s="114">
        <v>78221</v>
      </c>
      <c r="F16" s="114">
        <v>79404</v>
      </c>
      <c r="G16" s="114">
        <v>78999</v>
      </c>
      <c r="H16" s="114">
        <v>78656</v>
      </c>
      <c r="I16" s="115">
        <v>-466</v>
      </c>
      <c r="J16" s="116">
        <v>-0.59245321399511797</v>
      </c>
    </row>
    <row r="17" spans="1:10" s="110" customFormat="1" ht="13.5" customHeight="1" x14ac:dyDescent="0.2">
      <c r="A17" s="118"/>
      <c r="B17" s="121" t="s">
        <v>110</v>
      </c>
      <c r="C17" s="113">
        <v>22.466272624056636</v>
      </c>
      <c r="D17" s="114">
        <v>26911</v>
      </c>
      <c r="E17" s="114">
        <v>26872</v>
      </c>
      <c r="F17" s="114">
        <v>26816</v>
      </c>
      <c r="G17" s="114">
        <v>26456</v>
      </c>
      <c r="H17" s="114">
        <v>26132</v>
      </c>
      <c r="I17" s="115">
        <v>779</v>
      </c>
      <c r="J17" s="116">
        <v>2.9810194397673349</v>
      </c>
    </row>
    <row r="18" spans="1:10" s="110" customFormat="1" ht="13.5" customHeight="1" x14ac:dyDescent="0.2">
      <c r="A18" s="120"/>
      <c r="B18" s="121" t="s">
        <v>111</v>
      </c>
      <c r="C18" s="113">
        <v>1.3874974954918855</v>
      </c>
      <c r="D18" s="114">
        <v>1662</v>
      </c>
      <c r="E18" s="114">
        <v>1672</v>
      </c>
      <c r="F18" s="114">
        <v>1644</v>
      </c>
      <c r="G18" s="114">
        <v>1603</v>
      </c>
      <c r="H18" s="114">
        <v>1544</v>
      </c>
      <c r="I18" s="115">
        <v>118</v>
      </c>
      <c r="J18" s="116">
        <v>7.642487046632124</v>
      </c>
    </row>
    <row r="19" spans="1:10" s="110" customFormat="1" ht="13.5" customHeight="1" x14ac:dyDescent="0.2">
      <c r="A19" s="120"/>
      <c r="B19" s="121" t="s">
        <v>112</v>
      </c>
      <c r="C19" s="113">
        <v>0.38402457757296465</v>
      </c>
      <c r="D19" s="114">
        <v>460</v>
      </c>
      <c r="E19" s="114">
        <v>428</v>
      </c>
      <c r="F19" s="114">
        <v>435</v>
      </c>
      <c r="G19" s="114">
        <v>390</v>
      </c>
      <c r="H19" s="114">
        <v>378</v>
      </c>
      <c r="I19" s="115">
        <v>82</v>
      </c>
      <c r="J19" s="116">
        <v>21.693121693121693</v>
      </c>
    </row>
    <row r="20" spans="1:10" s="110" customFormat="1" ht="13.5" customHeight="1" x14ac:dyDescent="0.2">
      <c r="A20" s="118" t="s">
        <v>113</v>
      </c>
      <c r="B20" s="122" t="s">
        <v>114</v>
      </c>
      <c r="C20" s="113">
        <v>70.000166967207647</v>
      </c>
      <c r="D20" s="114">
        <v>83849</v>
      </c>
      <c r="E20" s="114">
        <v>84293</v>
      </c>
      <c r="F20" s="114">
        <v>85914</v>
      </c>
      <c r="G20" s="114">
        <v>84246</v>
      </c>
      <c r="H20" s="114">
        <v>84455</v>
      </c>
      <c r="I20" s="115">
        <v>-606</v>
      </c>
      <c r="J20" s="116">
        <v>-0.71754188621159198</v>
      </c>
    </row>
    <row r="21" spans="1:10" s="110" customFormat="1" ht="13.5" customHeight="1" x14ac:dyDescent="0.2">
      <c r="A21" s="120"/>
      <c r="B21" s="122" t="s">
        <v>115</v>
      </c>
      <c r="C21" s="113">
        <v>29.99983303279236</v>
      </c>
      <c r="D21" s="114">
        <v>35935</v>
      </c>
      <c r="E21" s="114">
        <v>35949</v>
      </c>
      <c r="F21" s="114">
        <v>36015</v>
      </c>
      <c r="G21" s="114">
        <v>35491</v>
      </c>
      <c r="H21" s="114">
        <v>34994</v>
      </c>
      <c r="I21" s="115">
        <v>941</v>
      </c>
      <c r="J21" s="116">
        <v>2.6890324055552379</v>
      </c>
    </row>
    <row r="22" spans="1:10" s="110" customFormat="1" ht="13.5" customHeight="1" x14ac:dyDescent="0.2">
      <c r="A22" s="118" t="s">
        <v>113</v>
      </c>
      <c r="B22" s="122" t="s">
        <v>116</v>
      </c>
      <c r="C22" s="113">
        <v>90.39187203633206</v>
      </c>
      <c r="D22" s="114">
        <v>108275</v>
      </c>
      <c r="E22" s="114">
        <v>109002</v>
      </c>
      <c r="F22" s="114">
        <v>109971</v>
      </c>
      <c r="G22" s="114">
        <v>108283</v>
      </c>
      <c r="H22" s="114">
        <v>108487</v>
      </c>
      <c r="I22" s="115">
        <v>-212</v>
      </c>
      <c r="J22" s="116">
        <v>-0.19541511886216781</v>
      </c>
    </row>
    <row r="23" spans="1:10" s="110" customFormat="1" ht="13.5" customHeight="1" x14ac:dyDescent="0.2">
      <c r="A23" s="123"/>
      <c r="B23" s="124" t="s">
        <v>117</v>
      </c>
      <c r="C23" s="125">
        <v>9.5597074734522138</v>
      </c>
      <c r="D23" s="114">
        <v>11451</v>
      </c>
      <c r="E23" s="114">
        <v>11175</v>
      </c>
      <c r="F23" s="114">
        <v>11883</v>
      </c>
      <c r="G23" s="114">
        <v>11375</v>
      </c>
      <c r="H23" s="114">
        <v>10886</v>
      </c>
      <c r="I23" s="115">
        <v>565</v>
      </c>
      <c r="J23" s="116">
        <v>5.190152489435973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30817</v>
      </c>
      <c r="E26" s="114">
        <v>32034</v>
      </c>
      <c r="F26" s="114">
        <v>32556</v>
      </c>
      <c r="G26" s="114">
        <v>32576</v>
      </c>
      <c r="H26" s="140">
        <v>32062</v>
      </c>
      <c r="I26" s="115">
        <v>-1245</v>
      </c>
      <c r="J26" s="116">
        <v>-3.8831014908614558</v>
      </c>
    </row>
    <row r="27" spans="1:10" s="110" customFormat="1" ht="13.5" customHeight="1" x14ac:dyDescent="0.2">
      <c r="A27" s="118" t="s">
        <v>105</v>
      </c>
      <c r="B27" s="119" t="s">
        <v>106</v>
      </c>
      <c r="C27" s="113">
        <v>40.214816497387808</v>
      </c>
      <c r="D27" s="115">
        <v>12393</v>
      </c>
      <c r="E27" s="114">
        <v>12779</v>
      </c>
      <c r="F27" s="114">
        <v>12926</v>
      </c>
      <c r="G27" s="114">
        <v>12882</v>
      </c>
      <c r="H27" s="140">
        <v>12638</v>
      </c>
      <c r="I27" s="115">
        <v>-245</v>
      </c>
      <c r="J27" s="116">
        <v>-1.9385978794112992</v>
      </c>
    </row>
    <row r="28" spans="1:10" s="110" customFormat="1" ht="13.5" customHeight="1" x14ac:dyDescent="0.2">
      <c r="A28" s="120"/>
      <c r="B28" s="119" t="s">
        <v>107</v>
      </c>
      <c r="C28" s="113">
        <v>59.785183502612192</v>
      </c>
      <c r="D28" s="115">
        <v>18424</v>
      </c>
      <c r="E28" s="114">
        <v>19255</v>
      </c>
      <c r="F28" s="114">
        <v>19630</v>
      </c>
      <c r="G28" s="114">
        <v>19694</v>
      </c>
      <c r="H28" s="140">
        <v>19424</v>
      </c>
      <c r="I28" s="115">
        <v>-1000</v>
      </c>
      <c r="J28" s="116">
        <v>-5.1482701812191101</v>
      </c>
    </row>
    <row r="29" spans="1:10" s="110" customFormat="1" ht="13.5" customHeight="1" x14ac:dyDescent="0.2">
      <c r="A29" s="118" t="s">
        <v>105</v>
      </c>
      <c r="B29" s="121" t="s">
        <v>108</v>
      </c>
      <c r="C29" s="113">
        <v>14.154525099782587</v>
      </c>
      <c r="D29" s="115">
        <v>4362</v>
      </c>
      <c r="E29" s="114">
        <v>4583</v>
      </c>
      <c r="F29" s="114">
        <v>4800</v>
      </c>
      <c r="G29" s="114">
        <v>4877</v>
      </c>
      <c r="H29" s="140">
        <v>4635</v>
      </c>
      <c r="I29" s="115">
        <v>-273</v>
      </c>
      <c r="J29" s="116">
        <v>-5.8899676375404528</v>
      </c>
    </row>
    <row r="30" spans="1:10" s="110" customFormat="1" ht="13.5" customHeight="1" x14ac:dyDescent="0.2">
      <c r="A30" s="118"/>
      <c r="B30" s="121" t="s">
        <v>109</v>
      </c>
      <c r="C30" s="113">
        <v>45.52032968815913</v>
      </c>
      <c r="D30" s="115">
        <v>14028</v>
      </c>
      <c r="E30" s="114">
        <v>14694</v>
      </c>
      <c r="F30" s="114">
        <v>14886</v>
      </c>
      <c r="G30" s="114">
        <v>14915</v>
      </c>
      <c r="H30" s="140">
        <v>14936</v>
      </c>
      <c r="I30" s="115">
        <v>-908</v>
      </c>
      <c r="J30" s="116">
        <v>-6.079271558650241</v>
      </c>
    </row>
    <row r="31" spans="1:10" s="110" customFormat="1" ht="13.5" customHeight="1" x14ac:dyDescent="0.2">
      <c r="A31" s="118"/>
      <c r="B31" s="121" t="s">
        <v>110</v>
      </c>
      <c r="C31" s="113">
        <v>21.643897848590065</v>
      </c>
      <c r="D31" s="115">
        <v>6670</v>
      </c>
      <c r="E31" s="114">
        <v>6841</v>
      </c>
      <c r="F31" s="114">
        <v>6963</v>
      </c>
      <c r="G31" s="114">
        <v>6924</v>
      </c>
      <c r="H31" s="140">
        <v>6817</v>
      </c>
      <c r="I31" s="115">
        <v>-147</v>
      </c>
      <c r="J31" s="116">
        <v>-2.1563737714537186</v>
      </c>
    </row>
    <row r="32" spans="1:10" s="110" customFormat="1" ht="13.5" customHeight="1" x14ac:dyDescent="0.2">
      <c r="A32" s="120"/>
      <c r="B32" s="121" t="s">
        <v>111</v>
      </c>
      <c r="C32" s="113">
        <v>18.681247363468216</v>
      </c>
      <c r="D32" s="115">
        <v>5757</v>
      </c>
      <c r="E32" s="114">
        <v>5916</v>
      </c>
      <c r="F32" s="114">
        <v>5907</v>
      </c>
      <c r="G32" s="114">
        <v>5860</v>
      </c>
      <c r="H32" s="140">
        <v>5674</v>
      </c>
      <c r="I32" s="115">
        <v>83</v>
      </c>
      <c r="J32" s="116">
        <v>1.4628128304547057</v>
      </c>
    </row>
    <row r="33" spans="1:10" s="110" customFormat="1" ht="13.5" customHeight="1" x14ac:dyDescent="0.2">
      <c r="A33" s="120"/>
      <c r="B33" s="121" t="s">
        <v>112</v>
      </c>
      <c r="C33" s="113">
        <v>1.8366486030437745</v>
      </c>
      <c r="D33" s="115">
        <v>566</v>
      </c>
      <c r="E33" s="114">
        <v>569</v>
      </c>
      <c r="F33" s="114">
        <v>565</v>
      </c>
      <c r="G33" s="114">
        <v>509</v>
      </c>
      <c r="H33" s="140">
        <v>489</v>
      </c>
      <c r="I33" s="115">
        <v>77</v>
      </c>
      <c r="J33" s="116">
        <v>15.746421267893661</v>
      </c>
    </row>
    <row r="34" spans="1:10" s="110" customFormat="1" ht="13.5" customHeight="1" x14ac:dyDescent="0.2">
      <c r="A34" s="118" t="s">
        <v>113</v>
      </c>
      <c r="B34" s="122" t="s">
        <v>116</v>
      </c>
      <c r="C34" s="113">
        <v>91.452769575234456</v>
      </c>
      <c r="D34" s="115">
        <v>28183</v>
      </c>
      <c r="E34" s="114">
        <v>29284</v>
      </c>
      <c r="F34" s="114">
        <v>29812</v>
      </c>
      <c r="G34" s="114">
        <v>29894</v>
      </c>
      <c r="H34" s="140">
        <v>29432</v>
      </c>
      <c r="I34" s="115">
        <v>-1249</v>
      </c>
      <c r="J34" s="116">
        <v>-4.2436803479206304</v>
      </c>
    </row>
    <row r="35" spans="1:10" s="110" customFormat="1" ht="13.5" customHeight="1" x14ac:dyDescent="0.2">
      <c r="A35" s="118"/>
      <c r="B35" s="119" t="s">
        <v>117</v>
      </c>
      <c r="C35" s="113">
        <v>8.4076970503293644</v>
      </c>
      <c r="D35" s="115">
        <v>2591</v>
      </c>
      <c r="E35" s="114">
        <v>2694</v>
      </c>
      <c r="F35" s="114">
        <v>2689</v>
      </c>
      <c r="G35" s="114">
        <v>2622</v>
      </c>
      <c r="H35" s="140">
        <v>2566</v>
      </c>
      <c r="I35" s="115">
        <v>25</v>
      </c>
      <c r="J35" s="116">
        <v>0.97427903351519873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18984</v>
      </c>
      <c r="E37" s="114">
        <v>19671</v>
      </c>
      <c r="F37" s="114">
        <v>19920</v>
      </c>
      <c r="G37" s="114">
        <v>20347</v>
      </c>
      <c r="H37" s="140">
        <v>20113</v>
      </c>
      <c r="I37" s="115">
        <v>-1129</v>
      </c>
      <c r="J37" s="116">
        <v>-5.6132849400884997</v>
      </c>
    </row>
    <row r="38" spans="1:10" s="110" customFormat="1" ht="13.5" customHeight="1" x14ac:dyDescent="0.2">
      <c r="A38" s="118" t="s">
        <v>105</v>
      </c>
      <c r="B38" s="119" t="s">
        <v>106</v>
      </c>
      <c r="C38" s="113">
        <v>37.889801938474506</v>
      </c>
      <c r="D38" s="115">
        <v>7193</v>
      </c>
      <c r="E38" s="114">
        <v>7343</v>
      </c>
      <c r="F38" s="114">
        <v>7376</v>
      </c>
      <c r="G38" s="114">
        <v>7516</v>
      </c>
      <c r="H38" s="140">
        <v>7396</v>
      </c>
      <c r="I38" s="115">
        <v>-203</v>
      </c>
      <c r="J38" s="116">
        <v>-2.7447268793942672</v>
      </c>
    </row>
    <row r="39" spans="1:10" s="110" customFormat="1" ht="13.5" customHeight="1" x14ac:dyDescent="0.2">
      <c r="A39" s="120"/>
      <c r="B39" s="119" t="s">
        <v>107</v>
      </c>
      <c r="C39" s="113">
        <v>62.110198061525494</v>
      </c>
      <c r="D39" s="115">
        <v>11791</v>
      </c>
      <c r="E39" s="114">
        <v>12328</v>
      </c>
      <c r="F39" s="114">
        <v>12544</v>
      </c>
      <c r="G39" s="114">
        <v>12831</v>
      </c>
      <c r="H39" s="140">
        <v>12717</v>
      </c>
      <c r="I39" s="115">
        <v>-926</v>
      </c>
      <c r="J39" s="116">
        <v>-7.2815915703389162</v>
      </c>
    </row>
    <row r="40" spans="1:10" s="110" customFormat="1" ht="13.5" customHeight="1" x14ac:dyDescent="0.2">
      <c r="A40" s="118" t="s">
        <v>105</v>
      </c>
      <c r="B40" s="121" t="s">
        <v>108</v>
      </c>
      <c r="C40" s="113">
        <v>16.503371260008429</v>
      </c>
      <c r="D40" s="115">
        <v>3133</v>
      </c>
      <c r="E40" s="114">
        <v>3200</v>
      </c>
      <c r="F40" s="114">
        <v>3337</v>
      </c>
      <c r="G40" s="114">
        <v>3595</v>
      </c>
      <c r="H40" s="140">
        <v>3380</v>
      </c>
      <c r="I40" s="115">
        <v>-247</v>
      </c>
      <c r="J40" s="116">
        <v>-7.3076923076923075</v>
      </c>
    </row>
    <row r="41" spans="1:10" s="110" customFormat="1" ht="13.5" customHeight="1" x14ac:dyDescent="0.2">
      <c r="A41" s="118"/>
      <c r="B41" s="121" t="s">
        <v>109</v>
      </c>
      <c r="C41" s="113">
        <v>31.315844922039613</v>
      </c>
      <c r="D41" s="115">
        <v>5945</v>
      </c>
      <c r="E41" s="114">
        <v>6294</v>
      </c>
      <c r="F41" s="114">
        <v>6338</v>
      </c>
      <c r="G41" s="114">
        <v>6528</v>
      </c>
      <c r="H41" s="140">
        <v>6699</v>
      </c>
      <c r="I41" s="115">
        <v>-754</v>
      </c>
      <c r="J41" s="116">
        <v>-11.255411255411255</v>
      </c>
    </row>
    <row r="42" spans="1:10" s="110" customFormat="1" ht="13.5" customHeight="1" x14ac:dyDescent="0.2">
      <c r="A42" s="118"/>
      <c r="B42" s="121" t="s">
        <v>110</v>
      </c>
      <c r="C42" s="113">
        <v>22.724399494310997</v>
      </c>
      <c r="D42" s="115">
        <v>4314</v>
      </c>
      <c r="E42" s="114">
        <v>4445</v>
      </c>
      <c r="F42" s="114">
        <v>4518</v>
      </c>
      <c r="G42" s="114">
        <v>4538</v>
      </c>
      <c r="H42" s="140">
        <v>4532</v>
      </c>
      <c r="I42" s="115">
        <v>-218</v>
      </c>
      <c r="J42" s="116">
        <v>-4.8102383053839368</v>
      </c>
    </row>
    <row r="43" spans="1:10" s="110" customFormat="1" ht="13.5" customHeight="1" x14ac:dyDescent="0.2">
      <c r="A43" s="120"/>
      <c r="B43" s="121" t="s">
        <v>111</v>
      </c>
      <c r="C43" s="113">
        <v>29.456384323640961</v>
      </c>
      <c r="D43" s="115">
        <v>5592</v>
      </c>
      <c r="E43" s="114">
        <v>5732</v>
      </c>
      <c r="F43" s="114">
        <v>5727</v>
      </c>
      <c r="G43" s="114">
        <v>5686</v>
      </c>
      <c r="H43" s="140">
        <v>5502</v>
      </c>
      <c r="I43" s="115">
        <v>90</v>
      </c>
      <c r="J43" s="116">
        <v>1.6357688113413305</v>
      </c>
    </row>
    <row r="44" spans="1:10" s="110" customFormat="1" ht="13.5" customHeight="1" x14ac:dyDescent="0.2">
      <c r="A44" s="120"/>
      <c r="B44" s="121" t="s">
        <v>112</v>
      </c>
      <c r="C44" s="113">
        <v>2.781289506953224</v>
      </c>
      <c r="D44" s="115">
        <v>528</v>
      </c>
      <c r="E44" s="114">
        <v>526</v>
      </c>
      <c r="F44" s="114">
        <v>527</v>
      </c>
      <c r="G44" s="114">
        <v>479</v>
      </c>
      <c r="H44" s="140">
        <v>453</v>
      </c>
      <c r="I44" s="115">
        <v>75</v>
      </c>
      <c r="J44" s="116">
        <v>16.556291390728475</v>
      </c>
    </row>
    <row r="45" spans="1:10" s="110" customFormat="1" ht="13.5" customHeight="1" x14ac:dyDescent="0.2">
      <c r="A45" s="118" t="s">
        <v>113</v>
      </c>
      <c r="B45" s="122" t="s">
        <v>116</v>
      </c>
      <c r="C45" s="113">
        <v>91.561314791403291</v>
      </c>
      <c r="D45" s="115">
        <v>17382</v>
      </c>
      <c r="E45" s="114">
        <v>17950</v>
      </c>
      <c r="F45" s="114">
        <v>18196</v>
      </c>
      <c r="G45" s="114">
        <v>18619</v>
      </c>
      <c r="H45" s="140">
        <v>18398</v>
      </c>
      <c r="I45" s="115">
        <v>-1016</v>
      </c>
      <c r="J45" s="116">
        <v>-5.52233938471573</v>
      </c>
    </row>
    <row r="46" spans="1:10" s="110" customFormat="1" ht="13.5" customHeight="1" x14ac:dyDescent="0.2">
      <c r="A46" s="118"/>
      <c r="B46" s="119" t="s">
        <v>117</v>
      </c>
      <c r="C46" s="113">
        <v>8.2174462705436149</v>
      </c>
      <c r="D46" s="115">
        <v>1560</v>
      </c>
      <c r="E46" s="114">
        <v>1666</v>
      </c>
      <c r="F46" s="114">
        <v>1669</v>
      </c>
      <c r="G46" s="114">
        <v>1668</v>
      </c>
      <c r="H46" s="140">
        <v>1651</v>
      </c>
      <c r="I46" s="115">
        <v>-91</v>
      </c>
      <c r="J46" s="116">
        <v>-5.5118110236220472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11833</v>
      </c>
      <c r="E48" s="114">
        <v>12363</v>
      </c>
      <c r="F48" s="114">
        <v>12636</v>
      </c>
      <c r="G48" s="114">
        <v>12229</v>
      </c>
      <c r="H48" s="140">
        <v>11949</v>
      </c>
      <c r="I48" s="115">
        <v>-116</v>
      </c>
      <c r="J48" s="116">
        <v>-0.97079253494016238</v>
      </c>
    </row>
    <row r="49" spans="1:12" s="110" customFormat="1" ht="13.5" customHeight="1" x14ac:dyDescent="0.2">
      <c r="A49" s="118" t="s">
        <v>105</v>
      </c>
      <c r="B49" s="119" t="s">
        <v>106</v>
      </c>
      <c r="C49" s="113">
        <v>43.944899856333983</v>
      </c>
      <c r="D49" s="115">
        <v>5200</v>
      </c>
      <c r="E49" s="114">
        <v>5436</v>
      </c>
      <c r="F49" s="114">
        <v>5550</v>
      </c>
      <c r="G49" s="114">
        <v>5366</v>
      </c>
      <c r="H49" s="140">
        <v>5242</v>
      </c>
      <c r="I49" s="115">
        <v>-42</v>
      </c>
      <c r="J49" s="116">
        <v>-0.8012209080503625</v>
      </c>
    </row>
    <row r="50" spans="1:12" s="110" customFormat="1" ht="13.5" customHeight="1" x14ac:dyDescent="0.2">
      <c r="A50" s="120"/>
      <c r="B50" s="119" t="s">
        <v>107</v>
      </c>
      <c r="C50" s="113">
        <v>56.055100143666017</v>
      </c>
      <c r="D50" s="115">
        <v>6633</v>
      </c>
      <c r="E50" s="114">
        <v>6927</v>
      </c>
      <c r="F50" s="114">
        <v>7086</v>
      </c>
      <c r="G50" s="114">
        <v>6863</v>
      </c>
      <c r="H50" s="140">
        <v>6707</v>
      </c>
      <c r="I50" s="115">
        <v>-74</v>
      </c>
      <c r="J50" s="116">
        <v>-1.1033248844490831</v>
      </c>
    </row>
    <row r="51" spans="1:12" s="110" customFormat="1" ht="13.5" customHeight="1" x14ac:dyDescent="0.2">
      <c r="A51" s="118" t="s">
        <v>105</v>
      </c>
      <c r="B51" s="121" t="s">
        <v>108</v>
      </c>
      <c r="C51" s="113">
        <v>10.386208062198936</v>
      </c>
      <c r="D51" s="115">
        <v>1229</v>
      </c>
      <c r="E51" s="114">
        <v>1383</v>
      </c>
      <c r="F51" s="114">
        <v>1463</v>
      </c>
      <c r="G51" s="114">
        <v>1282</v>
      </c>
      <c r="H51" s="140">
        <v>1255</v>
      </c>
      <c r="I51" s="115">
        <v>-26</v>
      </c>
      <c r="J51" s="116">
        <v>-2.0717131474103585</v>
      </c>
    </row>
    <row r="52" spans="1:12" s="110" customFormat="1" ht="13.5" customHeight="1" x14ac:dyDescent="0.2">
      <c r="A52" s="118"/>
      <c r="B52" s="121" t="s">
        <v>109</v>
      </c>
      <c r="C52" s="113">
        <v>68.308966449759154</v>
      </c>
      <c r="D52" s="115">
        <v>8083</v>
      </c>
      <c r="E52" s="114">
        <v>8400</v>
      </c>
      <c r="F52" s="114">
        <v>8548</v>
      </c>
      <c r="G52" s="114">
        <v>8387</v>
      </c>
      <c r="H52" s="140">
        <v>8237</v>
      </c>
      <c r="I52" s="115">
        <v>-154</v>
      </c>
      <c r="J52" s="116">
        <v>-1.8696127230787909</v>
      </c>
    </row>
    <row r="53" spans="1:12" s="110" customFormat="1" ht="13.5" customHeight="1" x14ac:dyDescent="0.2">
      <c r="A53" s="118"/>
      <c r="B53" s="121" t="s">
        <v>110</v>
      </c>
      <c r="C53" s="113">
        <v>19.91042001183132</v>
      </c>
      <c r="D53" s="115">
        <v>2356</v>
      </c>
      <c r="E53" s="114">
        <v>2396</v>
      </c>
      <c r="F53" s="114">
        <v>2445</v>
      </c>
      <c r="G53" s="114">
        <v>2386</v>
      </c>
      <c r="H53" s="140">
        <v>2285</v>
      </c>
      <c r="I53" s="115">
        <v>71</v>
      </c>
      <c r="J53" s="116">
        <v>3.1072210065645516</v>
      </c>
    </row>
    <row r="54" spans="1:12" s="110" customFormat="1" ht="13.5" customHeight="1" x14ac:dyDescent="0.2">
      <c r="A54" s="120"/>
      <c r="B54" s="121" t="s">
        <v>111</v>
      </c>
      <c r="C54" s="113">
        <v>1.3944054762105975</v>
      </c>
      <c r="D54" s="115">
        <v>165</v>
      </c>
      <c r="E54" s="114">
        <v>184</v>
      </c>
      <c r="F54" s="114">
        <v>180</v>
      </c>
      <c r="G54" s="114">
        <v>174</v>
      </c>
      <c r="H54" s="140">
        <v>172</v>
      </c>
      <c r="I54" s="115">
        <v>-7</v>
      </c>
      <c r="J54" s="116">
        <v>-4.0697674418604652</v>
      </c>
    </row>
    <row r="55" spans="1:12" s="110" customFormat="1" ht="13.5" customHeight="1" x14ac:dyDescent="0.2">
      <c r="A55" s="120"/>
      <c r="B55" s="121" t="s">
        <v>112</v>
      </c>
      <c r="C55" s="113">
        <v>0.32113580664244062</v>
      </c>
      <c r="D55" s="115">
        <v>38</v>
      </c>
      <c r="E55" s="114">
        <v>43</v>
      </c>
      <c r="F55" s="114">
        <v>38</v>
      </c>
      <c r="G55" s="114">
        <v>30</v>
      </c>
      <c r="H55" s="140">
        <v>36</v>
      </c>
      <c r="I55" s="115">
        <v>2</v>
      </c>
      <c r="J55" s="116">
        <v>5.5555555555555554</v>
      </c>
    </row>
    <row r="56" spans="1:12" s="110" customFormat="1" ht="13.5" customHeight="1" x14ac:dyDescent="0.2">
      <c r="A56" s="118" t="s">
        <v>113</v>
      </c>
      <c r="B56" s="122" t="s">
        <v>116</v>
      </c>
      <c r="C56" s="113">
        <v>91.278627566973711</v>
      </c>
      <c r="D56" s="115">
        <v>10801</v>
      </c>
      <c r="E56" s="114">
        <v>11334</v>
      </c>
      <c r="F56" s="114">
        <v>11616</v>
      </c>
      <c r="G56" s="114">
        <v>11275</v>
      </c>
      <c r="H56" s="140">
        <v>11034</v>
      </c>
      <c r="I56" s="115">
        <v>-233</v>
      </c>
      <c r="J56" s="116">
        <v>-2.1116548849012142</v>
      </c>
    </row>
    <row r="57" spans="1:12" s="110" customFormat="1" ht="13.5" customHeight="1" x14ac:dyDescent="0.2">
      <c r="A57" s="142"/>
      <c r="B57" s="124" t="s">
        <v>117</v>
      </c>
      <c r="C57" s="125">
        <v>8.7129214907462185</v>
      </c>
      <c r="D57" s="143">
        <v>1031</v>
      </c>
      <c r="E57" s="144">
        <v>1028</v>
      </c>
      <c r="F57" s="144">
        <v>1020</v>
      </c>
      <c r="G57" s="144">
        <v>954</v>
      </c>
      <c r="H57" s="145">
        <v>915</v>
      </c>
      <c r="I57" s="143">
        <v>116</v>
      </c>
      <c r="J57" s="146">
        <v>12.6775956284153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119784</v>
      </c>
      <c r="E12" s="236">
        <v>120242</v>
      </c>
      <c r="F12" s="114">
        <v>121929</v>
      </c>
      <c r="G12" s="114">
        <v>119737</v>
      </c>
      <c r="H12" s="140">
        <v>119449</v>
      </c>
      <c r="I12" s="115">
        <v>335</v>
      </c>
      <c r="J12" s="116">
        <v>0.28045441987793956</v>
      </c>
    </row>
    <row r="13" spans="1:15" s="110" customFormat="1" ht="12" customHeight="1" x14ac:dyDescent="0.2">
      <c r="A13" s="118" t="s">
        <v>105</v>
      </c>
      <c r="B13" s="119" t="s">
        <v>106</v>
      </c>
      <c r="C13" s="113">
        <v>53.426167100781406</v>
      </c>
      <c r="D13" s="115">
        <v>63996</v>
      </c>
      <c r="E13" s="114">
        <v>64182</v>
      </c>
      <c r="F13" s="114">
        <v>65533</v>
      </c>
      <c r="G13" s="114">
        <v>64255</v>
      </c>
      <c r="H13" s="140">
        <v>63957</v>
      </c>
      <c r="I13" s="115">
        <v>39</v>
      </c>
      <c r="J13" s="116">
        <v>6.0978469909470423E-2</v>
      </c>
    </row>
    <row r="14" spans="1:15" s="110" customFormat="1" ht="12" customHeight="1" x14ac:dyDescent="0.2">
      <c r="A14" s="118"/>
      <c r="B14" s="119" t="s">
        <v>107</v>
      </c>
      <c r="C14" s="113">
        <v>46.573832899218594</v>
      </c>
      <c r="D14" s="115">
        <v>55788</v>
      </c>
      <c r="E14" s="114">
        <v>56060</v>
      </c>
      <c r="F14" s="114">
        <v>56396</v>
      </c>
      <c r="G14" s="114">
        <v>55482</v>
      </c>
      <c r="H14" s="140">
        <v>55492</v>
      </c>
      <c r="I14" s="115">
        <v>296</v>
      </c>
      <c r="J14" s="116">
        <v>0.5334102212931594</v>
      </c>
    </row>
    <row r="15" spans="1:15" s="110" customFormat="1" ht="12" customHeight="1" x14ac:dyDescent="0.2">
      <c r="A15" s="118" t="s">
        <v>105</v>
      </c>
      <c r="B15" s="121" t="s">
        <v>108</v>
      </c>
      <c r="C15" s="113">
        <v>10.870400053429506</v>
      </c>
      <c r="D15" s="115">
        <v>13021</v>
      </c>
      <c r="E15" s="114">
        <v>13477</v>
      </c>
      <c r="F15" s="114">
        <v>14065</v>
      </c>
      <c r="G15" s="114">
        <v>12679</v>
      </c>
      <c r="H15" s="140">
        <v>13117</v>
      </c>
      <c r="I15" s="115">
        <v>-96</v>
      </c>
      <c r="J15" s="116">
        <v>-0.73187466646336818</v>
      </c>
    </row>
    <row r="16" spans="1:15" s="110" customFormat="1" ht="12" customHeight="1" x14ac:dyDescent="0.2">
      <c r="A16" s="118"/>
      <c r="B16" s="121" t="s">
        <v>109</v>
      </c>
      <c r="C16" s="113">
        <v>65.27582982702198</v>
      </c>
      <c r="D16" s="115">
        <v>78190</v>
      </c>
      <c r="E16" s="114">
        <v>78221</v>
      </c>
      <c r="F16" s="114">
        <v>79404</v>
      </c>
      <c r="G16" s="114">
        <v>78999</v>
      </c>
      <c r="H16" s="140">
        <v>78656</v>
      </c>
      <c r="I16" s="115">
        <v>-466</v>
      </c>
      <c r="J16" s="116">
        <v>-0.59245321399511797</v>
      </c>
    </row>
    <row r="17" spans="1:10" s="110" customFormat="1" ht="12" customHeight="1" x14ac:dyDescent="0.2">
      <c r="A17" s="118"/>
      <c r="B17" s="121" t="s">
        <v>110</v>
      </c>
      <c r="C17" s="113">
        <v>22.466272624056636</v>
      </c>
      <c r="D17" s="115">
        <v>26911</v>
      </c>
      <c r="E17" s="114">
        <v>26872</v>
      </c>
      <c r="F17" s="114">
        <v>26816</v>
      </c>
      <c r="G17" s="114">
        <v>26456</v>
      </c>
      <c r="H17" s="140">
        <v>26132</v>
      </c>
      <c r="I17" s="115">
        <v>779</v>
      </c>
      <c r="J17" s="116">
        <v>2.9810194397673349</v>
      </c>
    </row>
    <row r="18" spans="1:10" s="110" customFormat="1" ht="12" customHeight="1" x14ac:dyDescent="0.2">
      <c r="A18" s="120"/>
      <c r="B18" s="121" t="s">
        <v>111</v>
      </c>
      <c r="C18" s="113">
        <v>1.3874974954918855</v>
      </c>
      <c r="D18" s="115">
        <v>1662</v>
      </c>
      <c r="E18" s="114">
        <v>1672</v>
      </c>
      <c r="F18" s="114">
        <v>1644</v>
      </c>
      <c r="G18" s="114">
        <v>1603</v>
      </c>
      <c r="H18" s="140">
        <v>1544</v>
      </c>
      <c r="I18" s="115">
        <v>118</v>
      </c>
      <c r="J18" s="116">
        <v>7.642487046632124</v>
      </c>
    </row>
    <row r="19" spans="1:10" s="110" customFormat="1" ht="12" customHeight="1" x14ac:dyDescent="0.2">
      <c r="A19" s="120"/>
      <c r="B19" s="121" t="s">
        <v>112</v>
      </c>
      <c r="C19" s="113">
        <v>0.38402457757296465</v>
      </c>
      <c r="D19" s="115">
        <v>460</v>
      </c>
      <c r="E19" s="114">
        <v>428</v>
      </c>
      <c r="F19" s="114">
        <v>435</v>
      </c>
      <c r="G19" s="114">
        <v>390</v>
      </c>
      <c r="H19" s="140">
        <v>378</v>
      </c>
      <c r="I19" s="115">
        <v>82</v>
      </c>
      <c r="J19" s="116">
        <v>21.693121693121693</v>
      </c>
    </row>
    <row r="20" spans="1:10" s="110" customFormat="1" ht="12" customHeight="1" x14ac:dyDescent="0.2">
      <c r="A20" s="118" t="s">
        <v>113</v>
      </c>
      <c r="B20" s="119" t="s">
        <v>181</v>
      </c>
      <c r="C20" s="113">
        <v>70.000166967207647</v>
      </c>
      <c r="D20" s="115">
        <v>83849</v>
      </c>
      <c r="E20" s="114">
        <v>84293</v>
      </c>
      <c r="F20" s="114">
        <v>85914</v>
      </c>
      <c r="G20" s="114">
        <v>84246</v>
      </c>
      <c r="H20" s="140">
        <v>84455</v>
      </c>
      <c r="I20" s="115">
        <v>-606</v>
      </c>
      <c r="J20" s="116">
        <v>-0.71754188621159198</v>
      </c>
    </row>
    <row r="21" spans="1:10" s="110" customFormat="1" ht="12" customHeight="1" x14ac:dyDescent="0.2">
      <c r="A21" s="118"/>
      <c r="B21" s="119" t="s">
        <v>182</v>
      </c>
      <c r="C21" s="113">
        <v>29.99983303279236</v>
      </c>
      <c r="D21" s="115">
        <v>35935</v>
      </c>
      <c r="E21" s="114">
        <v>35949</v>
      </c>
      <c r="F21" s="114">
        <v>36015</v>
      </c>
      <c r="G21" s="114">
        <v>35491</v>
      </c>
      <c r="H21" s="140">
        <v>34994</v>
      </c>
      <c r="I21" s="115">
        <v>941</v>
      </c>
      <c r="J21" s="116">
        <v>2.6890324055552379</v>
      </c>
    </row>
    <row r="22" spans="1:10" s="110" customFormat="1" ht="12" customHeight="1" x14ac:dyDescent="0.2">
      <c r="A22" s="118" t="s">
        <v>113</v>
      </c>
      <c r="B22" s="119" t="s">
        <v>116</v>
      </c>
      <c r="C22" s="113">
        <v>90.39187203633206</v>
      </c>
      <c r="D22" s="115">
        <v>108275</v>
      </c>
      <c r="E22" s="114">
        <v>109002</v>
      </c>
      <c r="F22" s="114">
        <v>109971</v>
      </c>
      <c r="G22" s="114">
        <v>108283</v>
      </c>
      <c r="H22" s="140">
        <v>108487</v>
      </c>
      <c r="I22" s="115">
        <v>-212</v>
      </c>
      <c r="J22" s="116">
        <v>-0.19541511886216781</v>
      </c>
    </row>
    <row r="23" spans="1:10" s="110" customFormat="1" ht="12" customHeight="1" x14ac:dyDescent="0.2">
      <c r="A23" s="118"/>
      <c r="B23" s="119" t="s">
        <v>117</v>
      </c>
      <c r="C23" s="113">
        <v>9.5597074734522138</v>
      </c>
      <c r="D23" s="115">
        <v>11451</v>
      </c>
      <c r="E23" s="114">
        <v>11175</v>
      </c>
      <c r="F23" s="114">
        <v>11883</v>
      </c>
      <c r="G23" s="114">
        <v>11375</v>
      </c>
      <c r="H23" s="140">
        <v>10886</v>
      </c>
      <c r="I23" s="115">
        <v>565</v>
      </c>
      <c r="J23" s="116">
        <v>5.190152489435973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1832624</v>
      </c>
      <c r="E25" s="236">
        <v>1840184</v>
      </c>
      <c r="F25" s="236">
        <v>1858117</v>
      </c>
      <c r="G25" s="236">
        <v>1826705</v>
      </c>
      <c r="H25" s="241">
        <v>1822839</v>
      </c>
      <c r="I25" s="235">
        <v>9785</v>
      </c>
      <c r="J25" s="116">
        <v>0.53680001360515106</v>
      </c>
    </row>
    <row r="26" spans="1:10" s="110" customFormat="1" ht="12" customHeight="1" x14ac:dyDescent="0.2">
      <c r="A26" s="118" t="s">
        <v>105</v>
      </c>
      <c r="B26" s="119" t="s">
        <v>106</v>
      </c>
      <c r="C26" s="113">
        <v>53.400042780188407</v>
      </c>
      <c r="D26" s="115">
        <v>978622</v>
      </c>
      <c r="E26" s="114">
        <v>982156</v>
      </c>
      <c r="F26" s="114">
        <v>997827</v>
      </c>
      <c r="G26" s="114">
        <v>981947</v>
      </c>
      <c r="H26" s="140">
        <v>977949</v>
      </c>
      <c r="I26" s="115">
        <v>673</v>
      </c>
      <c r="J26" s="116">
        <v>6.8817494572825377E-2</v>
      </c>
    </row>
    <row r="27" spans="1:10" s="110" customFormat="1" ht="12" customHeight="1" x14ac:dyDescent="0.2">
      <c r="A27" s="118"/>
      <c r="B27" s="119" t="s">
        <v>107</v>
      </c>
      <c r="C27" s="113">
        <v>46.599957219811593</v>
      </c>
      <c r="D27" s="115">
        <v>854002</v>
      </c>
      <c r="E27" s="114">
        <v>858028</v>
      </c>
      <c r="F27" s="114">
        <v>860290</v>
      </c>
      <c r="G27" s="114">
        <v>844758</v>
      </c>
      <c r="H27" s="140">
        <v>844890</v>
      </c>
      <c r="I27" s="115">
        <v>9112</v>
      </c>
      <c r="J27" s="116">
        <v>1.0784835895797087</v>
      </c>
    </row>
    <row r="28" spans="1:10" s="110" customFormat="1" ht="12" customHeight="1" x14ac:dyDescent="0.2">
      <c r="A28" s="118" t="s">
        <v>105</v>
      </c>
      <c r="B28" s="121" t="s">
        <v>108</v>
      </c>
      <c r="C28" s="113">
        <v>10.692100507250805</v>
      </c>
      <c r="D28" s="115">
        <v>195946</v>
      </c>
      <c r="E28" s="114">
        <v>204193</v>
      </c>
      <c r="F28" s="114">
        <v>210668</v>
      </c>
      <c r="G28" s="114">
        <v>191024</v>
      </c>
      <c r="H28" s="140">
        <v>196317</v>
      </c>
      <c r="I28" s="115">
        <v>-371</v>
      </c>
      <c r="J28" s="116">
        <v>-0.18898006795132363</v>
      </c>
    </row>
    <row r="29" spans="1:10" s="110" customFormat="1" ht="12" customHeight="1" x14ac:dyDescent="0.2">
      <c r="A29" s="118"/>
      <c r="B29" s="121" t="s">
        <v>109</v>
      </c>
      <c r="C29" s="113">
        <v>66.478284689057872</v>
      </c>
      <c r="D29" s="115">
        <v>1218297</v>
      </c>
      <c r="E29" s="114">
        <v>1220576</v>
      </c>
      <c r="F29" s="114">
        <v>1233696</v>
      </c>
      <c r="G29" s="114">
        <v>1228259</v>
      </c>
      <c r="H29" s="140">
        <v>1225802</v>
      </c>
      <c r="I29" s="115">
        <v>-7505</v>
      </c>
      <c r="J29" s="116">
        <v>-0.61225222344228514</v>
      </c>
    </row>
    <row r="30" spans="1:10" s="110" customFormat="1" ht="12" customHeight="1" x14ac:dyDescent="0.2">
      <c r="A30" s="118"/>
      <c r="B30" s="121" t="s">
        <v>110</v>
      </c>
      <c r="C30" s="113">
        <v>21.577475794270946</v>
      </c>
      <c r="D30" s="115">
        <v>395434</v>
      </c>
      <c r="E30" s="114">
        <v>392254</v>
      </c>
      <c r="F30" s="114">
        <v>390956</v>
      </c>
      <c r="G30" s="114">
        <v>385340</v>
      </c>
      <c r="H30" s="140">
        <v>379492</v>
      </c>
      <c r="I30" s="115">
        <v>15942</v>
      </c>
      <c r="J30" s="116">
        <v>4.2008790699145173</v>
      </c>
    </row>
    <row r="31" spans="1:10" s="110" customFormat="1" ht="12" customHeight="1" x14ac:dyDescent="0.2">
      <c r="A31" s="120"/>
      <c r="B31" s="121" t="s">
        <v>111</v>
      </c>
      <c r="C31" s="113">
        <v>1.2521390094203722</v>
      </c>
      <c r="D31" s="115">
        <v>22947</v>
      </c>
      <c r="E31" s="114">
        <v>23161</v>
      </c>
      <c r="F31" s="114">
        <v>22797</v>
      </c>
      <c r="G31" s="114">
        <v>22082</v>
      </c>
      <c r="H31" s="140">
        <v>21228</v>
      </c>
      <c r="I31" s="115">
        <v>1719</v>
      </c>
      <c r="J31" s="116">
        <v>8.0977953646127752</v>
      </c>
    </row>
    <row r="32" spans="1:10" s="110" customFormat="1" ht="12" customHeight="1" x14ac:dyDescent="0.2">
      <c r="A32" s="120"/>
      <c r="B32" s="121" t="s">
        <v>112</v>
      </c>
      <c r="C32" s="113">
        <v>0.35440985166624467</v>
      </c>
      <c r="D32" s="115">
        <v>6495</v>
      </c>
      <c r="E32" s="114">
        <v>6374</v>
      </c>
      <c r="F32" s="114">
        <v>6563</v>
      </c>
      <c r="G32" s="114">
        <v>5805</v>
      </c>
      <c r="H32" s="140">
        <v>5457</v>
      </c>
      <c r="I32" s="115">
        <v>1038</v>
      </c>
      <c r="J32" s="116">
        <v>19.021440351841672</v>
      </c>
    </row>
    <row r="33" spans="1:10" s="110" customFormat="1" ht="12" customHeight="1" x14ac:dyDescent="0.2">
      <c r="A33" s="118" t="s">
        <v>113</v>
      </c>
      <c r="B33" s="119" t="s">
        <v>181</v>
      </c>
      <c r="C33" s="113">
        <v>70.802194012519749</v>
      </c>
      <c r="D33" s="115">
        <v>1297538</v>
      </c>
      <c r="E33" s="114">
        <v>1304286</v>
      </c>
      <c r="F33" s="114">
        <v>1323963</v>
      </c>
      <c r="G33" s="114">
        <v>1298303</v>
      </c>
      <c r="H33" s="140">
        <v>1299855</v>
      </c>
      <c r="I33" s="115">
        <v>-2317</v>
      </c>
      <c r="J33" s="116">
        <v>-0.1782506510341538</v>
      </c>
    </row>
    <row r="34" spans="1:10" s="110" customFormat="1" ht="12" customHeight="1" x14ac:dyDescent="0.2">
      <c r="A34" s="118"/>
      <c r="B34" s="119" t="s">
        <v>182</v>
      </c>
      <c r="C34" s="113">
        <v>29.197805987480248</v>
      </c>
      <c r="D34" s="115">
        <v>535086</v>
      </c>
      <c r="E34" s="114">
        <v>535898</v>
      </c>
      <c r="F34" s="114">
        <v>534154</v>
      </c>
      <c r="G34" s="114">
        <v>528402</v>
      </c>
      <c r="H34" s="140">
        <v>522984</v>
      </c>
      <c r="I34" s="115">
        <v>12102</v>
      </c>
      <c r="J34" s="116">
        <v>2.3140287274562894</v>
      </c>
    </row>
    <row r="35" spans="1:10" s="110" customFormat="1" ht="12" customHeight="1" x14ac:dyDescent="0.2">
      <c r="A35" s="118" t="s">
        <v>113</v>
      </c>
      <c r="B35" s="119" t="s">
        <v>116</v>
      </c>
      <c r="C35" s="113">
        <v>87.776161394808753</v>
      </c>
      <c r="D35" s="115">
        <v>1608607</v>
      </c>
      <c r="E35" s="114">
        <v>1619541</v>
      </c>
      <c r="F35" s="114">
        <v>1630111</v>
      </c>
      <c r="G35" s="114">
        <v>1605820</v>
      </c>
      <c r="H35" s="140">
        <v>1609152</v>
      </c>
      <c r="I35" s="115">
        <v>-545</v>
      </c>
      <c r="J35" s="116">
        <v>-3.3868770631985047E-2</v>
      </c>
    </row>
    <row r="36" spans="1:10" s="110" customFormat="1" ht="12" customHeight="1" x14ac:dyDescent="0.2">
      <c r="A36" s="118"/>
      <c r="B36" s="119" t="s">
        <v>117</v>
      </c>
      <c r="C36" s="113">
        <v>12.182640847222343</v>
      </c>
      <c r="D36" s="115">
        <v>223262</v>
      </c>
      <c r="E36" s="114">
        <v>219871</v>
      </c>
      <c r="F36" s="114">
        <v>227238</v>
      </c>
      <c r="G36" s="114">
        <v>220113</v>
      </c>
      <c r="H36" s="140">
        <v>212921</v>
      </c>
      <c r="I36" s="115">
        <v>10341</v>
      </c>
      <c r="J36" s="116">
        <v>4.8567309001930292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134110</v>
      </c>
      <c r="E64" s="236">
        <v>134505</v>
      </c>
      <c r="F64" s="236">
        <v>136294</v>
      </c>
      <c r="G64" s="236">
        <v>133767</v>
      </c>
      <c r="H64" s="140">
        <v>133535</v>
      </c>
      <c r="I64" s="115">
        <v>575</v>
      </c>
      <c r="J64" s="116">
        <v>0.43059871943685174</v>
      </c>
    </row>
    <row r="65" spans="1:12" s="110" customFormat="1" ht="12" customHeight="1" x14ac:dyDescent="0.2">
      <c r="A65" s="118" t="s">
        <v>105</v>
      </c>
      <c r="B65" s="119" t="s">
        <v>106</v>
      </c>
      <c r="C65" s="113">
        <v>53.778987398404297</v>
      </c>
      <c r="D65" s="235">
        <v>72123</v>
      </c>
      <c r="E65" s="236">
        <v>72346</v>
      </c>
      <c r="F65" s="236">
        <v>73708</v>
      </c>
      <c r="G65" s="236">
        <v>72402</v>
      </c>
      <c r="H65" s="140">
        <v>72189</v>
      </c>
      <c r="I65" s="115">
        <v>-66</v>
      </c>
      <c r="J65" s="116">
        <v>-9.1426671653576028E-2</v>
      </c>
    </row>
    <row r="66" spans="1:12" s="110" customFormat="1" ht="12" customHeight="1" x14ac:dyDescent="0.2">
      <c r="A66" s="118"/>
      <c r="B66" s="119" t="s">
        <v>107</v>
      </c>
      <c r="C66" s="113">
        <v>46.221012601595703</v>
      </c>
      <c r="D66" s="235">
        <v>61987</v>
      </c>
      <c r="E66" s="236">
        <v>62159</v>
      </c>
      <c r="F66" s="236">
        <v>62586</v>
      </c>
      <c r="G66" s="236">
        <v>61365</v>
      </c>
      <c r="H66" s="140">
        <v>61346</v>
      </c>
      <c r="I66" s="115">
        <v>641</v>
      </c>
      <c r="J66" s="116">
        <v>1.0448929025527336</v>
      </c>
    </row>
    <row r="67" spans="1:12" s="110" customFormat="1" ht="12" customHeight="1" x14ac:dyDescent="0.2">
      <c r="A67" s="118" t="s">
        <v>105</v>
      </c>
      <c r="B67" s="121" t="s">
        <v>108</v>
      </c>
      <c r="C67" s="113">
        <v>10.6211319066438</v>
      </c>
      <c r="D67" s="235">
        <v>14244</v>
      </c>
      <c r="E67" s="236">
        <v>14791</v>
      </c>
      <c r="F67" s="236">
        <v>15434</v>
      </c>
      <c r="G67" s="236">
        <v>13855</v>
      </c>
      <c r="H67" s="140">
        <v>14314</v>
      </c>
      <c r="I67" s="115">
        <v>-70</v>
      </c>
      <c r="J67" s="116">
        <v>-0.48903171719994409</v>
      </c>
    </row>
    <row r="68" spans="1:12" s="110" customFormat="1" ht="12" customHeight="1" x14ac:dyDescent="0.2">
      <c r="A68" s="118"/>
      <c r="B68" s="121" t="s">
        <v>109</v>
      </c>
      <c r="C68" s="113">
        <v>65.462679889642828</v>
      </c>
      <c r="D68" s="235">
        <v>87792</v>
      </c>
      <c r="E68" s="236">
        <v>87778</v>
      </c>
      <c r="F68" s="236">
        <v>89063</v>
      </c>
      <c r="G68" s="236">
        <v>88589</v>
      </c>
      <c r="H68" s="140">
        <v>88377</v>
      </c>
      <c r="I68" s="115">
        <v>-585</v>
      </c>
      <c r="J68" s="116">
        <v>-0.66193692929155779</v>
      </c>
    </row>
    <row r="69" spans="1:12" s="110" customFormat="1" ht="12" customHeight="1" x14ac:dyDescent="0.2">
      <c r="A69" s="118"/>
      <c r="B69" s="121" t="s">
        <v>110</v>
      </c>
      <c r="C69" s="113">
        <v>22.567295503691</v>
      </c>
      <c r="D69" s="235">
        <v>30265</v>
      </c>
      <c r="E69" s="236">
        <v>30117</v>
      </c>
      <c r="F69" s="236">
        <v>30021</v>
      </c>
      <c r="G69" s="236">
        <v>29588</v>
      </c>
      <c r="H69" s="140">
        <v>29156</v>
      </c>
      <c r="I69" s="115">
        <v>1109</v>
      </c>
      <c r="J69" s="116">
        <v>3.8036767732199204</v>
      </c>
    </row>
    <row r="70" spans="1:12" s="110" customFormat="1" ht="12" customHeight="1" x14ac:dyDescent="0.2">
      <c r="A70" s="120"/>
      <c r="B70" s="121" t="s">
        <v>111</v>
      </c>
      <c r="C70" s="113">
        <v>1.3488927000223696</v>
      </c>
      <c r="D70" s="235">
        <v>1809</v>
      </c>
      <c r="E70" s="236">
        <v>1819</v>
      </c>
      <c r="F70" s="236">
        <v>1776</v>
      </c>
      <c r="G70" s="236">
        <v>1735</v>
      </c>
      <c r="H70" s="140">
        <v>1688</v>
      </c>
      <c r="I70" s="115">
        <v>121</v>
      </c>
      <c r="J70" s="116">
        <v>7.1682464454976307</v>
      </c>
    </row>
    <row r="71" spans="1:12" s="110" customFormat="1" ht="12" customHeight="1" x14ac:dyDescent="0.2">
      <c r="A71" s="120"/>
      <c r="B71" s="121" t="s">
        <v>112</v>
      </c>
      <c r="C71" s="113">
        <v>0.37431958839758406</v>
      </c>
      <c r="D71" s="235">
        <v>502</v>
      </c>
      <c r="E71" s="236">
        <v>484</v>
      </c>
      <c r="F71" s="236">
        <v>487</v>
      </c>
      <c r="G71" s="236">
        <v>435</v>
      </c>
      <c r="H71" s="140">
        <v>415</v>
      </c>
      <c r="I71" s="115">
        <v>87</v>
      </c>
      <c r="J71" s="116">
        <v>20.963855421686748</v>
      </c>
    </row>
    <row r="72" spans="1:12" s="110" customFormat="1" ht="12" customHeight="1" x14ac:dyDescent="0.2">
      <c r="A72" s="118" t="s">
        <v>113</v>
      </c>
      <c r="B72" s="119" t="s">
        <v>181</v>
      </c>
      <c r="C72" s="113">
        <v>70.838863619416898</v>
      </c>
      <c r="D72" s="235">
        <v>95002</v>
      </c>
      <c r="E72" s="236">
        <v>95330</v>
      </c>
      <c r="F72" s="236">
        <v>97045</v>
      </c>
      <c r="G72" s="236">
        <v>95081</v>
      </c>
      <c r="H72" s="140">
        <v>95360</v>
      </c>
      <c r="I72" s="115">
        <v>-358</v>
      </c>
      <c r="J72" s="116">
        <v>-0.37541946308724833</v>
      </c>
    </row>
    <row r="73" spans="1:12" s="110" customFormat="1" ht="12" customHeight="1" x14ac:dyDescent="0.2">
      <c r="A73" s="118"/>
      <c r="B73" s="119" t="s">
        <v>182</v>
      </c>
      <c r="C73" s="113">
        <v>29.161136380583102</v>
      </c>
      <c r="D73" s="115">
        <v>39108</v>
      </c>
      <c r="E73" s="114">
        <v>39175</v>
      </c>
      <c r="F73" s="114">
        <v>39249</v>
      </c>
      <c r="G73" s="114">
        <v>38686</v>
      </c>
      <c r="H73" s="140">
        <v>38175</v>
      </c>
      <c r="I73" s="115">
        <v>933</v>
      </c>
      <c r="J73" s="116">
        <v>2.4440078585461689</v>
      </c>
    </row>
    <row r="74" spans="1:12" s="110" customFormat="1" ht="12" customHeight="1" x14ac:dyDescent="0.2">
      <c r="A74" s="118" t="s">
        <v>113</v>
      </c>
      <c r="B74" s="119" t="s">
        <v>116</v>
      </c>
      <c r="C74" s="113">
        <v>90.580866452911792</v>
      </c>
      <c r="D74" s="115">
        <v>121478</v>
      </c>
      <c r="E74" s="114">
        <v>122204</v>
      </c>
      <c r="F74" s="114">
        <v>123246</v>
      </c>
      <c r="G74" s="114">
        <v>121308</v>
      </c>
      <c r="H74" s="140">
        <v>121526</v>
      </c>
      <c r="I74" s="115">
        <v>-48</v>
      </c>
      <c r="J74" s="116">
        <v>-3.9497720652370685E-2</v>
      </c>
    </row>
    <row r="75" spans="1:12" s="110" customFormat="1" ht="12" customHeight="1" x14ac:dyDescent="0.2">
      <c r="A75" s="142"/>
      <c r="B75" s="124" t="s">
        <v>117</v>
      </c>
      <c r="C75" s="125">
        <v>9.3796137499067935</v>
      </c>
      <c r="D75" s="143">
        <v>12579</v>
      </c>
      <c r="E75" s="144">
        <v>12248</v>
      </c>
      <c r="F75" s="144">
        <v>12993</v>
      </c>
      <c r="G75" s="144">
        <v>12402</v>
      </c>
      <c r="H75" s="145">
        <v>11949</v>
      </c>
      <c r="I75" s="143">
        <v>630</v>
      </c>
      <c r="J75" s="146">
        <v>5.272407732864675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119784</v>
      </c>
      <c r="G11" s="114">
        <v>120242</v>
      </c>
      <c r="H11" s="114">
        <v>121929</v>
      </c>
      <c r="I11" s="114">
        <v>119737</v>
      </c>
      <c r="J11" s="140">
        <v>119449</v>
      </c>
      <c r="K11" s="114">
        <v>335</v>
      </c>
      <c r="L11" s="116">
        <v>0.28045441987793956</v>
      </c>
    </row>
    <row r="12" spans="1:17" s="110" customFormat="1" ht="24.95" customHeight="1" x14ac:dyDescent="0.2">
      <c r="A12" s="604" t="s">
        <v>185</v>
      </c>
      <c r="B12" s="605"/>
      <c r="C12" s="605"/>
      <c r="D12" s="606"/>
      <c r="E12" s="113">
        <v>53.426167100781406</v>
      </c>
      <c r="F12" s="115">
        <v>63996</v>
      </c>
      <c r="G12" s="114">
        <v>64182</v>
      </c>
      <c r="H12" s="114">
        <v>65533</v>
      </c>
      <c r="I12" s="114">
        <v>64255</v>
      </c>
      <c r="J12" s="140">
        <v>63957</v>
      </c>
      <c r="K12" s="114">
        <v>39</v>
      </c>
      <c r="L12" s="116">
        <v>6.0978469909470423E-2</v>
      </c>
    </row>
    <row r="13" spans="1:17" s="110" customFormat="1" ht="15" customHeight="1" x14ac:dyDescent="0.2">
      <c r="A13" s="120"/>
      <c r="B13" s="612" t="s">
        <v>107</v>
      </c>
      <c r="C13" s="612"/>
      <c r="E13" s="113">
        <v>46.573832899218594</v>
      </c>
      <c r="F13" s="115">
        <v>55788</v>
      </c>
      <c r="G13" s="114">
        <v>56060</v>
      </c>
      <c r="H13" s="114">
        <v>56396</v>
      </c>
      <c r="I13" s="114">
        <v>55482</v>
      </c>
      <c r="J13" s="140">
        <v>55492</v>
      </c>
      <c r="K13" s="114">
        <v>296</v>
      </c>
      <c r="L13" s="116">
        <v>0.5334102212931594</v>
      </c>
    </row>
    <row r="14" spans="1:17" s="110" customFormat="1" ht="24.95" customHeight="1" x14ac:dyDescent="0.2">
      <c r="A14" s="604" t="s">
        <v>186</v>
      </c>
      <c r="B14" s="605"/>
      <c r="C14" s="605"/>
      <c r="D14" s="606"/>
      <c r="E14" s="113">
        <v>10.870400053429506</v>
      </c>
      <c r="F14" s="115">
        <v>13021</v>
      </c>
      <c r="G14" s="114">
        <v>13477</v>
      </c>
      <c r="H14" s="114">
        <v>14065</v>
      </c>
      <c r="I14" s="114">
        <v>12679</v>
      </c>
      <c r="J14" s="140">
        <v>13117</v>
      </c>
      <c r="K14" s="114">
        <v>-96</v>
      </c>
      <c r="L14" s="116">
        <v>-0.73187466646336818</v>
      </c>
    </row>
    <row r="15" spans="1:17" s="110" customFormat="1" ht="15" customHeight="1" x14ac:dyDescent="0.2">
      <c r="A15" s="120"/>
      <c r="B15" s="119"/>
      <c r="C15" s="258" t="s">
        <v>106</v>
      </c>
      <c r="E15" s="113">
        <v>59.634436679210509</v>
      </c>
      <c r="F15" s="115">
        <v>7765</v>
      </c>
      <c r="G15" s="114">
        <v>8029</v>
      </c>
      <c r="H15" s="114">
        <v>8443</v>
      </c>
      <c r="I15" s="114">
        <v>7546</v>
      </c>
      <c r="J15" s="140">
        <v>7796</v>
      </c>
      <c r="K15" s="114">
        <v>-31</v>
      </c>
      <c r="L15" s="116">
        <v>-0.39763981528989223</v>
      </c>
    </row>
    <row r="16" spans="1:17" s="110" customFormat="1" ht="15" customHeight="1" x14ac:dyDescent="0.2">
      <c r="A16" s="120"/>
      <c r="B16" s="119"/>
      <c r="C16" s="258" t="s">
        <v>107</v>
      </c>
      <c r="E16" s="113">
        <v>40.365563320789491</v>
      </c>
      <c r="F16" s="115">
        <v>5256</v>
      </c>
      <c r="G16" s="114">
        <v>5448</v>
      </c>
      <c r="H16" s="114">
        <v>5622</v>
      </c>
      <c r="I16" s="114">
        <v>5133</v>
      </c>
      <c r="J16" s="140">
        <v>5321</v>
      </c>
      <c r="K16" s="114">
        <v>-65</v>
      </c>
      <c r="L16" s="116">
        <v>-1.2215748919376057</v>
      </c>
    </row>
    <row r="17" spans="1:12" s="110" customFormat="1" ht="15" customHeight="1" x14ac:dyDescent="0.2">
      <c r="A17" s="120"/>
      <c r="B17" s="121" t="s">
        <v>109</v>
      </c>
      <c r="C17" s="258"/>
      <c r="E17" s="113">
        <v>65.27582982702198</v>
      </c>
      <c r="F17" s="115">
        <v>78190</v>
      </c>
      <c r="G17" s="114">
        <v>78221</v>
      </c>
      <c r="H17" s="114">
        <v>79404</v>
      </c>
      <c r="I17" s="114">
        <v>78999</v>
      </c>
      <c r="J17" s="140">
        <v>78656</v>
      </c>
      <c r="K17" s="114">
        <v>-466</v>
      </c>
      <c r="L17" s="116">
        <v>-0.59245321399511797</v>
      </c>
    </row>
    <row r="18" spans="1:12" s="110" customFormat="1" ht="15" customHeight="1" x14ac:dyDescent="0.2">
      <c r="A18" s="120"/>
      <c r="B18" s="119"/>
      <c r="C18" s="258" t="s">
        <v>106</v>
      </c>
      <c r="E18" s="113">
        <v>53.171761094769153</v>
      </c>
      <c r="F18" s="115">
        <v>41575</v>
      </c>
      <c r="G18" s="114">
        <v>41496</v>
      </c>
      <c r="H18" s="114">
        <v>42424</v>
      </c>
      <c r="I18" s="114">
        <v>42192</v>
      </c>
      <c r="J18" s="140">
        <v>41861</v>
      </c>
      <c r="K18" s="114">
        <v>-286</v>
      </c>
      <c r="L18" s="116">
        <v>-0.6832134922720432</v>
      </c>
    </row>
    <row r="19" spans="1:12" s="110" customFormat="1" ht="15" customHeight="1" x14ac:dyDescent="0.2">
      <c r="A19" s="120"/>
      <c r="B19" s="119"/>
      <c r="C19" s="258" t="s">
        <v>107</v>
      </c>
      <c r="E19" s="113">
        <v>46.828238905230847</v>
      </c>
      <c r="F19" s="115">
        <v>36615</v>
      </c>
      <c r="G19" s="114">
        <v>36725</v>
      </c>
      <c r="H19" s="114">
        <v>36980</v>
      </c>
      <c r="I19" s="114">
        <v>36807</v>
      </c>
      <c r="J19" s="140">
        <v>36795</v>
      </c>
      <c r="K19" s="114">
        <v>-180</v>
      </c>
      <c r="L19" s="116">
        <v>-0.48919690175295555</v>
      </c>
    </row>
    <row r="20" spans="1:12" s="110" customFormat="1" ht="15" customHeight="1" x14ac:dyDescent="0.2">
      <c r="A20" s="120"/>
      <c r="B20" s="121" t="s">
        <v>110</v>
      </c>
      <c r="C20" s="258"/>
      <c r="E20" s="113">
        <v>22.466272624056636</v>
      </c>
      <c r="F20" s="115">
        <v>26911</v>
      </c>
      <c r="G20" s="114">
        <v>26872</v>
      </c>
      <c r="H20" s="114">
        <v>26816</v>
      </c>
      <c r="I20" s="114">
        <v>26456</v>
      </c>
      <c r="J20" s="140">
        <v>26132</v>
      </c>
      <c r="K20" s="114">
        <v>779</v>
      </c>
      <c r="L20" s="116">
        <v>2.9810194397673349</v>
      </c>
    </row>
    <row r="21" spans="1:12" s="110" customFormat="1" ht="15" customHeight="1" x14ac:dyDescent="0.2">
      <c r="A21" s="120"/>
      <c r="B21" s="119"/>
      <c r="C21" s="258" t="s">
        <v>106</v>
      </c>
      <c r="E21" s="113">
        <v>50.548103006205643</v>
      </c>
      <c r="F21" s="115">
        <v>13603</v>
      </c>
      <c r="G21" s="114">
        <v>13583</v>
      </c>
      <c r="H21" s="114">
        <v>13596</v>
      </c>
      <c r="I21" s="114">
        <v>13470</v>
      </c>
      <c r="J21" s="140">
        <v>13288</v>
      </c>
      <c r="K21" s="114">
        <v>315</v>
      </c>
      <c r="L21" s="116">
        <v>2.3705599036724863</v>
      </c>
    </row>
    <row r="22" spans="1:12" s="110" customFormat="1" ht="15" customHeight="1" x14ac:dyDescent="0.2">
      <c r="A22" s="120"/>
      <c r="B22" s="119"/>
      <c r="C22" s="258" t="s">
        <v>107</v>
      </c>
      <c r="E22" s="113">
        <v>49.451896993794357</v>
      </c>
      <c r="F22" s="115">
        <v>13308</v>
      </c>
      <c r="G22" s="114">
        <v>13289</v>
      </c>
      <c r="H22" s="114">
        <v>13220</v>
      </c>
      <c r="I22" s="114">
        <v>12986</v>
      </c>
      <c r="J22" s="140">
        <v>12844</v>
      </c>
      <c r="K22" s="114">
        <v>464</v>
      </c>
      <c r="L22" s="116">
        <v>3.6125817502335722</v>
      </c>
    </row>
    <row r="23" spans="1:12" s="110" customFormat="1" ht="15" customHeight="1" x14ac:dyDescent="0.2">
      <c r="A23" s="120"/>
      <c r="B23" s="121" t="s">
        <v>111</v>
      </c>
      <c r="C23" s="258"/>
      <c r="E23" s="113">
        <v>1.3874974954918855</v>
      </c>
      <c r="F23" s="115">
        <v>1662</v>
      </c>
      <c r="G23" s="114">
        <v>1672</v>
      </c>
      <c r="H23" s="114">
        <v>1644</v>
      </c>
      <c r="I23" s="114">
        <v>1603</v>
      </c>
      <c r="J23" s="140">
        <v>1544</v>
      </c>
      <c r="K23" s="114">
        <v>118</v>
      </c>
      <c r="L23" s="116">
        <v>7.642487046632124</v>
      </c>
    </row>
    <row r="24" spans="1:12" s="110" customFormat="1" ht="15" customHeight="1" x14ac:dyDescent="0.2">
      <c r="A24" s="120"/>
      <c r="B24" s="119"/>
      <c r="C24" s="258" t="s">
        <v>106</v>
      </c>
      <c r="E24" s="113">
        <v>63.357400722021659</v>
      </c>
      <c r="F24" s="115">
        <v>1053</v>
      </c>
      <c r="G24" s="114">
        <v>1074</v>
      </c>
      <c r="H24" s="114">
        <v>1070</v>
      </c>
      <c r="I24" s="114">
        <v>1047</v>
      </c>
      <c r="J24" s="140">
        <v>1012</v>
      </c>
      <c r="K24" s="114">
        <v>41</v>
      </c>
      <c r="L24" s="116">
        <v>4.0513833992094863</v>
      </c>
    </row>
    <row r="25" spans="1:12" s="110" customFormat="1" ht="15" customHeight="1" x14ac:dyDescent="0.2">
      <c r="A25" s="120"/>
      <c r="B25" s="119"/>
      <c r="C25" s="258" t="s">
        <v>107</v>
      </c>
      <c r="E25" s="113">
        <v>36.642599277978341</v>
      </c>
      <c r="F25" s="115">
        <v>609</v>
      </c>
      <c r="G25" s="114">
        <v>598</v>
      </c>
      <c r="H25" s="114">
        <v>574</v>
      </c>
      <c r="I25" s="114">
        <v>556</v>
      </c>
      <c r="J25" s="140">
        <v>532</v>
      </c>
      <c r="K25" s="114">
        <v>77</v>
      </c>
      <c r="L25" s="116">
        <v>14.473684210526315</v>
      </c>
    </row>
    <row r="26" spans="1:12" s="110" customFormat="1" ht="15" customHeight="1" x14ac:dyDescent="0.2">
      <c r="A26" s="120"/>
      <c r="C26" s="121" t="s">
        <v>187</v>
      </c>
      <c r="D26" s="110" t="s">
        <v>188</v>
      </c>
      <c r="E26" s="113">
        <v>0.38402457757296465</v>
      </c>
      <c r="F26" s="115">
        <v>460</v>
      </c>
      <c r="G26" s="114">
        <v>428</v>
      </c>
      <c r="H26" s="114">
        <v>435</v>
      </c>
      <c r="I26" s="114">
        <v>390</v>
      </c>
      <c r="J26" s="140">
        <v>378</v>
      </c>
      <c r="K26" s="114">
        <v>82</v>
      </c>
      <c r="L26" s="116">
        <v>21.693121693121693</v>
      </c>
    </row>
    <row r="27" spans="1:12" s="110" customFormat="1" ht="15" customHeight="1" x14ac:dyDescent="0.2">
      <c r="A27" s="120"/>
      <c r="B27" s="119"/>
      <c r="D27" s="259" t="s">
        <v>106</v>
      </c>
      <c r="E27" s="113">
        <v>50.434782608695649</v>
      </c>
      <c r="F27" s="115">
        <v>232</v>
      </c>
      <c r="G27" s="114">
        <v>222</v>
      </c>
      <c r="H27" s="114">
        <v>236</v>
      </c>
      <c r="I27" s="114">
        <v>218</v>
      </c>
      <c r="J27" s="140">
        <v>213</v>
      </c>
      <c r="K27" s="114">
        <v>19</v>
      </c>
      <c r="L27" s="116">
        <v>8.92018779342723</v>
      </c>
    </row>
    <row r="28" spans="1:12" s="110" customFormat="1" ht="15" customHeight="1" x14ac:dyDescent="0.2">
      <c r="A28" s="120"/>
      <c r="B28" s="119"/>
      <c r="D28" s="259" t="s">
        <v>107</v>
      </c>
      <c r="E28" s="113">
        <v>49.565217391304351</v>
      </c>
      <c r="F28" s="115">
        <v>228</v>
      </c>
      <c r="G28" s="114">
        <v>206</v>
      </c>
      <c r="H28" s="114">
        <v>199</v>
      </c>
      <c r="I28" s="114">
        <v>172</v>
      </c>
      <c r="J28" s="140">
        <v>165</v>
      </c>
      <c r="K28" s="114">
        <v>63</v>
      </c>
      <c r="L28" s="116">
        <v>38.18181818181818</v>
      </c>
    </row>
    <row r="29" spans="1:12" s="110" customFormat="1" ht="24.95" customHeight="1" x14ac:dyDescent="0.2">
      <c r="A29" s="604" t="s">
        <v>189</v>
      </c>
      <c r="B29" s="605"/>
      <c r="C29" s="605"/>
      <c r="D29" s="606"/>
      <c r="E29" s="113">
        <v>90.39187203633206</v>
      </c>
      <c r="F29" s="115">
        <v>108275</v>
      </c>
      <c r="G29" s="114">
        <v>109002</v>
      </c>
      <c r="H29" s="114">
        <v>109971</v>
      </c>
      <c r="I29" s="114">
        <v>108283</v>
      </c>
      <c r="J29" s="140">
        <v>108487</v>
      </c>
      <c r="K29" s="114">
        <v>-212</v>
      </c>
      <c r="L29" s="116">
        <v>-0.19541511886216781</v>
      </c>
    </row>
    <row r="30" spans="1:12" s="110" customFormat="1" ht="15" customHeight="1" x14ac:dyDescent="0.2">
      <c r="A30" s="120"/>
      <c r="B30" s="119"/>
      <c r="C30" s="258" t="s">
        <v>106</v>
      </c>
      <c r="E30" s="113">
        <v>52.177326252597553</v>
      </c>
      <c r="F30" s="115">
        <v>56495</v>
      </c>
      <c r="G30" s="114">
        <v>56893</v>
      </c>
      <c r="H30" s="114">
        <v>57607</v>
      </c>
      <c r="I30" s="114">
        <v>56745</v>
      </c>
      <c r="J30" s="140">
        <v>56821</v>
      </c>
      <c r="K30" s="114">
        <v>-326</v>
      </c>
      <c r="L30" s="116">
        <v>-0.57373154291547135</v>
      </c>
    </row>
    <row r="31" spans="1:12" s="110" customFormat="1" ht="15" customHeight="1" x14ac:dyDescent="0.2">
      <c r="A31" s="120"/>
      <c r="B31" s="119"/>
      <c r="C31" s="258" t="s">
        <v>107</v>
      </c>
      <c r="E31" s="113">
        <v>47.822673747402447</v>
      </c>
      <c r="F31" s="115">
        <v>51780</v>
      </c>
      <c r="G31" s="114">
        <v>52109</v>
      </c>
      <c r="H31" s="114">
        <v>52364</v>
      </c>
      <c r="I31" s="114">
        <v>51538</v>
      </c>
      <c r="J31" s="140">
        <v>51666</v>
      </c>
      <c r="K31" s="114">
        <v>114</v>
      </c>
      <c r="L31" s="116">
        <v>0.22064800836139822</v>
      </c>
    </row>
    <row r="32" spans="1:12" s="110" customFormat="1" ht="15" customHeight="1" x14ac:dyDescent="0.2">
      <c r="A32" s="120"/>
      <c r="B32" s="119" t="s">
        <v>117</v>
      </c>
      <c r="C32" s="258"/>
      <c r="E32" s="113">
        <v>9.5597074734522138</v>
      </c>
      <c r="F32" s="115">
        <v>11451</v>
      </c>
      <c r="G32" s="114">
        <v>11175</v>
      </c>
      <c r="H32" s="114">
        <v>11883</v>
      </c>
      <c r="I32" s="114">
        <v>11375</v>
      </c>
      <c r="J32" s="140">
        <v>10886</v>
      </c>
      <c r="K32" s="114">
        <v>565</v>
      </c>
      <c r="L32" s="116">
        <v>5.190152489435973</v>
      </c>
    </row>
    <row r="33" spans="1:12" s="110" customFormat="1" ht="15" customHeight="1" x14ac:dyDescent="0.2">
      <c r="A33" s="120"/>
      <c r="B33" s="119"/>
      <c r="C33" s="258" t="s">
        <v>106</v>
      </c>
      <c r="E33" s="113">
        <v>65.182080167670946</v>
      </c>
      <c r="F33" s="115">
        <v>7464</v>
      </c>
      <c r="G33" s="114">
        <v>7246</v>
      </c>
      <c r="H33" s="114">
        <v>7878</v>
      </c>
      <c r="I33" s="114">
        <v>7465</v>
      </c>
      <c r="J33" s="140">
        <v>7093</v>
      </c>
      <c r="K33" s="114">
        <v>371</v>
      </c>
      <c r="L33" s="116">
        <v>5.2305089524883686</v>
      </c>
    </row>
    <row r="34" spans="1:12" s="110" customFormat="1" ht="15" customHeight="1" x14ac:dyDescent="0.2">
      <c r="A34" s="120"/>
      <c r="B34" s="119"/>
      <c r="C34" s="258" t="s">
        <v>107</v>
      </c>
      <c r="E34" s="113">
        <v>34.817919832329054</v>
      </c>
      <c r="F34" s="115">
        <v>3987</v>
      </c>
      <c r="G34" s="114">
        <v>3929</v>
      </c>
      <c r="H34" s="114">
        <v>4005</v>
      </c>
      <c r="I34" s="114">
        <v>3910</v>
      </c>
      <c r="J34" s="140">
        <v>3793</v>
      </c>
      <c r="K34" s="114">
        <v>194</v>
      </c>
      <c r="L34" s="116">
        <v>5.1146849459530719</v>
      </c>
    </row>
    <row r="35" spans="1:12" s="110" customFormat="1" ht="24.95" customHeight="1" x14ac:dyDescent="0.2">
      <c r="A35" s="604" t="s">
        <v>190</v>
      </c>
      <c r="B35" s="605"/>
      <c r="C35" s="605"/>
      <c r="D35" s="606"/>
      <c r="E35" s="113">
        <v>70.000166967207647</v>
      </c>
      <c r="F35" s="115">
        <v>83849</v>
      </c>
      <c r="G35" s="114">
        <v>84293</v>
      </c>
      <c r="H35" s="114">
        <v>85914</v>
      </c>
      <c r="I35" s="114">
        <v>84246</v>
      </c>
      <c r="J35" s="140">
        <v>84455</v>
      </c>
      <c r="K35" s="114">
        <v>-606</v>
      </c>
      <c r="L35" s="116">
        <v>-0.71754188621159198</v>
      </c>
    </row>
    <row r="36" spans="1:12" s="110" customFormat="1" ht="15" customHeight="1" x14ac:dyDescent="0.2">
      <c r="A36" s="120"/>
      <c r="B36" s="119"/>
      <c r="C36" s="258" t="s">
        <v>106</v>
      </c>
      <c r="E36" s="113">
        <v>69.28049231356367</v>
      </c>
      <c r="F36" s="115">
        <v>58091</v>
      </c>
      <c r="G36" s="114">
        <v>58363</v>
      </c>
      <c r="H36" s="114">
        <v>59618</v>
      </c>
      <c r="I36" s="114">
        <v>58485</v>
      </c>
      <c r="J36" s="140">
        <v>58463</v>
      </c>
      <c r="K36" s="114">
        <v>-372</v>
      </c>
      <c r="L36" s="116">
        <v>-0.63629988197663478</v>
      </c>
    </row>
    <row r="37" spans="1:12" s="110" customFormat="1" ht="15" customHeight="1" x14ac:dyDescent="0.2">
      <c r="A37" s="120"/>
      <c r="B37" s="119"/>
      <c r="C37" s="258" t="s">
        <v>107</v>
      </c>
      <c r="E37" s="113">
        <v>30.719507686436334</v>
      </c>
      <c r="F37" s="115">
        <v>25758</v>
      </c>
      <c r="G37" s="114">
        <v>25930</v>
      </c>
      <c r="H37" s="114">
        <v>26296</v>
      </c>
      <c r="I37" s="114">
        <v>25761</v>
      </c>
      <c r="J37" s="140">
        <v>25992</v>
      </c>
      <c r="K37" s="114">
        <v>-234</v>
      </c>
      <c r="L37" s="116">
        <v>-0.90027700831024926</v>
      </c>
    </row>
    <row r="38" spans="1:12" s="110" customFormat="1" ht="15" customHeight="1" x14ac:dyDescent="0.2">
      <c r="A38" s="120"/>
      <c r="B38" s="119" t="s">
        <v>182</v>
      </c>
      <c r="C38" s="258"/>
      <c r="E38" s="113">
        <v>29.99983303279236</v>
      </c>
      <c r="F38" s="115">
        <v>35935</v>
      </c>
      <c r="G38" s="114">
        <v>35949</v>
      </c>
      <c r="H38" s="114">
        <v>36015</v>
      </c>
      <c r="I38" s="114">
        <v>35491</v>
      </c>
      <c r="J38" s="140">
        <v>34994</v>
      </c>
      <c r="K38" s="114">
        <v>941</v>
      </c>
      <c r="L38" s="116">
        <v>2.6890324055552379</v>
      </c>
    </row>
    <row r="39" spans="1:12" s="110" customFormat="1" ht="15" customHeight="1" x14ac:dyDescent="0.2">
      <c r="A39" s="120"/>
      <c r="B39" s="119"/>
      <c r="C39" s="258" t="s">
        <v>106</v>
      </c>
      <c r="E39" s="113">
        <v>16.432447474606928</v>
      </c>
      <c r="F39" s="115">
        <v>5905</v>
      </c>
      <c r="G39" s="114">
        <v>5819</v>
      </c>
      <c r="H39" s="114">
        <v>5915</v>
      </c>
      <c r="I39" s="114">
        <v>5770</v>
      </c>
      <c r="J39" s="140">
        <v>5494</v>
      </c>
      <c r="K39" s="114">
        <v>411</v>
      </c>
      <c r="L39" s="116">
        <v>7.4808882417182385</v>
      </c>
    </row>
    <row r="40" spans="1:12" s="110" customFormat="1" ht="15" customHeight="1" x14ac:dyDescent="0.2">
      <c r="A40" s="120"/>
      <c r="B40" s="119"/>
      <c r="C40" s="258" t="s">
        <v>107</v>
      </c>
      <c r="E40" s="113">
        <v>83.567552525393069</v>
      </c>
      <c r="F40" s="115">
        <v>30030</v>
      </c>
      <c r="G40" s="114">
        <v>30130</v>
      </c>
      <c r="H40" s="114">
        <v>30100</v>
      </c>
      <c r="I40" s="114">
        <v>29721</v>
      </c>
      <c r="J40" s="140">
        <v>29500</v>
      </c>
      <c r="K40" s="114">
        <v>530</v>
      </c>
      <c r="L40" s="116">
        <v>1.7966101694915255</v>
      </c>
    </row>
    <row r="41" spans="1:12" s="110" customFormat="1" ht="24.75" customHeight="1" x14ac:dyDescent="0.2">
      <c r="A41" s="604" t="s">
        <v>519</v>
      </c>
      <c r="B41" s="605"/>
      <c r="C41" s="605"/>
      <c r="D41" s="606"/>
      <c r="E41" s="113">
        <v>5.2953649903159024</v>
      </c>
      <c r="F41" s="115">
        <v>6343</v>
      </c>
      <c r="G41" s="114">
        <v>6970</v>
      </c>
      <c r="H41" s="114">
        <v>7130</v>
      </c>
      <c r="I41" s="114">
        <v>5598</v>
      </c>
      <c r="J41" s="140">
        <v>6453</v>
      </c>
      <c r="K41" s="114">
        <v>-110</v>
      </c>
      <c r="L41" s="116">
        <v>-1.7046335037966838</v>
      </c>
    </row>
    <row r="42" spans="1:12" s="110" customFormat="1" ht="15" customHeight="1" x14ac:dyDescent="0.2">
      <c r="A42" s="120"/>
      <c r="B42" s="119"/>
      <c r="C42" s="258" t="s">
        <v>106</v>
      </c>
      <c r="E42" s="113">
        <v>58.978401387356143</v>
      </c>
      <c r="F42" s="115">
        <v>3741</v>
      </c>
      <c r="G42" s="114">
        <v>4214</v>
      </c>
      <c r="H42" s="114">
        <v>4311</v>
      </c>
      <c r="I42" s="114">
        <v>3311</v>
      </c>
      <c r="J42" s="140">
        <v>3789</v>
      </c>
      <c r="K42" s="114">
        <v>-48</v>
      </c>
      <c r="L42" s="116">
        <v>-1.2668250197941409</v>
      </c>
    </row>
    <row r="43" spans="1:12" s="110" customFormat="1" ht="15" customHeight="1" x14ac:dyDescent="0.2">
      <c r="A43" s="123"/>
      <c r="B43" s="124"/>
      <c r="C43" s="260" t="s">
        <v>107</v>
      </c>
      <c r="D43" s="261"/>
      <c r="E43" s="125">
        <v>41.021598612643857</v>
      </c>
      <c r="F43" s="143">
        <v>2602</v>
      </c>
      <c r="G43" s="144">
        <v>2756</v>
      </c>
      <c r="H43" s="144">
        <v>2819</v>
      </c>
      <c r="I43" s="144">
        <v>2287</v>
      </c>
      <c r="J43" s="145">
        <v>2664</v>
      </c>
      <c r="K43" s="144">
        <v>-62</v>
      </c>
      <c r="L43" s="146">
        <v>-2.3273273273273274</v>
      </c>
    </row>
    <row r="44" spans="1:12" s="110" customFormat="1" ht="45.75" customHeight="1" x14ac:dyDescent="0.2">
      <c r="A44" s="604" t="s">
        <v>191</v>
      </c>
      <c r="B44" s="605"/>
      <c r="C44" s="605"/>
      <c r="D44" s="606"/>
      <c r="E44" s="113">
        <v>1.8266212515861884</v>
      </c>
      <c r="F44" s="115">
        <v>2188</v>
      </c>
      <c r="G44" s="114">
        <v>2200</v>
      </c>
      <c r="H44" s="114">
        <v>2202</v>
      </c>
      <c r="I44" s="114">
        <v>2179</v>
      </c>
      <c r="J44" s="140">
        <v>2197</v>
      </c>
      <c r="K44" s="114">
        <v>-9</v>
      </c>
      <c r="L44" s="116">
        <v>-0.4096495220755576</v>
      </c>
    </row>
    <row r="45" spans="1:12" s="110" customFormat="1" ht="15" customHeight="1" x14ac:dyDescent="0.2">
      <c r="A45" s="120"/>
      <c r="B45" s="119"/>
      <c r="C45" s="258" t="s">
        <v>106</v>
      </c>
      <c r="E45" s="113">
        <v>58.638025594149909</v>
      </c>
      <c r="F45" s="115">
        <v>1283</v>
      </c>
      <c r="G45" s="114">
        <v>1290</v>
      </c>
      <c r="H45" s="114">
        <v>1286</v>
      </c>
      <c r="I45" s="114">
        <v>1277</v>
      </c>
      <c r="J45" s="140">
        <v>1287</v>
      </c>
      <c r="K45" s="114">
        <v>-4</v>
      </c>
      <c r="L45" s="116">
        <v>-0.31080031080031079</v>
      </c>
    </row>
    <row r="46" spans="1:12" s="110" customFormat="1" ht="15" customHeight="1" x14ac:dyDescent="0.2">
      <c r="A46" s="123"/>
      <c r="B46" s="124"/>
      <c r="C46" s="260" t="s">
        <v>107</v>
      </c>
      <c r="D46" s="261"/>
      <c r="E46" s="125">
        <v>41.361974405850091</v>
      </c>
      <c r="F46" s="143">
        <v>905</v>
      </c>
      <c r="G46" s="144">
        <v>910</v>
      </c>
      <c r="H46" s="144">
        <v>916</v>
      </c>
      <c r="I46" s="144">
        <v>902</v>
      </c>
      <c r="J46" s="145">
        <v>910</v>
      </c>
      <c r="K46" s="144">
        <v>-5</v>
      </c>
      <c r="L46" s="146">
        <v>-0.5494505494505495</v>
      </c>
    </row>
    <row r="47" spans="1:12" s="110" customFormat="1" ht="39" customHeight="1" x14ac:dyDescent="0.2">
      <c r="A47" s="604" t="s">
        <v>520</v>
      </c>
      <c r="B47" s="607"/>
      <c r="C47" s="607"/>
      <c r="D47" s="608"/>
      <c r="E47" s="113">
        <v>0.20620450143591798</v>
      </c>
      <c r="F47" s="115">
        <v>247</v>
      </c>
      <c r="G47" s="114">
        <v>265</v>
      </c>
      <c r="H47" s="114">
        <v>252</v>
      </c>
      <c r="I47" s="114">
        <v>211</v>
      </c>
      <c r="J47" s="140">
        <v>221</v>
      </c>
      <c r="K47" s="114">
        <v>26</v>
      </c>
      <c r="L47" s="116">
        <v>11.764705882352942</v>
      </c>
    </row>
    <row r="48" spans="1:12" s="110" customFormat="1" ht="15" customHeight="1" x14ac:dyDescent="0.2">
      <c r="A48" s="120"/>
      <c r="B48" s="119"/>
      <c r="C48" s="258" t="s">
        <v>106</v>
      </c>
      <c r="E48" s="113">
        <v>34.817813765182187</v>
      </c>
      <c r="F48" s="115">
        <v>86</v>
      </c>
      <c r="G48" s="114">
        <v>91</v>
      </c>
      <c r="H48" s="114">
        <v>86</v>
      </c>
      <c r="I48" s="114">
        <v>77</v>
      </c>
      <c r="J48" s="140">
        <v>80</v>
      </c>
      <c r="K48" s="114">
        <v>6</v>
      </c>
      <c r="L48" s="116">
        <v>7.5</v>
      </c>
    </row>
    <row r="49" spans="1:12" s="110" customFormat="1" ht="15" customHeight="1" x14ac:dyDescent="0.2">
      <c r="A49" s="123"/>
      <c r="B49" s="124"/>
      <c r="C49" s="260" t="s">
        <v>107</v>
      </c>
      <c r="D49" s="261"/>
      <c r="E49" s="125">
        <v>65.18218623481782</v>
      </c>
      <c r="F49" s="143">
        <v>161</v>
      </c>
      <c r="G49" s="144">
        <v>174</v>
      </c>
      <c r="H49" s="144">
        <v>166</v>
      </c>
      <c r="I49" s="144">
        <v>134</v>
      </c>
      <c r="J49" s="145">
        <v>141</v>
      </c>
      <c r="K49" s="144">
        <v>20</v>
      </c>
      <c r="L49" s="146">
        <v>14.184397163120567</v>
      </c>
    </row>
    <row r="50" spans="1:12" s="110" customFormat="1" ht="24.95" customHeight="1" x14ac:dyDescent="0.2">
      <c r="A50" s="609" t="s">
        <v>192</v>
      </c>
      <c r="B50" s="610"/>
      <c r="C50" s="610"/>
      <c r="D50" s="611"/>
      <c r="E50" s="262">
        <v>14.533660589060309</v>
      </c>
      <c r="F50" s="263">
        <v>17409</v>
      </c>
      <c r="G50" s="264">
        <v>18065</v>
      </c>
      <c r="H50" s="264">
        <v>18371</v>
      </c>
      <c r="I50" s="264">
        <v>17046</v>
      </c>
      <c r="J50" s="265">
        <v>17111</v>
      </c>
      <c r="K50" s="263">
        <v>298</v>
      </c>
      <c r="L50" s="266">
        <v>1.7415697504529251</v>
      </c>
    </row>
    <row r="51" spans="1:12" s="110" customFormat="1" ht="15" customHeight="1" x14ac:dyDescent="0.2">
      <c r="A51" s="120"/>
      <c r="B51" s="119"/>
      <c r="C51" s="258" t="s">
        <v>106</v>
      </c>
      <c r="E51" s="113">
        <v>57.585157102648054</v>
      </c>
      <c r="F51" s="115">
        <v>10025</v>
      </c>
      <c r="G51" s="114">
        <v>10328</v>
      </c>
      <c r="H51" s="114">
        <v>10599</v>
      </c>
      <c r="I51" s="114">
        <v>9769</v>
      </c>
      <c r="J51" s="140">
        <v>9738</v>
      </c>
      <c r="K51" s="114">
        <v>287</v>
      </c>
      <c r="L51" s="116">
        <v>2.9472170876976791</v>
      </c>
    </row>
    <row r="52" spans="1:12" s="110" customFormat="1" ht="15" customHeight="1" x14ac:dyDescent="0.2">
      <c r="A52" s="120"/>
      <c r="B52" s="119"/>
      <c r="C52" s="258" t="s">
        <v>107</v>
      </c>
      <c r="E52" s="113">
        <v>42.414842897351946</v>
      </c>
      <c r="F52" s="115">
        <v>7384</v>
      </c>
      <c r="G52" s="114">
        <v>7737</v>
      </c>
      <c r="H52" s="114">
        <v>7772</v>
      </c>
      <c r="I52" s="114">
        <v>7277</v>
      </c>
      <c r="J52" s="140">
        <v>7373</v>
      </c>
      <c r="K52" s="114">
        <v>11</v>
      </c>
      <c r="L52" s="116">
        <v>0.14919300149193002</v>
      </c>
    </row>
    <row r="53" spans="1:12" s="110" customFormat="1" ht="15" customHeight="1" x14ac:dyDescent="0.2">
      <c r="A53" s="120"/>
      <c r="B53" s="119"/>
      <c r="C53" s="258" t="s">
        <v>187</v>
      </c>
      <c r="D53" s="110" t="s">
        <v>193</v>
      </c>
      <c r="E53" s="113">
        <v>25.808489861565857</v>
      </c>
      <c r="F53" s="115">
        <v>4493</v>
      </c>
      <c r="G53" s="114">
        <v>5192</v>
      </c>
      <c r="H53" s="114">
        <v>5339</v>
      </c>
      <c r="I53" s="114">
        <v>4092</v>
      </c>
      <c r="J53" s="140">
        <v>4489</v>
      </c>
      <c r="K53" s="114">
        <v>4</v>
      </c>
      <c r="L53" s="116">
        <v>8.910670527957229E-2</v>
      </c>
    </row>
    <row r="54" spans="1:12" s="110" customFormat="1" ht="15" customHeight="1" x14ac:dyDescent="0.2">
      <c r="A54" s="120"/>
      <c r="B54" s="119"/>
      <c r="D54" s="267" t="s">
        <v>194</v>
      </c>
      <c r="E54" s="113">
        <v>61.473403071444466</v>
      </c>
      <c r="F54" s="115">
        <v>2762</v>
      </c>
      <c r="G54" s="114">
        <v>3180</v>
      </c>
      <c r="H54" s="114">
        <v>3315</v>
      </c>
      <c r="I54" s="114">
        <v>2543</v>
      </c>
      <c r="J54" s="140">
        <v>2755</v>
      </c>
      <c r="K54" s="114">
        <v>7</v>
      </c>
      <c r="L54" s="116">
        <v>0.25408348457350272</v>
      </c>
    </row>
    <row r="55" spans="1:12" s="110" customFormat="1" ht="15" customHeight="1" x14ac:dyDescent="0.2">
      <c r="A55" s="120"/>
      <c r="B55" s="119"/>
      <c r="D55" s="267" t="s">
        <v>195</v>
      </c>
      <c r="E55" s="113">
        <v>38.526596928555534</v>
      </c>
      <c r="F55" s="115">
        <v>1731</v>
      </c>
      <c r="G55" s="114">
        <v>2012</v>
      </c>
      <c r="H55" s="114">
        <v>2024</v>
      </c>
      <c r="I55" s="114">
        <v>1549</v>
      </c>
      <c r="J55" s="140">
        <v>1734</v>
      </c>
      <c r="K55" s="114">
        <v>-3</v>
      </c>
      <c r="L55" s="116">
        <v>-0.17301038062283736</v>
      </c>
    </row>
    <row r="56" spans="1:12" s="110" customFormat="1" ht="15" customHeight="1" x14ac:dyDescent="0.2">
      <c r="A56" s="120"/>
      <c r="B56" s="119" t="s">
        <v>196</v>
      </c>
      <c r="C56" s="258"/>
      <c r="E56" s="113">
        <v>68.45989447672477</v>
      </c>
      <c r="F56" s="115">
        <v>82004</v>
      </c>
      <c r="G56" s="114">
        <v>81792</v>
      </c>
      <c r="H56" s="114">
        <v>82354</v>
      </c>
      <c r="I56" s="114">
        <v>81862</v>
      </c>
      <c r="J56" s="140">
        <v>81843</v>
      </c>
      <c r="K56" s="114">
        <v>161</v>
      </c>
      <c r="L56" s="116">
        <v>0.19671810661877009</v>
      </c>
    </row>
    <row r="57" spans="1:12" s="110" customFormat="1" ht="15" customHeight="1" x14ac:dyDescent="0.2">
      <c r="A57" s="120"/>
      <c r="B57" s="119"/>
      <c r="C57" s="258" t="s">
        <v>106</v>
      </c>
      <c r="E57" s="113">
        <v>52.135261694551488</v>
      </c>
      <c r="F57" s="115">
        <v>42753</v>
      </c>
      <c r="G57" s="114">
        <v>42682</v>
      </c>
      <c r="H57" s="114">
        <v>43101</v>
      </c>
      <c r="I57" s="114">
        <v>42886</v>
      </c>
      <c r="J57" s="140">
        <v>42865</v>
      </c>
      <c r="K57" s="114">
        <v>-112</v>
      </c>
      <c r="L57" s="116">
        <v>-0.26128543100431589</v>
      </c>
    </row>
    <row r="58" spans="1:12" s="110" customFormat="1" ht="15" customHeight="1" x14ac:dyDescent="0.2">
      <c r="A58" s="120"/>
      <c r="B58" s="119"/>
      <c r="C58" s="258" t="s">
        <v>107</v>
      </c>
      <c r="E58" s="113">
        <v>47.864738305448512</v>
      </c>
      <c r="F58" s="115">
        <v>39251</v>
      </c>
      <c r="G58" s="114">
        <v>39110</v>
      </c>
      <c r="H58" s="114">
        <v>39253</v>
      </c>
      <c r="I58" s="114">
        <v>38976</v>
      </c>
      <c r="J58" s="140">
        <v>38978</v>
      </c>
      <c r="K58" s="114">
        <v>273</v>
      </c>
      <c r="L58" s="116">
        <v>0.70039509466878747</v>
      </c>
    </row>
    <row r="59" spans="1:12" s="110" customFormat="1" ht="15" customHeight="1" x14ac:dyDescent="0.2">
      <c r="A59" s="120"/>
      <c r="B59" s="119"/>
      <c r="C59" s="258" t="s">
        <v>105</v>
      </c>
      <c r="D59" s="110" t="s">
        <v>197</v>
      </c>
      <c r="E59" s="113">
        <v>91.876006048485436</v>
      </c>
      <c r="F59" s="115">
        <v>75342</v>
      </c>
      <c r="G59" s="114">
        <v>75093</v>
      </c>
      <c r="H59" s="114">
        <v>75656</v>
      </c>
      <c r="I59" s="114">
        <v>75228</v>
      </c>
      <c r="J59" s="140">
        <v>75223</v>
      </c>
      <c r="K59" s="114">
        <v>119</v>
      </c>
      <c r="L59" s="116">
        <v>0.15819629634553262</v>
      </c>
    </row>
    <row r="60" spans="1:12" s="110" customFormat="1" ht="15" customHeight="1" x14ac:dyDescent="0.2">
      <c r="A60" s="120"/>
      <c r="B60" s="119"/>
      <c r="C60" s="258"/>
      <c r="D60" s="267" t="s">
        <v>198</v>
      </c>
      <c r="E60" s="113">
        <v>50.278728995779247</v>
      </c>
      <c r="F60" s="115">
        <v>37881</v>
      </c>
      <c r="G60" s="114">
        <v>37779</v>
      </c>
      <c r="H60" s="114">
        <v>38184</v>
      </c>
      <c r="I60" s="114">
        <v>37987</v>
      </c>
      <c r="J60" s="140">
        <v>37979</v>
      </c>
      <c r="K60" s="114">
        <v>-98</v>
      </c>
      <c r="L60" s="116">
        <v>-0.25803733642275994</v>
      </c>
    </row>
    <row r="61" spans="1:12" s="110" customFormat="1" ht="15" customHeight="1" x14ac:dyDescent="0.2">
      <c r="A61" s="120"/>
      <c r="B61" s="119"/>
      <c r="C61" s="258"/>
      <c r="D61" s="267" t="s">
        <v>199</v>
      </c>
      <c r="E61" s="113">
        <v>49.721271004220753</v>
      </c>
      <c r="F61" s="115">
        <v>37461</v>
      </c>
      <c r="G61" s="114">
        <v>37314</v>
      </c>
      <c r="H61" s="114">
        <v>37472</v>
      </c>
      <c r="I61" s="114">
        <v>37241</v>
      </c>
      <c r="J61" s="140">
        <v>37244</v>
      </c>
      <c r="K61" s="114">
        <v>217</v>
      </c>
      <c r="L61" s="116">
        <v>0.58264418429814202</v>
      </c>
    </row>
    <row r="62" spans="1:12" s="110" customFormat="1" ht="15" customHeight="1" x14ac:dyDescent="0.2">
      <c r="A62" s="120"/>
      <c r="B62" s="119"/>
      <c r="C62" s="258"/>
      <c r="D62" s="258" t="s">
        <v>200</v>
      </c>
      <c r="E62" s="113">
        <v>8.1239939515145601</v>
      </c>
      <c r="F62" s="115">
        <v>6662</v>
      </c>
      <c r="G62" s="114">
        <v>6699</v>
      </c>
      <c r="H62" s="114">
        <v>6698</v>
      </c>
      <c r="I62" s="114">
        <v>6634</v>
      </c>
      <c r="J62" s="140">
        <v>6620</v>
      </c>
      <c r="K62" s="114">
        <v>42</v>
      </c>
      <c r="L62" s="116">
        <v>0.6344410876132931</v>
      </c>
    </row>
    <row r="63" spans="1:12" s="110" customFormat="1" ht="15" customHeight="1" x14ac:dyDescent="0.2">
      <c r="A63" s="120"/>
      <c r="B63" s="119"/>
      <c r="C63" s="258"/>
      <c r="D63" s="267" t="s">
        <v>198</v>
      </c>
      <c r="E63" s="113">
        <v>73.131191834283996</v>
      </c>
      <c r="F63" s="115">
        <v>4872</v>
      </c>
      <c r="G63" s="114">
        <v>4903</v>
      </c>
      <c r="H63" s="114">
        <v>4917</v>
      </c>
      <c r="I63" s="114">
        <v>4899</v>
      </c>
      <c r="J63" s="140">
        <v>4886</v>
      </c>
      <c r="K63" s="114">
        <v>-14</v>
      </c>
      <c r="L63" s="116">
        <v>-0.28653295128939826</v>
      </c>
    </row>
    <row r="64" spans="1:12" s="110" customFormat="1" ht="15" customHeight="1" x14ac:dyDescent="0.2">
      <c r="A64" s="120"/>
      <c r="B64" s="119"/>
      <c r="C64" s="258"/>
      <c r="D64" s="267" t="s">
        <v>199</v>
      </c>
      <c r="E64" s="113">
        <v>26.868808165716001</v>
      </c>
      <c r="F64" s="115">
        <v>1790</v>
      </c>
      <c r="G64" s="114">
        <v>1796</v>
      </c>
      <c r="H64" s="114">
        <v>1781</v>
      </c>
      <c r="I64" s="114">
        <v>1735</v>
      </c>
      <c r="J64" s="140">
        <v>1734</v>
      </c>
      <c r="K64" s="114">
        <v>56</v>
      </c>
      <c r="L64" s="116">
        <v>3.2295271049596308</v>
      </c>
    </row>
    <row r="65" spans="1:12" s="110" customFormat="1" ht="15" customHeight="1" x14ac:dyDescent="0.2">
      <c r="A65" s="120"/>
      <c r="B65" s="119" t="s">
        <v>201</v>
      </c>
      <c r="C65" s="258"/>
      <c r="E65" s="113">
        <v>9.1422894543511646</v>
      </c>
      <c r="F65" s="115">
        <v>10951</v>
      </c>
      <c r="G65" s="114">
        <v>10898</v>
      </c>
      <c r="H65" s="114">
        <v>10819</v>
      </c>
      <c r="I65" s="114">
        <v>10604</v>
      </c>
      <c r="J65" s="140">
        <v>10461</v>
      </c>
      <c r="K65" s="114">
        <v>490</v>
      </c>
      <c r="L65" s="116">
        <v>4.684064620973138</v>
      </c>
    </row>
    <row r="66" spans="1:12" s="110" customFormat="1" ht="15" customHeight="1" x14ac:dyDescent="0.2">
      <c r="A66" s="120"/>
      <c r="B66" s="119"/>
      <c r="C66" s="258" t="s">
        <v>106</v>
      </c>
      <c r="E66" s="113">
        <v>52.49748881380696</v>
      </c>
      <c r="F66" s="115">
        <v>5749</v>
      </c>
      <c r="G66" s="114">
        <v>5712</v>
      </c>
      <c r="H66" s="114">
        <v>5679</v>
      </c>
      <c r="I66" s="114">
        <v>5556</v>
      </c>
      <c r="J66" s="140">
        <v>5481</v>
      </c>
      <c r="K66" s="114">
        <v>268</v>
      </c>
      <c r="L66" s="116">
        <v>4.8896186827221308</v>
      </c>
    </row>
    <row r="67" spans="1:12" s="110" customFormat="1" ht="15" customHeight="1" x14ac:dyDescent="0.2">
      <c r="A67" s="120"/>
      <c r="B67" s="119"/>
      <c r="C67" s="258" t="s">
        <v>107</v>
      </c>
      <c r="E67" s="113">
        <v>47.50251118619304</v>
      </c>
      <c r="F67" s="115">
        <v>5202</v>
      </c>
      <c r="G67" s="114">
        <v>5186</v>
      </c>
      <c r="H67" s="114">
        <v>5140</v>
      </c>
      <c r="I67" s="114">
        <v>5048</v>
      </c>
      <c r="J67" s="140">
        <v>4980</v>
      </c>
      <c r="K67" s="114">
        <v>222</v>
      </c>
      <c r="L67" s="116">
        <v>4.4578313253012052</v>
      </c>
    </row>
    <row r="68" spans="1:12" s="110" customFormat="1" ht="15" customHeight="1" x14ac:dyDescent="0.2">
      <c r="A68" s="120"/>
      <c r="B68" s="119"/>
      <c r="C68" s="258" t="s">
        <v>105</v>
      </c>
      <c r="D68" s="110" t="s">
        <v>202</v>
      </c>
      <c r="E68" s="113">
        <v>20.737832161446445</v>
      </c>
      <c r="F68" s="115">
        <v>2271</v>
      </c>
      <c r="G68" s="114">
        <v>2256</v>
      </c>
      <c r="H68" s="114">
        <v>2249</v>
      </c>
      <c r="I68" s="114">
        <v>2152</v>
      </c>
      <c r="J68" s="140">
        <v>2078</v>
      </c>
      <c r="K68" s="114">
        <v>193</v>
      </c>
      <c r="L68" s="116">
        <v>9.2877767083734355</v>
      </c>
    </row>
    <row r="69" spans="1:12" s="110" customFormat="1" ht="15" customHeight="1" x14ac:dyDescent="0.2">
      <c r="A69" s="120"/>
      <c r="B69" s="119"/>
      <c r="C69" s="258"/>
      <c r="D69" s="267" t="s">
        <v>198</v>
      </c>
      <c r="E69" s="113">
        <v>50.198150594451782</v>
      </c>
      <c r="F69" s="115">
        <v>1140</v>
      </c>
      <c r="G69" s="114">
        <v>1126</v>
      </c>
      <c r="H69" s="114">
        <v>1126</v>
      </c>
      <c r="I69" s="114">
        <v>1082</v>
      </c>
      <c r="J69" s="140">
        <v>1047</v>
      </c>
      <c r="K69" s="114">
        <v>93</v>
      </c>
      <c r="L69" s="116">
        <v>8.8825214899713458</v>
      </c>
    </row>
    <row r="70" spans="1:12" s="110" customFormat="1" ht="15" customHeight="1" x14ac:dyDescent="0.2">
      <c r="A70" s="120"/>
      <c r="B70" s="119"/>
      <c r="C70" s="258"/>
      <c r="D70" s="267" t="s">
        <v>199</v>
      </c>
      <c r="E70" s="113">
        <v>49.801849405548218</v>
      </c>
      <c r="F70" s="115">
        <v>1131</v>
      </c>
      <c r="G70" s="114">
        <v>1130</v>
      </c>
      <c r="H70" s="114">
        <v>1123</v>
      </c>
      <c r="I70" s="114">
        <v>1070</v>
      </c>
      <c r="J70" s="140">
        <v>1031</v>
      </c>
      <c r="K70" s="114">
        <v>100</v>
      </c>
      <c r="L70" s="116">
        <v>9.6993210475266736</v>
      </c>
    </row>
    <row r="71" spans="1:12" s="110" customFormat="1" ht="15" customHeight="1" x14ac:dyDescent="0.2">
      <c r="A71" s="120"/>
      <c r="B71" s="119"/>
      <c r="C71" s="258"/>
      <c r="D71" s="110" t="s">
        <v>203</v>
      </c>
      <c r="E71" s="113">
        <v>72.230846498036712</v>
      </c>
      <c r="F71" s="115">
        <v>7910</v>
      </c>
      <c r="G71" s="114">
        <v>7877</v>
      </c>
      <c r="H71" s="114">
        <v>7813</v>
      </c>
      <c r="I71" s="114">
        <v>7721</v>
      </c>
      <c r="J71" s="140">
        <v>7674</v>
      </c>
      <c r="K71" s="114">
        <v>236</v>
      </c>
      <c r="L71" s="116">
        <v>3.0753192598384156</v>
      </c>
    </row>
    <row r="72" spans="1:12" s="110" customFormat="1" ht="15" customHeight="1" x14ac:dyDescent="0.2">
      <c r="A72" s="120"/>
      <c r="B72" s="119"/>
      <c r="C72" s="258"/>
      <c r="D72" s="267" t="s">
        <v>198</v>
      </c>
      <c r="E72" s="113">
        <v>52.756005056890011</v>
      </c>
      <c r="F72" s="115">
        <v>4173</v>
      </c>
      <c r="G72" s="114">
        <v>4154</v>
      </c>
      <c r="H72" s="114">
        <v>4125</v>
      </c>
      <c r="I72" s="114">
        <v>4068</v>
      </c>
      <c r="J72" s="140">
        <v>4044</v>
      </c>
      <c r="K72" s="114">
        <v>129</v>
      </c>
      <c r="L72" s="116">
        <v>3.1899109792284865</v>
      </c>
    </row>
    <row r="73" spans="1:12" s="110" customFormat="1" ht="15" customHeight="1" x14ac:dyDescent="0.2">
      <c r="A73" s="120"/>
      <c r="B73" s="119"/>
      <c r="C73" s="258"/>
      <c r="D73" s="267" t="s">
        <v>199</v>
      </c>
      <c r="E73" s="113">
        <v>47.243994943109989</v>
      </c>
      <c r="F73" s="115">
        <v>3737</v>
      </c>
      <c r="G73" s="114">
        <v>3723</v>
      </c>
      <c r="H73" s="114">
        <v>3688</v>
      </c>
      <c r="I73" s="114">
        <v>3653</v>
      </c>
      <c r="J73" s="140">
        <v>3630</v>
      </c>
      <c r="K73" s="114">
        <v>107</v>
      </c>
      <c r="L73" s="116">
        <v>2.9476584022038566</v>
      </c>
    </row>
    <row r="74" spans="1:12" s="110" customFormat="1" ht="15" customHeight="1" x14ac:dyDescent="0.2">
      <c r="A74" s="120"/>
      <c r="B74" s="119"/>
      <c r="C74" s="258"/>
      <c r="D74" s="110" t="s">
        <v>204</v>
      </c>
      <c r="E74" s="113">
        <v>7.0313213405168478</v>
      </c>
      <c r="F74" s="115">
        <v>770</v>
      </c>
      <c r="G74" s="114">
        <v>765</v>
      </c>
      <c r="H74" s="114">
        <v>757</v>
      </c>
      <c r="I74" s="114">
        <v>731</v>
      </c>
      <c r="J74" s="140">
        <v>709</v>
      </c>
      <c r="K74" s="114">
        <v>61</v>
      </c>
      <c r="L74" s="116">
        <v>8.6036671368124118</v>
      </c>
    </row>
    <row r="75" spans="1:12" s="110" customFormat="1" ht="15" customHeight="1" x14ac:dyDescent="0.2">
      <c r="A75" s="120"/>
      <c r="B75" s="119"/>
      <c r="C75" s="258"/>
      <c r="D75" s="267" t="s">
        <v>198</v>
      </c>
      <c r="E75" s="113">
        <v>56.623376623376622</v>
      </c>
      <c r="F75" s="115">
        <v>436</v>
      </c>
      <c r="G75" s="114">
        <v>432</v>
      </c>
      <c r="H75" s="114">
        <v>428</v>
      </c>
      <c r="I75" s="114">
        <v>406</v>
      </c>
      <c r="J75" s="140">
        <v>390</v>
      </c>
      <c r="K75" s="114">
        <v>46</v>
      </c>
      <c r="L75" s="116">
        <v>11.794871794871796</v>
      </c>
    </row>
    <row r="76" spans="1:12" s="110" customFormat="1" ht="15" customHeight="1" x14ac:dyDescent="0.2">
      <c r="A76" s="120"/>
      <c r="B76" s="119"/>
      <c r="C76" s="258"/>
      <c r="D76" s="267" t="s">
        <v>199</v>
      </c>
      <c r="E76" s="113">
        <v>43.376623376623378</v>
      </c>
      <c r="F76" s="115">
        <v>334</v>
      </c>
      <c r="G76" s="114">
        <v>333</v>
      </c>
      <c r="H76" s="114">
        <v>329</v>
      </c>
      <c r="I76" s="114">
        <v>325</v>
      </c>
      <c r="J76" s="140">
        <v>319</v>
      </c>
      <c r="K76" s="114">
        <v>15</v>
      </c>
      <c r="L76" s="116">
        <v>4.7021943573667713</v>
      </c>
    </row>
    <row r="77" spans="1:12" s="110" customFormat="1" ht="15" customHeight="1" x14ac:dyDescent="0.2">
      <c r="A77" s="534"/>
      <c r="B77" s="119" t="s">
        <v>205</v>
      </c>
      <c r="C77" s="268"/>
      <c r="D77" s="182"/>
      <c r="E77" s="113">
        <v>7.8641554798637552</v>
      </c>
      <c r="F77" s="115">
        <v>9420</v>
      </c>
      <c r="G77" s="114">
        <v>9487</v>
      </c>
      <c r="H77" s="114">
        <v>10385</v>
      </c>
      <c r="I77" s="114">
        <v>10225</v>
      </c>
      <c r="J77" s="140">
        <v>10034</v>
      </c>
      <c r="K77" s="114">
        <v>-614</v>
      </c>
      <c r="L77" s="116">
        <v>-6.1191947378911697</v>
      </c>
    </row>
    <row r="78" spans="1:12" s="110" customFormat="1" ht="15" customHeight="1" x14ac:dyDescent="0.2">
      <c r="A78" s="120"/>
      <c r="B78" s="119"/>
      <c r="C78" s="268" t="s">
        <v>106</v>
      </c>
      <c r="D78" s="182"/>
      <c r="E78" s="113">
        <v>58.057324840764331</v>
      </c>
      <c r="F78" s="115">
        <v>5469</v>
      </c>
      <c r="G78" s="114">
        <v>5460</v>
      </c>
      <c r="H78" s="114">
        <v>6154</v>
      </c>
      <c r="I78" s="114">
        <v>6044</v>
      </c>
      <c r="J78" s="140">
        <v>5873</v>
      </c>
      <c r="K78" s="114">
        <v>-404</v>
      </c>
      <c r="L78" s="116">
        <v>-6.8789375106419204</v>
      </c>
    </row>
    <row r="79" spans="1:12" s="110" customFormat="1" ht="15" customHeight="1" x14ac:dyDescent="0.2">
      <c r="A79" s="123"/>
      <c r="B79" s="124"/>
      <c r="C79" s="260" t="s">
        <v>107</v>
      </c>
      <c r="D79" s="261"/>
      <c r="E79" s="125">
        <v>41.942675159235669</v>
      </c>
      <c r="F79" s="143">
        <v>3951</v>
      </c>
      <c r="G79" s="144">
        <v>4027</v>
      </c>
      <c r="H79" s="144">
        <v>4231</v>
      </c>
      <c r="I79" s="144">
        <v>4181</v>
      </c>
      <c r="J79" s="145">
        <v>4161</v>
      </c>
      <c r="K79" s="144">
        <v>-210</v>
      </c>
      <c r="L79" s="146">
        <v>-5.0468637346791638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119784</v>
      </c>
      <c r="E11" s="114">
        <v>120242</v>
      </c>
      <c r="F11" s="114">
        <v>121929</v>
      </c>
      <c r="G11" s="114">
        <v>119737</v>
      </c>
      <c r="H11" s="140">
        <v>119449</v>
      </c>
      <c r="I11" s="115">
        <v>335</v>
      </c>
      <c r="J11" s="116">
        <v>0.28045441987793956</v>
      </c>
    </row>
    <row r="12" spans="1:15" s="110" customFormat="1" ht="24.95" customHeight="1" x14ac:dyDescent="0.2">
      <c r="A12" s="193" t="s">
        <v>132</v>
      </c>
      <c r="B12" s="194" t="s">
        <v>133</v>
      </c>
      <c r="C12" s="113">
        <v>0.7254725171976224</v>
      </c>
      <c r="D12" s="115">
        <v>869</v>
      </c>
      <c r="E12" s="114">
        <v>774</v>
      </c>
      <c r="F12" s="114">
        <v>981</v>
      </c>
      <c r="G12" s="114">
        <v>910</v>
      </c>
      <c r="H12" s="140">
        <v>849</v>
      </c>
      <c r="I12" s="115">
        <v>20</v>
      </c>
      <c r="J12" s="116">
        <v>2.3557126030624262</v>
      </c>
    </row>
    <row r="13" spans="1:15" s="110" customFormat="1" ht="24.95" customHeight="1" x14ac:dyDescent="0.2">
      <c r="A13" s="193" t="s">
        <v>134</v>
      </c>
      <c r="B13" s="199" t="s">
        <v>214</v>
      </c>
      <c r="C13" s="113">
        <v>1.4225606090963734</v>
      </c>
      <c r="D13" s="115">
        <v>1704</v>
      </c>
      <c r="E13" s="114">
        <v>1746</v>
      </c>
      <c r="F13" s="114">
        <v>1749</v>
      </c>
      <c r="G13" s="114">
        <v>1717</v>
      </c>
      <c r="H13" s="140">
        <v>1712</v>
      </c>
      <c r="I13" s="115">
        <v>-8</v>
      </c>
      <c r="J13" s="116">
        <v>-0.46728971962616822</v>
      </c>
    </row>
    <row r="14" spans="1:15" s="287" customFormat="1" ht="24" customHeight="1" x14ac:dyDescent="0.2">
      <c r="A14" s="193" t="s">
        <v>215</v>
      </c>
      <c r="B14" s="199" t="s">
        <v>137</v>
      </c>
      <c r="C14" s="113">
        <v>23.929740199024913</v>
      </c>
      <c r="D14" s="115">
        <v>28664</v>
      </c>
      <c r="E14" s="114">
        <v>28926</v>
      </c>
      <c r="F14" s="114">
        <v>29152</v>
      </c>
      <c r="G14" s="114">
        <v>29055</v>
      </c>
      <c r="H14" s="140">
        <v>29155</v>
      </c>
      <c r="I14" s="115">
        <v>-491</v>
      </c>
      <c r="J14" s="116">
        <v>-1.6841022123134968</v>
      </c>
      <c r="K14" s="110"/>
      <c r="L14" s="110"/>
      <c r="M14" s="110"/>
      <c r="N14" s="110"/>
      <c r="O14" s="110"/>
    </row>
    <row r="15" spans="1:15" s="110" customFormat="1" ht="24.75" customHeight="1" x14ac:dyDescent="0.2">
      <c r="A15" s="193" t="s">
        <v>216</v>
      </c>
      <c r="B15" s="199" t="s">
        <v>217</v>
      </c>
      <c r="C15" s="113">
        <v>2.6096974554197554</v>
      </c>
      <c r="D15" s="115">
        <v>3126</v>
      </c>
      <c r="E15" s="114">
        <v>3129</v>
      </c>
      <c r="F15" s="114">
        <v>3201</v>
      </c>
      <c r="G15" s="114">
        <v>3296</v>
      </c>
      <c r="H15" s="140">
        <v>3313</v>
      </c>
      <c r="I15" s="115">
        <v>-187</v>
      </c>
      <c r="J15" s="116">
        <v>-5.6444310292785991</v>
      </c>
    </row>
    <row r="16" spans="1:15" s="287" customFormat="1" ht="24.95" customHeight="1" x14ac:dyDescent="0.2">
      <c r="A16" s="193" t="s">
        <v>218</v>
      </c>
      <c r="B16" s="199" t="s">
        <v>141</v>
      </c>
      <c r="C16" s="113">
        <v>14.540339277365925</v>
      </c>
      <c r="D16" s="115">
        <v>17417</v>
      </c>
      <c r="E16" s="114">
        <v>17563</v>
      </c>
      <c r="F16" s="114">
        <v>17666</v>
      </c>
      <c r="G16" s="114">
        <v>17489</v>
      </c>
      <c r="H16" s="140">
        <v>17615</v>
      </c>
      <c r="I16" s="115">
        <v>-198</v>
      </c>
      <c r="J16" s="116">
        <v>-1.1240420096508656</v>
      </c>
      <c r="K16" s="110"/>
      <c r="L16" s="110"/>
      <c r="M16" s="110"/>
      <c r="N16" s="110"/>
      <c r="O16" s="110"/>
    </row>
    <row r="17" spans="1:15" s="110" customFormat="1" ht="24.95" customHeight="1" x14ac:dyDescent="0.2">
      <c r="A17" s="193" t="s">
        <v>219</v>
      </c>
      <c r="B17" s="199" t="s">
        <v>220</v>
      </c>
      <c r="C17" s="113">
        <v>6.7797034662392308</v>
      </c>
      <c r="D17" s="115">
        <v>8121</v>
      </c>
      <c r="E17" s="114">
        <v>8234</v>
      </c>
      <c r="F17" s="114">
        <v>8285</v>
      </c>
      <c r="G17" s="114">
        <v>8270</v>
      </c>
      <c r="H17" s="140">
        <v>8227</v>
      </c>
      <c r="I17" s="115">
        <v>-106</v>
      </c>
      <c r="J17" s="116">
        <v>-1.2884405007900814</v>
      </c>
    </row>
    <row r="18" spans="1:15" s="287" customFormat="1" ht="24.95" customHeight="1" x14ac:dyDescent="0.2">
      <c r="A18" s="201" t="s">
        <v>144</v>
      </c>
      <c r="B18" s="202" t="s">
        <v>145</v>
      </c>
      <c r="C18" s="113">
        <v>7.5260468843919055</v>
      </c>
      <c r="D18" s="115">
        <v>9015</v>
      </c>
      <c r="E18" s="114">
        <v>8890</v>
      </c>
      <c r="F18" s="114">
        <v>9113</v>
      </c>
      <c r="G18" s="114">
        <v>8820</v>
      </c>
      <c r="H18" s="140">
        <v>8715</v>
      </c>
      <c r="I18" s="115">
        <v>300</v>
      </c>
      <c r="J18" s="116">
        <v>3.4423407917383821</v>
      </c>
      <c r="K18" s="110"/>
      <c r="L18" s="110"/>
      <c r="M18" s="110"/>
      <c r="N18" s="110"/>
      <c r="O18" s="110"/>
    </row>
    <row r="19" spans="1:15" s="110" customFormat="1" ht="24.95" customHeight="1" x14ac:dyDescent="0.2">
      <c r="A19" s="193" t="s">
        <v>146</v>
      </c>
      <c r="B19" s="199" t="s">
        <v>147</v>
      </c>
      <c r="C19" s="113">
        <v>13.69047619047619</v>
      </c>
      <c r="D19" s="115">
        <v>16399</v>
      </c>
      <c r="E19" s="114">
        <v>16571</v>
      </c>
      <c r="F19" s="114">
        <v>16666</v>
      </c>
      <c r="G19" s="114">
        <v>16174</v>
      </c>
      <c r="H19" s="140">
        <v>16286</v>
      </c>
      <c r="I19" s="115">
        <v>113</v>
      </c>
      <c r="J19" s="116">
        <v>0.69384747636006383</v>
      </c>
    </row>
    <row r="20" spans="1:15" s="287" customFormat="1" ht="24.95" customHeight="1" x14ac:dyDescent="0.2">
      <c r="A20" s="193" t="s">
        <v>148</v>
      </c>
      <c r="B20" s="199" t="s">
        <v>149</v>
      </c>
      <c r="C20" s="113">
        <v>4.8579109062980033</v>
      </c>
      <c r="D20" s="115">
        <v>5819</v>
      </c>
      <c r="E20" s="114">
        <v>5846</v>
      </c>
      <c r="F20" s="114">
        <v>5867</v>
      </c>
      <c r="G20" s="114">
        <v>5766</v>
      </c>
      <c r="H20" s="140">
        <v>5769</v>
      </c>
      <c r="I20" s="115">
        <v>50</v>
      </c>
      <c r="J20" s="116">
        <v>0.86670133472005551</v>
      </c>
      <c r="K20" s="110"/>
      <c r="L20" s="110"/>
      <c r="M20" s="110"/>
      <c r="N20" s="110"/>
      <c r="O20" s="110"/>
    </row>
    <row r="21" spans="1:15" s="110" customFormat="1" ht="24.95" customHeight="1" x14ac:dyDescent="0.2">
      <c r="A21" s="201" t="s">
        <v>150</v>
      </c>
      <c r="B21" s="202" t="s">
        <v>151</v>
      </c>
      <c r="C21" s="113">
        <v>3.0847191611567486</v>
      </c>
      <c r="D21" s="115">
        <v>3695</v>
      </c>
      <c r="E21" s="114">
        <v>3780</v>
      </c>
      <c r="F21" s="114">
        <v>4012</v>
      </c>
      <c r="G21" s="114">
        <v>3966</v>
      </c>
      <c r="H21" s="140">
        <v>3739</v>
      </c>
      <c r="I21" s="115">
        <v>-44</v>
      </c>
      <c r="J21" s="116">
        <v>-1.1767852366943032</v>
      </c>
    </row>
    <row r="22" spans="1:15" s="110" customFormat="1" ht="24.95" customHeight="1" x14ac:dyDescent="0.2">
      <c r="A22" s="201" t="s">
        <v>152</v>
      </c>
      <c r="B22" s="199" t="s">
        <v>153</v>
      </c>
      <c r="C22" s="113">
        <v>1.3482602016963869</v>
      </c>
      <c r="D22" s="115">
        <v>1615</v>
      </c>
      <c r="E22" s="114">
        <v>1594</v>
      </c>
      <c r="F22" s="114">
        <v>1602</v>
      </c>
      <c r="G22" s="114">
        <v>1591</v>
      </c>
      <c r="H22" s="140">
        <v>1556</v>
      </c>
      <c r="I22" s="115">
        <v>59</v>
      </c>
      <c r="J22" s="116">
        <v>3.7917737789203083</v>
      </c>
    </row>
    <row r="23" spans="1:15" s="110" customFormat="1" ht="24.95" customHeight="1" x14ac:dyDescent="0.2">
      <c r="A23" s="193" t="s">
        <v>154</v>
      </c>
      <c r="B23" s="199" t="s">
        <v>155</v>
      </c>
      <c r="C23" s="113">
        <v>2.1989581246243239</v>
      </c>
      <c r="D23" s="115">
        <v>2634</v>
      </c>
      <c r="E23" s="114">
        <v>2667</v>
      </c>
      <c r="F23" s="114">
        <v>2671</v>
      </c>
      <c r="G23" s="114">
        <v>2626</v>
      </c>
      <c r="H23" s="140">
        <v>2639</v>
      </c>
      <c r="I23" s="115">
        <v>-5</v>
      </c>
      <c r="J23" s="116">
        <v>-0.18946570670708601</v>
      </c>
    </row>
    <row r="24" spans="1:15" s="110" customFormat="1" ht="24.95" customHeight="1" x14ac:dyDescent="0.2">
      <c r="A24" s="193" t="s">
        <v>156</v>
      </c>
      <c r="B24" s="199" t="s">
        <v>221</v>
      </c>
      <c r="C24" s="113">
        <v>5.1676350764709813</v>
      </c>
      <c r="D24" s="115">
        <v>6190</v>
      </c>
      <c r="E24" s="114">
        <v>6198</v>
      </c>
      <c r="F24" s="114">
        <v>6554</v>
      </c>
      <c r="G24" s="114">
        <v>6245</v>
      </c>
      <c r="H24" s="140">
        <v>6098</v>
      </c>
      <c r="I24" s="115">
        <v>92</v>
      </c>
      <c r="J24" s="116">
        <v>1.5086913742210561</v>
      </c>
    </row>
    <row r="25" spans="1:15" s="110" customFormat="1" ht="24.95" customHeight="1" x14ac:dyDescent="0.2">
      <c r="A25" s="193" t="s">
        <v>222</v>
      </c>
      <c r="B25" s="204" t="s">
        <v>159</v>
      </c>
      <c r="C25" s="113">
        <v>2.7182261403860282</v>
      </c>
      <c r="D25" s="115">
        <v>3256</v>
      </c>
      <c r="E25" s="114">
        <v>3245</v>
      </c>
      <c r="F25" s="114">
        <v>3338</v>
      </c>
      <c r="G25" s="114">
        <v>3215</v>
      </c>
      <c r="H25" s="140">
        <v>3141</v>
      </c>
      <c r="I25" s="115">
        <v>115</v>
      </c>
      <c r="J25" s="116">
        <v>3.6612543775867556</v>
      </c>
    </row>
    <row r="26" spans="1:15" s="110" customFormat="1" ht="24.95" customHeight="1" x14ac:dyDescent="0.2">
      <c r="A26" s="201">
        <v>782.78300000000002</v>
      </c>
      <c r="B26" s="203" t="s">
        <v>160</v>
      </c>
      <c r="C26" s="113">
        <v>1.7999064983637214</v>
      </c>
      <c r="D26" s="115">
        <v>2156</v>
      </c>
      <c r="E26" s="114">
        <v>2130</v>
      </c>
      <c r="F26" s="114">
        <v>2396</v>
      </c>
      <c r="G26" s="114">
        <v>2399</v>
      </c>
      <c r="H26" s="140">
        <v>2407</v>
      </c>
      <c r="I26" s="115">
        <v>-251</v>
      </c>
      <c r="J26" s="116">
        <v>-10.427918570835065</v>
      </c>
    </row>
    <row r="27" spans="1:15" s="110" customFormat="1" ht="24.95" customHeight="1" x14ac:dyDescent="0.2">
      <c r="A27" s="193" t="s">
        <v>161</v>
      </c>
      <c r="B27" s="199" t="s">
        <v>223</v>
      </c>
      <c r="C27" s="113">
        <v>6.0483870967741939</v>
      </c>
      <c r="D27" s="115">
        <v>7245</v>
      </c>
      <c r="E27" s="114">
        <v>7518</v>
      </c>
      <c r="F27" s="114">
        <v>7493</v>
      </c>
      <c r="G27" s="114">
        <v>7389</v>
      </c>
      <c r="H27" s="140">
        <v>7398</v>
      </c>
      <c r="I27" s="115">
        <v>-153</v>
      </c>
      <c r="J27" s="116">
        <v>-2.0681265206812651</v>
      </c>
    </row>
    <row r="28" spans="1:15" s="110" customFormat="1" ht="24.95" customHeight="1" x14ac:dyDescent="0.2">
      <c r="A28" s="193" t="s">
        <v>163</v>
      </c>
      <c r="B28" s="199" t="s">
        <v>164</v>
      </c>
      <c r="C28" s="113">
        <v>3.9646363454217592</v>
      </c>
      <c r="D28" s="115">
        <v>4749</v>
      </c>
      <c r="E28" s="114">
        <v>4591</v>
      </c>
      <c r="F28" s="114">
        <v>4580</v>
      </c>
      <c r="G28" s="114">
        <v>4437</v>
      </c>
      <c r="H28" s="140">
        <v>4526</v>
      </c>
      <c r="I28" s="115">
        <v>223</v>
      </c>
      <c r="J28" s="116">
        <v>4.9270879363676539</v>
      </c>
    </row>
    <row r="29" spans="1:15" s="110" customFormat="1" ht="24.95" customHeight="1" x14ac:dyDescent="0.2">
      <c r="A29" s="193">
        <v>86</v>
      </c>
      <c r="B29" s="199" t="s">
        <v>165</v>
      </c>
      <c r="C29" s="113">
        <v>9.3376410872904554</v>
      </c>
      <c r="D29" s="115">
        <v>11185</v>
      </c>
      <c r="E29" s="114">
        <v>11217</v>
      </c>
      <c r="F29" s="114">
        <v>11181</v>
      </c>
      <c r="G29" s="114">
        <v>11136</v>
      </c>
      <c r="H29" s="140">
        <v>11161</v>
      </c>
      <c r="I29" s="115">
        <v>24</v>
      </c>
      <c r="J29" s="116">
        <v>0.21503449511692502</v>
      </c>
    </row>
    <row r="30" spans="1:15" s="110" customFormat="1" ht="24.95" customHeight="1" x14ac:dyDescent="0.2">
      <c r="A30" s="193">
        <v>87.88</v>
      </c>
      <c r="B30" s="204" t="s">
        <v>166</v>
      </c>
      <c r="C30" s="113">
        <v>8.8926734789287387</v>
      </c>
      <c r="D30" s="115">
        <v>10652</v>
      </c>
      <c r="E30" s="114">
        <v>10640</v>
      </c>
      <c r="F30" s="114">
        <v>10644</v>
      </c>
      <c r="G30" s="114">
        <v>10428</v>
      </c>
      <c r="H30" s="140">
        <v>10447</v>
      </c>
      <c r="I30" s="115">
        <v>205</v>
      </c>
      <c r="J30" s="116">
        <v>1.9622858236814396</v>
      </c>
    </row>
    <row r="31" spans="1:15" s="110" customFormat="1" ht="24.95" customHeight="1" x14ac:dyDescent="0.2">
      <c r="A31" s="193" t="s">
        <v>167</v>
      </c>
      <c r="B31" s="199" t="s">
        <v>168</v>
      </c>
      <c r="C31" s="113">
        <v>3.2867494824016563</v>
      </c>
      <c r="D31" s="115">
        <v>3937</v>
      </c>
      <c r="E31" s="114">
        <v>3909</v>
      </c>
      <c r="F31" s="114">
        <v>3930</v>
      </c>
      <c r="G31" s="114">
        <v>3863</v>
      </c>
      <c r="H31" s="140">
        <v>3851</v>
      </c>
      <c r="I31" s="115">
        <v>86</v>
      </c>
      <c r="J31" s="116">
        <v>2.2331861854063879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0.7254725171976224</v>
      </c>
      <c r="D34" s="115">
        <v>869</v>
      </c>
      <c r="E34" s="114">
        <v>774</v>
      </c>
      <c r="F34" s="114">
        <v>981</v>
      </c>
      <c r="G34" s="114">
        <v>910</v>
      </c>
      <c r="H34" s="140">
        <v>849</v>
      </c>
      <c r="I34" s="115">
        <v>20</v>
      </c>
      <c r="J34" s="116">
        <v>2.3557126030624262</v>
      </c>
    </row>
    <row r="35" spans="1:10" s="110" customFormat="1" ht="24.95" customHeight="1" x14ac:dyDescent="0.2">
      <c r="A35" s="292" t="s">
        <v>171</v>
      </c>
      <c r="B35" s="293" t="s">
        <v>172</v>
      </c>
      <c r="C35" s="113">
        <v>32.878347692513188</v>
      </c>
      <c r="D35" s="115">
        <v>39383</v>
      </c>
      <c r="E35" s="114">
        <v>39562</v>
      </c>
      <c r="F35" s="114">
        <v>40014</v>
      </c>
      <c r="G35" s="114">
        <v>39592</v>
      </c>
      <c r="H35" s="140">
        <v>39582</v>
      </c>
      <c r="I35" s="115">
        <v>-199</v>
      </c>
      <c r="J35" s="116">
        <v>-0.50275377696932955</v>
      </c>
    </row>
    <row r="36" spans="1:10" s="110" customFormat="1" ht="24.95" customHeight="1" x14ac:dyDescent="0.2">
      <c r="A36" s="294" t="s">
        <v>173</v>
      </c>
      <c r="B36" s="295" t="s">
        <v>174</v>
      </c>
      <c r="C36" s="125">
        <v>66.396179790289182</v>
      </c>
      <c r="D36" s="143">
        <v>79532</v>
      </c>
      <c r="E36" s="144">
        <v>79906</v>
      </c>
      <c r="F36" s="144">
        <v>80934</v>
      </c>
      <c r="G36" s="144">
        <v>79235</v>
      </c>
      <c r="H36" s="145">
        <v>79018</v>
      </c>
      <c r="I36" s="143">
        <v>514</v>
      </c>
      <c r="J36" s="146">
        <v>0.6504846996886785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2020-09-28T08:13:48Z</dcterms:created>
  <dcterms:modified xsi:type="dcterms:W3CDTF">2020-09-28T10:33:46Z</dcterms:modified>
</cp:coreProperties>
</file>