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I43" i="24"/>
  <c r="H43" i="24"/>
  <c r="G43" i="24"/>
  <c r="F43" i="24"/>
  <c r="E43" i="24"/>
  <c r="D43" i="24"/>
  <c r="C43" i="24"/>
  <c r="B43" i="24"/>
  <c r="K43" i="24" s="1"/>
  <c r="L42" i="24"/>
  <c r="K42" i="24"/>
  <c r="I42" i="24"/>
  <c r="D42" i="24"/>
  <c r="C42" i="24"/>
  <c r="M42" i="24" s="1"/>
  <c r="B42" i="24"/>
  <c r="J42" i="24" s="1"/>
  <c r="M41" i="24"/>
  <c r="L41" i="24"/>
  <c r="I41" i="24"/>
  <c r="H41" i="24"/>
  <c r="G41" i="24"/>
  <c r="F41" i="24"/>
  <c r="E41" i="24"/>
  <c r="D41" i="24"/>
  <c r="C41" i="24"/>
  <c r="B41" i="24"/>
  <c r="K41" i="24" s="1"/>
  <c r="L40" i="24"/>
  <c r="K40" i="24"/>
  <c r="I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G24" i="24" s="1"/>
  <c r="C23" i="24"/>
  <c r="C22" i="24"/>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F21" i="24" s="1"/>
  <c r="B20" i="24"/>
  <c r="B19" i="24"/>
  <c r="F19" i="24" s="1"/>
  <c r="B18" i="24"/>
  <c r="B17" i="24"/>
  <c r="B16" i="24"/>
  <c r="B15" i="24"/>
  <c r="B9" i="24"/>
  <c r="B8" i="24"/>
  <c r="B7" i="24"/>
  <c r="K8" i="24" l="1"/>
  <c r="H8" i="24"/>
  <c r="F8" i="24"/>
  <c r="D8" i="24"/>
  <c r="J8" i="24"/>
  <c r="K22" i="24"/>
  <c r="H22" i="24"/>
  <c r="F22" i="24"/>
  <c r="D22" i="24"/>
  <c r="J22" i="24"/>
  <c r="K16" i="24"/>
  <c r="H16" i="24"/>
  <c r="F16" i="24"/>
  <c r="D16" i="24"/>
  <c r="J16" i="24"/>
  <c r="K26" i="24"/>
  <c r="J26" i="24"/>
  <c r="H26" i="24"/>
  <c r="F26" i="24"/>
  <c r="D26" i="24"/>
  <c r="K32" i="24"/>
  <c r="J32" i="24"/>
  <c r="H32" i="24"/>
  <c r="F32" i="24"/>
  <c r="D32" i="24"/>
  <c r="G7" i="24"/>
  <c r="M7" i="24"/>
  <c r="E7" i="24"/>
  <c r="L7" i="24"/>
  <c r="I7" i="24"/>
  <c r="G9" i="24"/>
  <c r="M9" i="24"/>
  <c r="E9" i="24"/>
  <c r="L9" i="24"/>
  <c r="I9" i="24"/>
  <c r="G23" i="24"/>
  <c r="M23" i="24"/>
  <c r="E23" i="24"/>
  <c r="L23" i="24"/>
  <c r="I23" i="24"/>
  <c r="I26" i="24"/>
  <c r="M26" i="24"/>
  <c r="E26" i="24"/>
  <c r="L26" i="24"/>
  <c r="G26" i="24"/>
  <c r="C14" i="24"/>
  <c r="C6" i="24"/>
  <c r="I20" i="24"/>
  <c r="M20" i="24"/>
  <c r="E20" i="24"/>
  <c r="L20" i="24"/>
  <c r="G20" i="24"/>
  <c r="I30" i="24"/>
  <c r="M30" i="24"/>
  <c r="E30" i="24"/>
  <c r="L30" i="24"/>
  <c r="G30" i="24"/>
  <c r="I37" i="24"/>
  <c r="G37" i="24"/>
  <c r="M37" i="24"/>
  <c r="E37" i="24"/>
  <c r="L37" i="24"/>
  <c r="D17" i="24"/>
  <c r="J17" i="24"/>
  <c r="H17" i="24"/>
  <c r="K17" i="24"/>
  <c r="F17" i="24"/>
  <c r="K20" i="24"/>
  <c r="H20" i="24"/>
  <c r="F20" i="24"/>
  <c r="D20" i="24"/>
  <c r="J20" i="24"/>
  <c r="D23" i="24"/>
  <c r="J23" i="24"/>
  <c r="H23" i="24"/>
  <c r="K23" i="24"/>
  <c r="F23" i="24"/>
  <c r="F33" i="24"/>
  <c r="D33" i="24"/>
  <c r="J33" i="24"/>
  <c r="H33" i="24"/>
  <c r="K33" i="24"/>
  <c r="G17" i="24"/>
  <c r="M17" i="24"/>
  <c r="E17" i="24"/>
  <c r="L17" i="24"/>
  <c r="I17" i="24"/>
  <c r="G33" i="24"/>
  <c r="M33" i="24"/>
  <c r="E33" i="24"/>
  <c r="L33" i="24"/>
  <c r="I33" i="24"/>
  <c r="B6" i="24"/>
  <c r="B14" i="24"/>
  <c r="K30" i="24"/>
  <c r="J30" i="24"/>
  <c r="H30" i="24"/>
  <c r="F30" i="24"/>
  <c r="D30" i="24"/>
  <c r="G21" i="24"/>
  <c r="M21" i="24"/>
  <c r="E21" i="24"/>
  <c r="L21" i="24"/>
  <c r="I21" i="24"/>
  <c r="G27" i="24"/>
  <c r="M27" i="24"/>
  <c r="E27" i="24"/>
  <c r="L27" i="24"/>
  <c r="I27" i="24"/>
  <c r="M38" i="24"/>
  <c r="E38" i="24"/>
  <c r="L38" i="24"/>
  <c r="I38" i="24"/>
  <c r="G38" i="24"/>
  <c r="D9" i="24"/>
  <c r="J9" i="24"/>
  <c r="H9" i="24"/>
  <c r="K9" i="24"/>
  <c r="F9" i="24"/>
  <c r="K18" i="24"/>
  <c r="H18" i="24"/>
  <c r="F18" i="24"/>
  <c r="D18" i="24"/>
  <c r="J18" i="24"/>
  <c r="K24" i="24"/>
  <c r="H24" i="24"/>
  <c r="F24" i="24"/>
  <c r="D24" i="24"/>
  <c r="J24" i="24"/>
  <c r="K34" i="24"/>
  <c r="J34" i="24"/>
  <c r="H34" i="24"/>
  <c r="F34" i="24"/>
  <c r="D34" i="24"/>
  <c r="G15" i="24"/>
  <c r="M15" i="24"/>
  <c r="E15" i="24"/>
  <c r="L15" i="24"/>
  <c r="I15" i="24"/>
  <c r="I18" i="24"/>
  <c r="M18" i="24"/>
  <c r="E18" i="24"/>
  <c r="L18" i="24"/>
  <c r="G18" i="24"/>
  <c r="G31" i="24"/>
  <c r="M31" i="24"/>
  <c r="E31" i="24"/>
  <c r="L31" i="24"/>
  <c r="I31" i="24"/>
  <c r="I34" i="24"/>
  <c r="M34" i="24"/>
  <c r="E34" i="24"/>
  <c r="L34" i="24"/>
  <c r="G34" i="24"/>
  <c r="I22" i="24"/>
  <c r="M22" i="24"/>
  <c r="E22" i="24"/>
  <c r="L22" i="24"/>
  <c r="G22" i="24"/>
  <c r="I28" i="24"/>
  <c r="M28" i="24"/>
  <c r="E28" i="24"/>
  <c r="L28" i="24"/>
  <c r="G28" i="24"/>
  <c r="C45" i="24"/>
  <c r="C39" i="24"/>
  <c r="D15" i="24"/>
  <c r="J15" i="24"/>
  <c r="H15" i="24"/>
  <c r="K15" i="24"/>
  <c r="F15" i="24"/>
  <c r="F25" i="24"/>
  <c r="D25" i="24"/>
  <c r="J25" i="24"/>
  <c r="H25" i="24"/>
  <c r="K25" i="24"/>
  <c r="F31" i="24"/>
  <c r="D31" i="24"/>
  <c r="J31" i="24"/>
  <c r="H31" i="24"/>
  <c r="K31" i="24"/>
  <c r="G25" i="24"/>
  <c r="M25" i="24"/>
  <c r="E25" i="24"/>
  <c r="L25" i="24"/>
  <c r="I25" i="24"/>
  <c r="D7" i="24"/>
  <c r="J7" i="24"/>
  <c r="H7" i="24"/>
  <c r="K7" i="24"/>
  <c r="F7" i="24"/>
  <c r="B45" i="24"/>
  <c r="B39" i="24"/>
  <c r="I8" i="24"/>
  <c r="M8" i="24"/>
  <c r="E8" i="24"/>
  <c r="L8" i="24"/>
  <c r="G8" i="24"/>
  <c r="G19" i="24"/>
  <c r="M19" i="24"/>
  <c r="E19" i="24"/>
  <c r="L19" i="24"/>
  <c r="I19" i="24"/>
  <c r="G29" i="24"/>
  <c r="M29" i="24"/>
  <c r="E29" i="24"/>
  <c r="L29" i="24"/>
  <c r="I29" i="24"/>
  <c r="G35" i="24"/>
  <c r="M35" i="24"/>
  <c r="E35" i="24"/>
  <c r="L35" i="24"/>
  <c r="I35" i="24"/>
  <c r="D21" i="24"/>
  <c r="J21" i="24"/>
  <c r="H21" i="24"/>
  <c r="F29" i="24"/>
  <c r="D29" i="24"/>
  <c r="J29" i="24"/>
  <c r="H29" i="24"/>
  <c r="D38" i="24"/>
  <c r="K38" i="24"/>
  <c r="J38" i="24"/>
  <c r="H38" i="24"/>
  <c r="F38" i="24"/>
  <c r="K21" i="24"/>
  <c r="K29" i="24"/>
  <c r="D19" i="24"/>
  <c r="J19" i="24"/>
  <c r="H19" i="24"/>
  <c r="F27" i="24"/>
  <c r="D27" i="24"/>
  <c r="J27" i="24"/>
  <c r="H27" i="24"/>
  <c r="F35" i="24"/>
  <c r="D35" i="24"/>
  <c r="J35" i="24"/>
  <c r="H35" i="24"/>
  <c r="K19" i="24"/>
  <c r="K3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28" i="24"/>
  <c r="J28" i="24"/>
  <c r="H28" i="24"/>
  <c r="F28" i="24"/>
  <c r="D28" i="24"/>
  <c r="H37" i="24"/>
  <c r="F37" i="24"/>
  <c r="D37" i="24"/>
  <c r="K37" i="24"/>
  <c r="J37" i="24"/>
  <c r="I16" i="24"/>
  <c r="M16" i="24"/>
  <c r="E16" i="24"/>
  <c r="L16" i="24"/>
  <c r="I24" i="24"/>
  <c r="M24" i="24"/>
  <c r="E24" i="24"/>
  <c r="L24" i="24"/>
  <c r="I32" i="24"/>
  <c r="M32" i="24"/>
  <c r="E32" i="24"/>
  <c r="L32" i="24"/>
  <c r="G32" i="24"/>
  <c r="K2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G42" i="24"/>
  <c r="G44" i="24"/>
  <c r="H40" i="24"/>
  <c r="H42" i="24"/>
  <c r="H44" i="24"/>
  <c r="E40" i="24"/>
  <c r="E42" i="24"/>
  <c r="E44" i="24"/>
  <c r="H39" i="24" l="1"/>
  <c r="F39" i="24"/>
  <c r="D39" i="24"/>
  <c r="K39" i="24"/>
  <c r="J39" i="24"/>
  <c r="H45" i="24"/>
  <c r="F45" i="24"/>
  <c r="D45" i="24"/>
  <c r="K45" i="24"/>
  <c r="J45" i="24"/>
  <c r="I6" i="24"/>
  <c r="M6" i="24"/>
  <c r="E6" i="24"/>
  <c r="L6" i="24"/>
  <c r="G6" i="24"/>
  <c r="J79" i="24"/>
  <c r="I39" i="24"/>
  <c r="G39" i="24"/>
  <c r="M39" i="24"/>
  <c r="E39" i="24"/>
  <c r="L39" i="24"/>
  <c r="K14" i="24"/>
  <c r="H14" i="24"/>
  <c r="F14" i="24"/>
  <c r="D14" i="24"/>
  <c r="J14" i="24"/>
  <c r="I14" i="24"/>
  <c r="M14" i="24"/>
  <c r="E14" i="24"/>
  <c r="L14" i="24"/>
  <c r="G14" i="24"/>
  <c r="K6" i="24"/>
  <c r="H6" i="24"/>
  <c r="F6" i="24"/>
  <c r="D6" i="24"/>
  <c r="J6" i="24"/>
  <c r="I45" i="24"/>
  <c r="G45" i="24"/>
  <c r="M45" i="24"/>
  <c r="E45" i="24"/>
  <c r="L45" i="24"/>
  <c r="I78" i="24"/>
  <c r="I79" i="24"/>
  <c r="K77" i="24"/>
  <c r="K79" i="24" l="1"/>
  <c r="K78" i="24"/>
  <c r="I82" i="24"/>
  <c r="J78" i="24"/>
  <c r="I83" i="24" s="1"/>
  <c r="I81" i="24" l="1"/>
</calcChain>
</file>

<file path=xl/sharedStrings.xml><?xml version="1.0" encoding="utf-8"?>
<sst xmlns="http://schemas.openxmlformats.org/spreadsheetml/2006/main" count="1658" uniqueCount="521">
  <si>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</si>
  <si>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</si>
  <si>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</si>
  <si>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</si>
  <si>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</si>
  <si>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</si>
  <si>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</si>
  <si>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</si>
  <si>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</si>
  <si>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</si>
  <si>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</si>
  <si>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</si>
  <si>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</si>
  <si>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Kaiserslautern – Pirmasens (515)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</si>
  <si>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</si>
  <si>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</si>
  <si>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</si>
  <si>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</si>
  <si>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</si>
  <si>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</si>
  <si>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</si>
  <si>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</si>
  <si>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</si>
  <si>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</si>
  <si>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</si>
  <si>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</si>
  <si>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</si>
  <si>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</si>
  <si>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</si>
  <si>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</si>
  <si>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</si>
  <si>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</si>
  <si>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</si>
  <si>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</si>
  <si>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</si>
  <si>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</si>
  <si>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</si>
  <si>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</si>
  <si>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</si>
  <si>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</si>
  <si>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</si>
  <si>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</si>
  <si>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</si>
  <si>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</si>
  <si>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</si>
  <si>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</si>
  <si>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</si>
  <si>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</si>
  <si>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</si>
  <si>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</si>
  <si>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</si>
  <si>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</si>
  <si>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</si>
  <si>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</si>
  <si>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</si>
  <si>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</si>
  <si>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</si>
  <si>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</si>
  <si>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</si>
  <si>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</si>
  <si>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</si>
  <si>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</si>
  <si>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</si>
  <si>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</si>
  <si>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</si>
  <si>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</si>
  <si>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</si>
  <si>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</si>
  <si>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</si>
  <si>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</si>
  <si>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</si>
  <si>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</si>
  <si>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</si>
  <si>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</si>
  <si>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</si>
  <si>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</si>
  <si>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</si>
  <si>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</si>
  <si>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</si>
  <si>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</si>
  <si>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</si>
  <si>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</si>
  <si>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</si>
  <si>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</si>
  <si>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</si>
  <si>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</si>
  <si>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</si>
  <si>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</si>
  <si>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</si>
  <si>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</si>
  <si>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</si>
  <si>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</si>
  <si>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Kaiserslautern – Pirmasens (515);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</si>
  <si>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</si>
  <si>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</si>
  <si>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</si>
  <si>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</si>
  <si>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</si>
  <si>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</si>
  <si>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</si>
  <si>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</si>
  <si>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</si>
  <si>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</si>
  <si>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</si>
  <si>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</si>
  <si>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</si>
  <si>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</si>
  <si>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</si>
  <si>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</si>
  <si>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</si>
  <si>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</si>
  <si>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</si>
  <si>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</si>
  <si>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</si>
  <si>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</si>
  <si>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</si>
  <si>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</si>
  <si>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</si>
  <si>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</si>
  <si>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</si>
  <si>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</si>
  <si>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</si>
  <si>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</si>
  <si>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</si>
  <si>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</si>
  <si>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</si>
  <si>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</si>
  <si>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</si>
  <si>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</si>
  <si>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Rheinland-Pfalz/Saarland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</si>
  <si>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</si>
  <si>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</si>
  <si>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</si>
  <si>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</si>
  <si>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</si>
  <si>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</si>
  <si>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</si>
  <si>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</si>
  <si>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</si>
  <si>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</si>
  <si>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</si>
  <si>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</si>
  <si>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</si>
  <si>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</si>
  <si>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</si>
  <si>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</si>
  <si>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</si>
  <si>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</si>
  <si>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</si>
  <si>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</si>
  <si>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</si>
  <si>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</si>
  <si>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</si>
  <si>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</si>
  <si>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</si>
  <si>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</si>
  <si>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</si>
  <si>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</si>
  <si>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</si>
  <si>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</si>
  <si>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</si>
  <si>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</si>
  <si>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</si>
  <si>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</si>
  <si>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</si>
  <si>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</si>
  <si>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</si>
  <si>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</si>
  <si>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</si>
  <si>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</si>
  <si>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</si>
  <si>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</si>
  <si>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</si>
  <si>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</si>
  <si>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</si>
  <si>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</si>
  <si>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</si>
  <si>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</si>
  <si>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</si>
  <si>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</si>
  <si>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</si>
  <si>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</si>
  <si>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</si>
  <si>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Kaiserslautern – Pirmasens (515)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</si>
  <si>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</si>
  <si>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</si>
  <si>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</si>
  <si>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</si>
  <si>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</si>
  <si>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</si>
  <si>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</si>
  <si>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</si>
  <si>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</si>
  <si>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</si>
  <si>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</si>
  <si>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</si>
  <si>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</si>
  <si>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</si>
  <si>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</si>
  <si>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</si>
  <si>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</si>
  <si>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</si>
  <si>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</si>
  <si>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</si>
  <si>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</si>
  <si>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</si>
  <si>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</si>
  <si>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</si>
  <si>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</si>
  <si>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</si>
  <si>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</si>
  <si>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</si>
  <si>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</si>
  <si>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</si>
  <si>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</si>
  <si>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</si>
  <si>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</si>
  <si>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</si>
  <si>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</si>
  <si>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</si>
  <si>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</si>
  <si>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</si>
  <si>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</si>
  <si>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</si>
  <si>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</si>
  <si>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</si>
  <si>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</si>
  <si>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</si>
  <si>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</si>
  <si>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</si>
  <si>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</si>
  <si>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</si>
  <si>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</si>
  <si>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</si>
  <si>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</si>
  <si>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</si>
  <si>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</si>
  <si>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</si>
  <si>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</si>
  <si>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</si>
  <si>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</si>
  <si>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</si>
  <si>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</si>
  <si>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</si>
  <si>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</si>
  <si>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</si>
  <si>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</si>
  <si>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</si>
  <si>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</si>
  <si>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</si>
  <si>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</si>
  <si>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</si>
  <si>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</si>
  <si>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</si>
  <si>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</si>
  <si>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</si>
  <si>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</si>
  <si>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</si>
  <si>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</si>
  <si>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</si>
  <si>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</si>
  <si>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</si>
  <si>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</si>
  <si>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</si>
  <si>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</si>
  <si>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</si>
  <si>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</si>
  <si>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</si>
  <si>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</si>
  <si>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</si>
  <si>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</si>
  <si>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</si>
  <si>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</si>
  <si>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</si>
  <si>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</si>
  <si>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</si>
  <si>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</si>
  <si>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</si>
  <si>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</si>
  <si>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</si>
  <si>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</si>
  <si>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</si>
  <si>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</si>
  <si>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</si>
  <si>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</si>
  <si>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</si>
  <si>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</si>
  <si>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</si>
  <si>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</si>
  <si>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</si>
  <si>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</si>
  <si>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</si>
  <si>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</si>
  <si>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</si>
  <si>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</si>
  <si>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</si>
  <si>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</si>
  <si>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</si>
  <si>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</si>
  <si>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</si>
  <si>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</si>
  <si>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</si>
  <si>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</si>
  <si>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</si>
  <si>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</si>
  <si>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</si>
  <si>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</si>
  <si>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</si>
  <si>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</si>
  <si>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</si>
  <si>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</si>
  <si>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</si>
  <si>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</si>
  <si>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</si>
  <si>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</si>
  <si>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</si>
  <si>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</si>
  <si>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</si>
  <si>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</si>
  <si>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</si>
  <si>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</si>
  <si>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</si>
  <si>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</si>
  <si>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</si>
  <si>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</si>
  <si>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</si>
  <si>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</si>
  <si>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Kaiserslautern – Pirmasens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</si>
  <si>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</si>
  <si>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</si>
  <si>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</si>
  <si>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</si>
  <si>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</si>
  <si>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</si>
  <si>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</si>
  <si>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</si>
  <si>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</si>
  <si>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</si>
  <si>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</si>
  <si>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</si>
  <si>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</si>
  <si>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</si>
  <si>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</si>
  <si>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</si>
  <si>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</si>
  <si>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</si>
  <si>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</si>
  <si>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</si>
  <si>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</si>
  <si>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</si>
  <si>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</si>
  <si>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</si>
  <si>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</si>
  <si>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</si>
  <si>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</si>
  <si>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</si>
  <si>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</si>
  <si>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</si>
  <si>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</si>
  <si>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</si>
  <si>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</si>
  <si>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</si>
  <si>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</si>
  <si>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</si>
  <si>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</si>
  <si>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</si>
  <si>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</si>
  <si>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</si>
  <si>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</si>
  <si>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</si>
  <si>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</si>
  <si>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</si>
  <si>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</si>
  <si>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</si>
  <si>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Kaiserslautern – Pirmasens (515);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</si>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</sst>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{4DA58658-9BCF-4181-8297-A0CCFECF6B52}</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CD29-449C-BDC2-9EC6992A771C}"/>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{FE9F8270-8E28-40FE-A44C-D2A395743A51}</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CD29-449C-BDC2-9EC6992A771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{872BA9BA-A6CD-46B0-B277-0DBA5794040D}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D29-449C-BDC2-9EC6992A771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{07FAA75C-79F1-4F5C-9B8E-D56CCEE97269}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D29-449C-BDC2-9EC6992A771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-1.6848388571978724E-2</c:v>
                </c:pt>
                <c:pt idx="1">
                  <c:v>0.53680001360515106</c:v>
                </c:pt>
                <c:pt idx="2">
                  <c:v>1.1186464311118853</c:v>
                </c:pt>
                <c:pt idx="3">
                  <c:v>1.0875687030768</c:v>
                </c:pt>
              </c:numCache>
            </c:numRef>
          </c:val>
          <c:extLst>
            <c:ext xmlns:c16="http://schemas.microsoft.com/office/drawing/2014/chart" uri="{C3380CC4-5D6E-409C-BE32-E72D297353CC}">
              <c16:uniqueId val="{00000004-CD29-449C-BDC2-9EC6992A771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{695A8922-6B38-4A2C-84F3-164C9A048644}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D29-449C-BDC2-9EC6992A771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{1F3CF926-59F7-4A14-BB07-53435844F5E9}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D29-449C-BDC2-9EC6992A771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{ADEFCF23-9A38-4EC2-94C3-541F2403D65F}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D29-449C-BDC2-9EC6992A771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{1FB995F9-A67D-4FF5-B1E3-22D8EA2D05ED}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D29-449C-BDC2-9EC6992A77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D29-449C-BDC2-9EC6992A771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D29-449C-BDC2-9EC6992A771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{28CC337B-4B4B-45C8-AA5E-58D5EF74D545}</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E0DF-46AB-91A7-03B713F78117}"/>
                </c:ext>
              </c:extLst>
            </c:dLbl>
            <c:dLbl>
              <c:idx val="1"/>
              <c:tx>
                <c:strRef>
                  <c:f>Daten_Diagramme!$E$7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{B4D03C23-6E4A-4E69-82B3-DE155344382E}</c15:txfldGUID>
                      <c15:f>Daten_Diagramme!$E$7</c15:f>
                      <c15:dlblFieldTableCache>
                        <c:ptCount val="1"/>
                        <c:pt idx="0">
                          <c:v>-3.5</c:v>
                        </c:pt>
                      </c15:dlblFieldTableCache>
                    </c15:dlblFTEntry>
                  </c15:dlblFieldTable>
                  <c15:showDataLabelsRange val="0"/>
                </c:ext>
                <c:ext xmlns:c16="http://schemas.microsoft.com/office/drawing/2014/chart" uri="{C3380CC4-5D6E-409C-BE32-E72D297353CC}">
                  <c16:uniqueId val="{00000001-E0DF-46AB-91A7-03B713F7811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{19BD07C2-F5C3-419D-BB3C-63C5CF265AC8}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0DF-46AB-91A7-03B713F7811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{B29E0F97-EF59-449B-B2E8-BA5136C1A0C5}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0DF-46AB-91A7-03B713F781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-4.2086851367984623</c:v>
                </c:pt>
                <c:pt idx="1">
                  <c:v>-3.4559128396490926</c:v>
                </c:pt>
                <c:pt idx="2">
                  <c:v>-2.7637010795899166</c:v>
                </c:pt>
                <c:pt idx="3">
                  <c:v>-2.8655893304673015</c:v>
                </c:pt>
              </c:numCache>
            </c:numRef>
          </c:val>
          <c:extLst>
            <c:ext xmlns:c16="http://schemas.microsoft.com/office/drawing/2014/chart" uri="{C3380CC4-5D6E-409C-BE32-E72D297353CC}">
              <c16:uniqueId val="{00000004-E0DF-46AB-91A7-03B713F7811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{AE8BAC5E-E376-4978-B8B1-E7579FCC0873}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0DF-46AB-91A7-03B713F7811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{8246440F-BE59-45F6-B097-BC697FAA27E3}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0DF-46AB-91A7-03B713F7811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{6E116FE5-191F-4324-8CFB-DE7D7F225E5C}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0DF-46AB-91A7-03B713F7811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{4B92B30B-642E-4122-A362-E3CC636EFB76}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0DF-46AB-91A7-03B713F781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0DF-46AB-91A7-03B713F7811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0DF-46AB-91A7-03B713F7811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{EEC5927B-D2D0-4B26-8686-C1F3075F8CD6}</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6185-492B-91B9-9D17007E8D05}"/>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{E6F93C21-631A-432F-9B67-441FE008EBB4}</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6185-492B-91B9-9D17007E8D05}"/>
                </c:ext>
              </c:extLst>
            </c:dLbl>
            <c:dLbl>
              <c:idx val="2"/>
              <c:tx>
                <c:strRef>
                  <c:f>Daten_Diagramme!$D$16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{A6388D33-FC4E-4771-9EA8-9FB1A8B8EAF2}</c15:txfldGUID>
                      <c15:f>Daten_Diagramme!$D$16</c15:f>
                      <c15:dlblFieldTableCache>
                        <c:ptCount val="1"/>
                        <c:pt idx="0">
                          <c:v>1.3</c:v>
                        </c:pt>
                      </c15:dlblFieldTableCache>
                    </c15:dlblFTEntry>
                  </c15:dlblFieldTable>
                  <c15:showDataLabelsRange val="0"/>
                </c:ext>
                <c:ext xmlns:c16="http://schemas.microsoft.com/office/drawing/2014/chart" uri="{C3380CC4-5D6E-409C-BE32-E72D297353CC}">
                  <c16:uniqueId val="{00000002-6185-492B-91B9-9D17007E8D05}"/>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{2C05C6EC-8679-4186-B8AC-38968B8B6755}</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6185-492B-91B9-9D17007E8D05}"/>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{6D274E22-01FA-45EB-B4F3-CB832BB639CF}</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6185-492B-91B9-9D17007E8D05}"/>
                </c:ext>
              </c:extLst>
            </c:dLbl>
            <c:dLbl>
              <c:idx val="5"/>
              <c:tx>
                <c:strRef>
                  <c:f>Daten_Diagramme!$D$19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{46609403-7CB6-4E2F-8D76-4F077E474D56}</c15:txfldGUID>
                      <c15:f>Daten_Diagramme!$D$19</c15:f>
                      <c15:dlblFieldTableCache>
                        <c:ptCount val="1"/>
                        <c:pt idx="0">
                          <c:v>-3.1</c:v>
                        </c:pt>
                      </c15:dlblFieldTableCache>
                    </c15:dlblFTEntry>
                  </c15:dlblFieldTable>
                  <c15:showDataLabelsRange val="0"/>
                </c:ext>
                <c:ext xmlns:c16="http://schemas.microsoft.com/office/drawing/2014/chart" uri="{C3380CC4-5D6E-409C-BE32-E72D297353CC}">
                  <c16:uniqueId val="{00000005-6185-492B-91B9-9D17007E8D05}"/>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{F12002A7-498B-49EE-AC86-88DCA6CDFFC0}</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6185-492B-91B9-9D17007E8D05}"/>
                </c:ext>
              </c:extLst>
            </c:dLbl>
            <c:dLbl>
              <c:idx val="7"/>
              <c:tx>
                <c:strRef>
                  <c:f>Daten_Diagramme!$D$21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{E7804323-B5A5-4CF3-A3E6-26BF5AC6645B}</c15:txfldGUID>
                      <c15:f>Daten_Diagramme!$D$21</c15:f>
                      <c15:dlblFieldTableCache>
                        <c:ptCount val="1"/>
                        <c:pt idx="0">
                          <c:v>1.4</c:v>
                        </c:pt>
                      </c15:dlblFieldTableCache>
                    </c15:dlblFTEntry>
                  </c15:dlblFieldTable>
                  <c15:showDataLabelsRange val="0"/>
                </c:ext>
                <c:ext xmlns:c16="http://schemas.microsoft.com/office/drawing/2014/chart" uri="{C3380CC4-5D6E-409C-BE32-E72D297353CC}">
                  <c16:uniqueId val="{00000007-6185-492B-91B9-9D17007E8D05}"/>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{011F8D62-2FFC-47A4-AACA-F94FAA4B0001}</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6185-492B-91B9-9D17007E8D05}"/>
                </c:ext>
              </c:extLst>
            </c:dLbl>
            <c:dLbl>
              <c:idx val="9"/>
              <c:tx>
                <c:strRef>
                  <c:f>Daten_Diagramme!$D$23</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{76C84F98-067B-476C-8CD5-462C28EC1AB5}</c15:txfldGUID>
                      <c15:f>Daten_Diagramme!$D$23</c15:f>
                      <c15:dlblFieldTableCache>
                        <c:ptCount val="1"/>
                        <c:pt idx="0">
                          <c:v>-10.2</c:v>
                        </c:pt>
                      </c15:dlblFieldTableCache>
                    </c15:dlblFTEntry>
                  </c15:dlblFieldTable>
                  <c15:showDataLabelsRange val="0"/>
                </c:ext>
                <c:ext xmlns:c16="http://schemas.microsoft.com/office/drawing/2014/chart" uri="{C3380CC4-5D6E-409C-BE32-E72D297353CC}">
                  <c16:uniqueId val="{00000009-6185-492B-91B9-9D17007E8D05}"/>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{5E705F8B-017B-4A05-9CF2-5FA90A60C222}</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6185-492B-91B9-9D17007E8D05}"/>
                </c:ext>
              </c:extLst>
            </c:dLbl>
            <c:dLbl>
              <c:idx val="11"/>
              <c:tx>
                <c:strRef>
                  <c:f>Daten_Diagramme!$D$25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{5DEFB3F4-5FB6-4C33-99D5-18B9CD9C2828}</c15:txfldGUID>
                      <c15:f>Daten_Diagramme!$D$25</c15:f>
                      <c15:dlblFieldTableCache>
                        <c:ptCount val="1"/>
                        <c:pt idx="0">
                          <c:v>2.7</c:v>
                        </c:pt>
                      </c15:dlblFieldTableCache>
                    </c15:dlblFTEntry>
                  </c15:dlblFieldTable>
                  <c15:showDataLabelsRange val="0"/>
                </c:ext>
                <c:ext xmlns:c16="http://schemas.microsoft.com/office/drawing/2014/chart" uri="{C3380CC4-5D6E-409C-BE32-E72D297353CC}">
                  <c16:uniqueId val="{0000000B-6185-492B-91B9-9D17007E8D05}"/>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{30ADEBCF-FA5C-4209-A94E-43913F0FFAD9}</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6185-492B-91B9-9D17007E8D05}"/>
                </c:ext>
              </c:extLst>
            </c:dLbl>
            <c:dLbl>
              <c:idx val="13"/>
              <c:tx>
                <c:strRef>
                  <c:f>Daten_Diagramme!$D$27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{5A570F88-966D-47B7-A24E-CCA7C7E220B6}</c15:txfldGUID>
                      <c15:f>Daten_Diagramme!$D$27</c15:f>
                      <c15:dlblFieldTableCache>
                        <c:ptCount val="1"/>
                        <c:pt idx="0">
                          <c:v>0.5</c:v>
                        </c:pt>
                      </c15:dlblFieldTableCache>
                    </c15:dlblFTEntry>
                  </c15:dlblFieldTable>
                  <c15:showDataLabelsRange val="0"/>
                </c:ext>
                <c:ext xmlns:c16="http://schemas.microsoft.com/office/drawing/2014/chart" uri="{C3380CC4-5D6E-409C-BE32-E72D297353CC}">
                  <c16:uniqueId val="{0000000D-6185-492B-91B9-9D17007E8D05}"/>
                </c:ext>
              </c:extLst>
            </c:dLbl>
            <c:dLbl>
              <c:idx val="14"/>
              <c:tx>
                <c:strRef>
                  <c:f>Daten_Diagramme!$D$28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{B2E3F9BE-FAE0-42B3-935A-70C1612A02A8}</c15:txfldGUID>
                      <c15:f>Daten_Diagramme!$D$28</c15:f>
                      <c15:dlblFieldTableCache>
                        <c:ptCount val="1"/>
                        <c:pt idx="0">
                          <c:v>-8.7</c:v>
                        </c:pt>
                      </c15:dlblFieldTableCache>
                    </c15:dlblFTEntry>
                  </c15:dlblFieldTable>
                  <c15:showDataLabelsRange val="0"/>
                </c:ext>
                <c:ext xmlns:c16="http://schemas.microsoft.com/office/drawing/2014/chart" uri="{C3380CC4-5D6E-409C-BE32-E72D297353CC}">
                  <c16:uniqueId val="{0000000E-6185-492B-91B9-9D17007E8D05}"/>
                </c:ext>
              </c:extLst>
            </c:dLbl>
            <c:dLbl>
              <c:idx val="15"/>
              <c:tx>
                <c:strRef>
                  <c:f>Daten_Diagramme!$D$29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{16128BAC-9740-48B6-9A74-54E0A8526A08}</c15:txfldGUID>
                      <c15:f>Daten_Diagramme!$D$29</c15:f>
                      <c15:dlblFieldTableCache>
                        <c:ptCount val="1"/>
                        <c:pt idx="0">
                          <c:v>-5.7</c:v>
                        </c:pt>
                      </c15:dlblFieldTableCache>
                    </c15:dlblFTEntry>
                  </c15:dlblFieldTable>
                  <c15:showDataLabelsRange val="0"/>
                </c:ext>
                <c:ext xmlns:c16="http://schemas.microsoft.com/office/drawing/2014/chart" uri="{C3380CC4-5D6E-409C-BE32-E72D297353CC}">
                  <c16:uniqueId val="{0000000F-6185-492B-91B9-9D17007E8D05}"/>
                </c:ext>
              </c:extLst>
            </c:dLbl>
            <c:dLbl>
              <c:idx val="16"/>
              <c:tx>
                <c:strRef>
                  <c:f>Daten_Diagramme!$D$30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{67D2E571-DDC8-4152-B20B-C167FA6587E6}</c15:txfldGUID>
                      <c15:f>Daten_Diagramme!$D$30</c15:f>
                      <c15:dlblFieldTableCache>
                        <c:ptCount val="1"/>
                        <c:pt idx="0">
                          <c:v>1.2</c:v>
                        </c:pt>
                      </c15:dlblFieldTableCache>
                    </c15:dlblFTEntry>
                  </c15:dlblFieldTable>
                  <c15:showDataLabelsRange val="0"/>
                </c:ext>
                <c:ext xmlns:c16="http://schemas.microsoft.com/office/drawing/2014/chart" uri="{C3380CC4-5D6E-409C-BE32-E72D297353CC}">
                  <c16:uniqueId val="{00000010-6185-492B-91B9-9D17007E8D05}"/>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{E33F995F-DFE5-4AC8-9056-00F80F2CEDEE}</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6185-492B-91B9-9D17007E8D05}"/>
                </c:ext>
              </c:extLst>
            </c:dLbl>
            <c:dLbl>
              <c:idx val="18"/>
              <c:tx>
                <c:strRef>
                  <c:f>Daten_Diagramme!$D$32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{950E2878-72B5-4B44-9D80-9CA4D9CF54B2}</c15:txfldGUID>
                      <c15:f>Daten_Diagramme!$D$32</c15:f>
                      <c15:dlblFieldTableCache>
                        <c:ptCount val="1"/>
                        <c:pt idx="0">
                          <c:v>3.3</c:v>
                        </c:pt>
                      </c15:dlblFieldTableCache>
                    </c15:dlblFTEntry>
                  </c15:dlblFieldTable>
                  <c15:showDataLabelsRange val="0"/>
                </c:ext>
                <c:ext xmlns:c16="http://schemas.microsoft.com/office/drawing/2014/chart" uri="{C3380CC4-5D6E-409C-BE32-E72D297353CC}">
                  <c16:uniqueId val="{00000012-6185-492B-91B9-9D17007E8D05}"/>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{9F9FE428-60EA-48C3-A032-9315D838E789}</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6185-492B-91B9-9D17007E8D05}"/>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{3AD55FC1-6C32-4304-A00D-5D0FE323E556}</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6185-492B-91B9-9D17007E8D0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{5B19451B-D8B0-4374-AEBF-BC337ABA195B}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185-492B-91B9-9D17007E8D0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{099C614F-8723-4DFB-AC5A-74223814DE3F}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185-492B-91B9-9D17007E8D05}"/>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{2DF1EDF9-BC22-46C4-9F4C-DA908CFD4A35}</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6185-492B-91B9-9D17007E8D05}"/>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{29C01D31-94D1-40F3-B7B0-0C9E43041765}</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6185-492B-91B9-9D17007E8D05}"/>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{BEB6D085-4B04-4F68-B365-7E7CF53FD09B}</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6185-492B-91B9-9D17007E8D0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{4B813598-529A-41A4-9664-D0196ABB80EA}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185-492B-91B9-9D17007E8D0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{5FAF95A5-363B-4935-A107-957289455410}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185-492B-91B9-9D17007E8D0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{E117D46D-9BCD-4A45-A775-12B08D6FA4EC}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185-492B-91B9-9D17007E8D0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{A93F73F7-5105-4033-9094-E30047953977}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185-492B-91B9-9D17007E8D0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{B65F54F9-4EE8-4C78-B708-62B17F6F20AD}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185-492B-91B9-9D17007E8D05}"/>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{7D66F7BD-071F-4B6E-B5B2-CDA1121B087A}</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6185-492B-91B9-9D17007E8D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-1.6848388571978724E-2</c:v>
                </c:pt>
                <c:pt idx="1">
                  <c:v>-1.0101010101010102</c:v>
                </c:pt>
                <c:pt idx="2">
                  <c:v>1.28992628992629</c:v>
                </c:pt>
                <c:pt idx="3">
                  <c:v>-1.5471677074041035</c:v>
                </c:pt>
                <c:pt idx="4">
                  <c:v>-1.074366291757596</c:v>
                </c:pt>
                <c:pt idx="5">
                  <c:v>-3.1121260970804228</c:v>
                </c:pt>
                <c:pt idx="6">
                  <c:v>2.690228141896347</c:v>
                </c:pt>
                <c:pt idx="7">
                  <c:v>1.4019715224534501</c:v>
                </c:pt>
                <c:pt idx="8">
                  <c:v>1.8347452215742199</c:v>
                </c:pt>
                <c:pt idx="9">
                  <c:v>-10.232158211521925</c:v>
                </c:pt>
                <c:pt idx="10">
                  <c:v>1.9145802650957291</c:v>
                </c:pt>
                <c:pt idx="11">
                  <c:v>2.7258320126782882</c:v>
                </c:pt>
                <c:pt idx="12">
                  <c:v>-2.4602026049204051</c:v>
                </c:pt>
                <c:pt idx="13">
                  <c:v>0.48636075280186086</c:v>
                </c:pt>
                <c:pt idx="14">
                  <c:v>-8.7054650975334518</c:v>
                </c:pt>
                <c:pt idx="15">
                  <c:v>-5.7488653555219367</c:v>
                </c:pt>
                <c:pt idx="16">
                  <c:v>1.2276150098082643</c:v>
                </c:pt>
                <c:pt idx="17">
                  <c:v>2.6697429136453525</c:v>
                </c:pt>
                <c:pt idx="18">
                  <c:v>3.3089123258996862</c:v>
                </c:pt>
                <c:pt idx="19">
                  <c:v>1.10048834170163</c:v>
                </c:pt>
                <c:pt idx="20">
                  <c:v>1.9525801952580195</c:v>
                </c:pt>
                <c:pt idx="21">
                  <c:v>0</c:v>
                </c:pt>
                <c:pt idx="23">
                  <c:v>-1.0101010101010102</c:v>
                </c:pt>
                <c:pt idx="24">
                  <c:v>-0.79779518421816076</c:v>
                </c:pt>
                <c:pt idx="25">
                  <c:v>0.31048483401003107</c:v>
                </c:pt>
              </c:numCache>
            </c:numRef>
          </c:val>
          <c:extLst>
            <c:ext xmlns:c16="http://schemas.microsoft.com/office/drawing/2014/chart" uri="{C3380CC4-5D6E-409C-BE32-E72D297353CC}">
              <c16:uniqueId val="{00000020-6185-492B-91B9-9D17007E8D0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{8BBAF047-A80E-4641-91EE-BE79C3911D09}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185-492B-91B9-9D17007E8D0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{83E6C943-8778-4CD5-AE41-F9D88B292860}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185-492B-91B9-9D17007E8D0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{3C3CC4DB-A926-4409-834D-5F1E6F2C4E17}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185-492B-91B9-9D17007E8D0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{773357B4-C29C-46A4-B247-15D170098CB8}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185-492B-91B9-9D17007E8D0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{30DA80BD-6AD9-40CA-A2AD-831C153EF99E}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185-492B-91B9-9D17007E8D0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{B3D1A71B-5A6C-46CA-9B32-5290FD86FC8F}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185-492B-91B9-9D17007E8D0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{32783C11-2948-4B5B-A840-D37EDB39C193}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185-492B-91B9-9D17007E8D0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{E6F98FA5-EB99-4FCC-9788-165B710EAC48}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185-492B-91B9-9D17007E8D0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{9456487B-76D6-4F9E-B472-AF5833FE8094}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185-492B-91B9-9D17007E8D0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{428B1C37-79D5-4AAA-96BA-D39B96B20D01}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185-492B-91B9-9D17007E8D0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{C476D9AE-44FE-49ED-ABA4-69F0C2B14B4B}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185-492B-91B9-9D17007E8D0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{16C4C402-E5F1-408D-8833-E33166A9C85F}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185-492B-91B9-9D17007E8D0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{33C3769D-8679-49F5-9356-A1DF1DBBE304}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185-492B-91B9-9D17007E8D0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{B28C0CBA-F8E8-4C9C-9C0B-D57A8AF845A0}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185-492B-91B9-9D17007E8D0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{81AAD882-A2EE-4A66-8437-2CF90E4B4017}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185-492B-91B9-9D17007E8D0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{2E5C8122-0AF7-4D0C-8AD5-09EB720C4F99}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185-492B-91B9-9D17007E8D0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{6A3F2649-C4B9-4AAE-A5E6-D2AFA744564F}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185-492B-91B9-9D17007E8D0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{9EC96C89-2FB3-4ABD-8ECB-4B67BAE4119D}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185-492B-91B9-9D17007E8D0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{1C23771B-C5E8-430E-9491-2415AEAF1885}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185-492B-91B9-9D17007E8D0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{CD476C89-D8EA-4D38-B682-61640F96A202}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185-492B-91B9-9D17007E8D0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{B3D941F2-4ACF-4D4C-A1EF-DB589D25BE4B}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185-492B-91B9-9D17007E8D0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{B576B261-B145-46D6-A6E9-247C9EDFE716}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185-492B-91B9-9D17007E8D0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{4B61C8AF-FC6E-49EE-BA48-839E5BC273D0}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185-492B-91B9-9D17007E8D0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{FF39E8E6-2F30-4415-80BF-8A2A1E18B72E}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185-492B-91B9-9D17007E8D0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{C4D4E135-8985-48BB-B6CC-532FA1FF0E31}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185-492B-91B9-9D17007E8D0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{D822C6C1-4011-4976-8C91-6A381835E813}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185-492B-91B9-9D17007E8D0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{D23F9307-3743-444D-86A9-753161EC66B6}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185-492B-91B9-9D17007E8D0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{8251C8DB-6A37-4D5E-B1FB-703C624C709B}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185-492B-91B9-9D17007E8D0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{0632A73E-B1F6-46A6-B243-516B875FF3A0}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185-492B-91B9-9D17007E8D0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{A849ED32-2CE4-4A98-92FA-51BDEFBC5818}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185-492B-91B9-9D17007E8D0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{CE726176-49F8-4701-BB20-BA5DB49040D3}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185-492B-91B9-9D17007E8D0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{185CC9CA-AE32-44B9-A46F-C5013F7F77C6}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185-492B-91B9-9D17007E8D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185-492B-91B9-9D17007E8D0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185-492B-91B9-9D17007E8D0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{9851441F-FB25-4A4B-B799-F18DD16A6AAF}</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11B9-4DA6-9D0E-5EC98F20DB5B}"/>
                </c:ext>
              </c:extLst>
            </c:dLbl>
            <c:dLbl>
              <c:idx val="1"/>
              <c:tx>
                <c:strRef>
                  <c:f>Daten_Diagramme!$E$15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{1B8F796A-E0F9-4D73-9EAB-1E73CFE2C571}</c15:txfldGUID>
                      <c15:f>Daten_Diagramme!$E$15</c15:f>
                      <c15:dlblFieldTableCache>
                        <c:ptCount val="1"/>
                        <c:pt idx="0">
                          <c:v>4.8</c:v>
                        </c:pt>
                      </c15:dlblFieldTableCache>
                    </c15:dlblFTEntry>
                  </c15:dlblFieldTable>
                  <c15:showDataLabelsRange val="0"/>
                </c:ext>
                <c:ext xmlns:c16="http://schemas.microsoft.com/office/drawing/2014/chart" uri="{C3380CC4-5D6E-409C-BE32-E72D297353CC}">
                  <c16:uniqueId val="{00000001-11B9-4DA6-9D0E-5EC98F20DB5B}"/>
                </c:ext>
              </c:extLst>
            </c:dLbl>
            <c:dLbl>
              <c:idx val="2"/>
              <c:tx>
                <c:strRef>
                  <c:f>Daten_Diagramme!$E$16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{133E136A-CC45-49E2-A041-6647A2499A29}</c15:txfldGUID>
                      <c15:f>Daten_Diagramme!$E$16</c15:f>
                      <c15:dlblFieldTableCache>
                        <c:ptCount val="1"/>
                        <c:pt idx="0">
                          <c:v>-4.1</c:v>
                        </c:pt>
                      </c15:dlblFieldTableCache>
                    </c15:dlblFTEntry>
                  </c15:dlblFieldTable>
                  <c15:showDataLabelsRange val="0"/>
                </c:ext>
                <c:ext xmlns:c16="http://schemas.microsoft.com/office/drawing/2014/chart" uri="{C3380CC4-5D6E-409C-BE32-E72D297353CC}">
                  <c16:uniqueId val="{00000002-11B9-4DA6-9D0E-5EC98F20DB5B}"/>
                </c:ext>
              </c:extLst>
            </c:dLbl>
            <c:dLbl>
              <c:idx val="3"/>
              <c:tx>
                <c:strRef>
                  <c:f>Daten_Diagramme!$E$17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{9733B2FE-2980-44FF-8BFF-11E37E402A6D}</c15:txfldGUID>
                      <c15:f>Daten_Diagramme!$E$17</c15:f>
                      <c15:dlblFieldTableCache>
                        <c:ptCount val="1"/>
                        <c:pt idx="0">
                          <c:v>-4.2</c:v>
                        </c:pt>
                      </c15:dlblFieldTableCache>
                    </c15:dlblFTEntry>
                  </c15:dlblFieldTable>
                  <c15:showDataLabelsRange val="0"/>
                </c:ext>
                <c:ext xmlns:c16="http://schemas.microsoft.com/office/drawing/2014/chart" uri="{C3380CC4-5D6E-409C-BE32-E72D297353CC}">
                  <c16:uniqueId val="{00000003-11B9-4DA6-9D0E-5EC98F20DB5B}"/>
                </c:ext>
              </c:extLst>
            </c:dLbl>
            <c:dLbl>
              <c:idx val="4"/>
              <c:tx>
                <c:strRef>
                  <c:f>Daten_Diagramme!$E$18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{11C37095-57C2-4626-A98E-783356A6B821}</c15:txfldGUID>
                      <c15:f>Daten_Diagramme!$E$18</c15:f>
                      <c15:dlblFieldTableCache>
                        <c:ptCount val="1"/>
                        <c:pt idx="0">
                          <c:v>-8.3</c:v>
                        </c:pt>
                      </c15:dlblFieldTableCache>
                    </c15:dlblFTEntry>
                  </c15:dlblFieldTable>
                  <c15:showDataLabelsRange val="0"/>
                </c:ext>
                <c:ext xmlns:c16="http://schemas.microsoft.com/office/drawing/2014/chart" uri="{C3380CC4-5D6E-409C-BE32-E72D297353CC}">
                  <c16:uniqueId val="{00000004-11B9-4DA6-9D0E-5EC98F20DB5B}"/>
                </c:ext>
              </c:extLst>
            </c:dLbl>
            <c:dLbl>
              <c:idx val="5"/>
              <c:tx>
                <c:strRef>
                  <c:f>Daten_Diagramme!$E$19</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{3BD2B5FD-DB76-489C-8D53-EC5473FD3B75}</c15:txfldGUID>
                      <c15:f>Daten_Diagramme!$E$19</c15:f>
                      <c15:dlblFieldTableCache>
                        <c:ptCount val="1"/>
                        <c:pt idx="0">
                          <c:v>-7.3</c:v>
                        </c:pt>
                      </c15:dlblFieldTableCache>
                    </c15:dlblFTEntry>
                  </c15:dlblFieldTable>
                  <c15:showDataLabelsRange val="0"/>
                </c:ext>
                <c:ext xmlns:c16="http://schemas.microsoft.com/office/drawing/2014/chart" uri="{C3380CC4-5D6E-409C-BE32-E72D297353CC}">
                  <c16:uniqueId val="{00000005-11B9-4DA6-9D0E-5EC98F20DB5B}"/>
                </c:ext>
              </c:extLst>
            </c:dLbl>
            <c:dLbl>
              <c:idx val="6"/>
              <c:tx>
                <c:strRef>
                  <c:f>Daten_Diagramme!$E$20</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{C3D9C3C2-1A32-405A-A627-A954DB5E963B}</c15:txfldGUID>
                      <c15:f>Daten_Diagramme!$E$20</c15:f>
                      <c15:dlblFieldTableCache>
                        <c:ptCount val="1"/>
                        <c:pt idx="0">
                          <c:v>10.5</c:v>
                        </c:pt>
                      </c15:dlblFieldTableCache>
                    </c15:dlblFTEntry>
                  </c15:dlblFieldTable>
                  <c15:showDataLabelsRange val="0"/>
                </c:ext>
                <c:ext xmlns:c16="http://schemas.microsoft.com/office/drawing/2014/chart" uri="{C3380CC4-5D6E-409C-BE32-E72D297353CC}">
                  <c16:uniqueId val="{00000006-11B9-4DA6-9D0E-5EC98F20DB5B}"/>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{BCFEC8D2-1E39-4DFC-A906-ECB76B4B6652}</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11B9-4DA6-9D0E-5EC98F20DB5B}"/>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{FEDB3197-6E4D-4928-AFDC-778FD0EABDC2}</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11B9-4DA6-9D0E-5EC98F20DB5B}"/>
                </c:ext>
              </c:extLst>
            </c:dLbl>
            <c:dLbl>
              <c:idx val="9"/>
              <c:tx>
                <c:strRef>
                  <c:f>Daten_Diagramme!$E$23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{A52636FF-35FB-47B7-B92C-A9BD9B38F677}</c15:txfldGUID>
                      <c15:f>Daten_Diagramme!$E$23</c15:f>
                      <c15:dlblFieldTableCache>
                        <c:ptCount val="1"/>
                        <c:pt idx="0">
                          <c:v>-2.7</c:v>
                        </c:pt>
                      </c15:dlblFieldTableCache>
                    </c15:dlblFTEntry>
                  </c15:dlblFieldTable>
                  <c15:showDataLabelsRange val="0"/>
                </c:ext>
                <c:ext xmlns:c16="http://schemas.microsoft.com/office/drawing/2014/chart" uri="{C3380CC4-5D6E-409C-BE32-E72D297353CC}">
                  <c16:uniqueId val="{00000009-11B9-4DA6-9D0E-5EC98F20DB5B}"/>
                </c:ext>
              </c:extLst>
            </c:dLbl>
            <c:dLbl>
              <c:idx val="10"/>
              <c:tx>
                <c:strRef>
                  <c:f>Daten_Diagramme!$E$24</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{DF346DB6-1BED-46B8-AC0F-1C446ABB00F2}</c15:txfldGUID>
                      <c15:f>Daten_Diagramme!$E$24</c15:f>
                      <c15:dlblFieldTableCache>
                        <c:ptCount val="1"/>
                        <c:pt idx="0">
                          <c:v>-10.4</c:v>
                        </c:pt>
                      </c15:dlblFieldTableCache>
                    </c15:dlblFTEntry>
                  </c15:dlblFieldTable>
                  <c15:showDataLabelsRange val="0"/>
                </c:ext>
                <c:ext xmlns:c16="http://schemas.microsoft.com/office/drawing/2014/chart" uri="{C3380CC4-5D6E-409C-BE32-E72D297353CC}">
                  <c16:uniqueId val="{0000000A-11B9-4DA6-9D0E-5EC98F20DB5B}"/>
                </c:ext>
              </c:extLst>
            </c:dLbl>
            <c:dLbl>
              <c:idx val="11"/>
              <c:tx>
                <c:strRef>
                  <c:f>Daten_Diagramme!$E$25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{F59A9D89-9E05-419A-9660-3FA1A0C9AF48}</c15:txfldGUID>
                      <c15:f>Daten_Diagramme!$E$25</c15:f>
                      <c15:dlblFieldTableCache>
                        <c:ptCount val="1"/>
                        <c:pt idx="0">
                          <c:v>-6.9</c:v>
                        </c:pt>
                      </c15:dlblFieldTableCache>
                    </c15:dlblFTEntry>
                  </c15:dlblFieldTable>
                  <c15:showDataLabelsRange val="0"/>
                </c:ext>
                <c:ext xmlns:c16="http://schemas.microsoft.com/office/drawing/2014/chart" uri="{C3380CC4-5D6E-409C-BE32-E72D297353CC}">
                  <c16:uniqueId val="{0000000B-11B9-4DA6-9D0E-5EC98F20DB5B}"/>
                </c:ext>
              </c:extLst>
            </c:dLbl>
            <c:dLbl>
              <c:idx val="12"/>
              <c:tx>
                <c:strRef>
                  <c:f>Daten_Diagramme!$E$26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{8B244620-ADBE-48A2-AE34-C2C33288BA28}</c15:txfldGUID>
                      <c15:f>Daten_Diagramme!$E$26</c15:f>
                      <c15:dlblFieldTableCache>
                        <c:ptCount val="1"/>
                        <c:pt idx="0">
                          <c:v>0.9</c:v>
                        </c:pt>
                      </c15:dlblFieldTableCache>
                    </c15:dlblFTEntry>
                  </c15:dlblFieldTable>
                  <c15:showDataLabelsRange val="0"/>
                </c:ext>
                <c:ext xmlns:c16="http://schemas.microsoft.com/office/drawing/2014/chart" uri="{C3380CC4-5D6E-409C-BE32-E72D297353CC}">
                  <c16:uniqueId val="{0000000C-11B9-4DA6-9D0E-5EC98F20DB5B}"/>
                </c:ext>
              </c:extLst>
            </c:dLbl>
            <c:dLbl>
              <c:idx val="13"/>
              <c:tx>
                <c:strRef>
                  <c:f>Daten_Diagramme!$E$27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{B312ABAD-D34E-4868-BC9F-7BEB397F329F}</c15:txfldGUID>
                      <c15:f>Daten_Diagramme!$E$27</c15:f>
                      <c15:dlblFieldTableCache>
                        <c:ptCount val="1"/>
                        <c:pt idx="0">
                          <c:v>-2.4</c:v>
                        </c:pt>
                      </c15:dlblFieldTableCache>
                    </c15:dlblFTEntry>
                  </c15:dlblFieldTable>
                  <c15:showDataLabelsRange val="0"/>
                </c:ext>
                <c:ext xmlns:c16="http://schemas.microsoft.com/office/drawing/2014/chart" uri="{C3380CC4-5D6E-409C-BE32-E72D297353CC}">
                  <c16:uniqueId val="{0000000D-11B9-4DA6-9D0E-5EC98F20DB5B}"/>
                </c:ext>
              </c:extLst>
            </c:dLbl>
            <c:dLbl>
              <c:idx val="14"/>
              <c:tx>
                <c:strRef>
                  <c:f>Daten_Diagramme!$E$28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{E4DBF324-9431-4A62-BA2B-860F6D0185AA}</c15:txfldGUID>
                      <c15:f>Daten_Diagramme!$E$28</c15:f>
                      <c15:dlblFieldTableCache>
                        <c:ptCount val="1"/>
                        <c:pt idx="0">
                          <c:v>-8.1</c:v>
                        </c:pt>
                      </c15:dlblFieldTableCache>
                    </c15:dlblFTEntry>
                  </c15:dlblFieldTable>
                  <c15:showDataLabelsRange val="0"/>
                </c:ext>
                <c:ext xmlns:c16="http://schemas.microsoft.com/office/drawing/2014/chart" uri="{C3380CC4-5D6E-409C-BE32-E72D297353CC}">
                  <c16:uniqueId val="{0000000E-11B9-4DA6-9D0E-5EC98F20DB5B}"/>
                </c:ext>
              </c:extLst>
            </c:dLbl>
            <c:dLbl>
              <c:idx val="15"/>
              <c:tx>
                <c:strRef>
                  <c:f>Daten_Diagramme!$E$29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{BF1FA7E3-1EA1-4302-A8EE-43FE30972AB7}</c15:txfldGUID>
                      <c15:f>Daten_Diagramme!$E$29</c15:f>
                      <c15:dlblFieldTableCache>
                        <c:ptCount val="1"/>
                        <c:pt idx="0">
                          <c:v>6.3</c:v>
                        </c:pt>
                      </c15:dlblFieldTableCache>
                    </c15:dlblFTEntry>
                  </c15:dlblFieldTable>
                  <c15:showDataLabelsRange val="0"/>
                </c:ext>
                <c:ext xmlns:c16="http://schemas.microsoft.com/office/drawing/2014/chart" uri="{C3380CC4-5D6E-409C-BE32-E72D297353CC}">
                  <c16:uniqueId val="{0000000F-11B9-4DA6-9D0E-5EC98F20DB5B}"/>
                </c:ext>
              </c:extLst>
            </c:dLbl>
            <c:dLbl>
              <c:idx val="16"/>
              <c:tx>
                <c:strRef>
                  <c:f>Daten_Diagramme!$E$30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{8F87C46E-014E-4B1A-B35D-B7837A9F9176}</c15:txfldGUID>
                      <c15:f>Daten_Diagramme!$E$30</c15:f>
                      <c15:dlblFieldTableCache>
                        <c:ptCount val="1"/>
                        <c:pt idx="0">
                          <c:v>1.1</c:v>
                        </c:pt>
                      </c15:dlblFieldTableCache>
                    </c15:dlblFTEntry>
                  </c15:dlblFieldTable>
                  <c15:showDataLabelsRange val="0"/>
                </c:ext>
                <c:ext xmlns:c16="http://schemas.microsoft.com/office/drawing/2014/chart" uri="{C3380CC4-5D6E-409C-BE32-E72D297353CC}">
                  <c16:uniqueId val="{00000010-11B9-4DA6-9D0E-5EC98F20DB5B}"/>
                </c:ext>
              </c:extLst>
            </c:dLbl>
            <c:dLbl>
              <c:idx val="17"/>
              <c:tx>
                <c:strRef>
                  <c:f>Daten_Diagramme!$E$31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{0A4802AF-B299-4CAB-B759-8CE2954F7A68}</c15:txfldGUID>
                      <c15:f>Daten_Diagramme!$E$31</c15:f>
                      <c15:dlblFieldTableCache>
                        <c:ptCount val="1"/>
                        <c:pt idx="0">
                          <c:v>-2.1</c:v>
                        </c:pt>
                      </c15:dlblFieldTableCache>
                    </c15:dlblFTEntry>
                  </c15:dlblFieldTable>
                  <c15:showDataLabelsRange val="0"/>
                </c:ext>
                <c:ext xmlns:c16="http://schemas.microsoft.com/office/drawing/2014/chart" uri="{C3380CC4-5D6E-409C-BE32-E72D297353CC}">
                  <c16:uniqueId val="{00000011-11B9-4DA6-9D0E-5EC98F20DB5B}"/>
                </c:ext>
              </c:extLst>
            </c:dLbl>
            <c:dLbl>
              <c:idx val="18"/>
              <c:tx>
                <c:strRef>
                  <c:f>Daten_Diagramme!$E$32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{E0158AC8-A7E7-4195-856E-D9B8361C30DA}</c15:txfldGUID>
                      <c15:f>Daten_Diagramme!$E$32</c15:f>
                      <c15:dlblFieldTableCache>
                        <c:ptCount val="1"/>
                        <c:pt idx="0">
                          <c:v>-1.3</c:v>
                        </c:pt>
                      </c15:dlblFieldTableCache>
                    </c15:dlblFTEntry>
                  </c15:dlblFieldTable>
                  <c15:showDataLabelsRange val="0"/>
                </c:ext>
                <c:ext xmlns:c16="http://schemas.microsoft.com/office/drawing/2014/chart" uri="{C3380CC4-5D6E-409C-BE32-E72D297353CC}">
                  <c16:uniqueId val="{00000012-11B9-4DA6-9D0E-5EC98F20DB5B}"/>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{14F596EC-6665-4625-B509-F589682B3E4E}</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11B9-4DA6-9D0E-5EC98F20DB5B}"/>
                </c:ext>
              </c:extLst>
            </c:dLbl>
            <c:dLbl>
              <c:idx val="20"/>
              <c:tx>
                <c:strRef>
                  <c:f>Daten_Diagramme!$E$34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{F1A39A8F-9B26-45A7-95D5-BEB0C5FF7434}</c15:txfldGUID>
                      <c15:f>Daten_Diagramme!$E$34</c15:f>
                      <c15:dlblFieldTableCache>
                        <c:ptCount val="1"/>
                        <c:pt idx="0">
                          <c:v>-6.9</c:v>
                        </c:pt>
                      </c15:dlblFieldTableCache>
                    </c15:dlblFTEntry>
                  </c15:dlblFieldTable>
                  <c15:showDataLabelsRange val="0"/>
                </c:ext>
                <c:ext xmlns:c16="http://schemas.microsoft.com/office/drawing/2014/chart" uri="{C3380CC4-5D6E-409C-BE32-E72D297353CC}">
                  <c16:uniqueId val="{00000014-11B9-4DA6-9D0E-5EC98F20DB5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{20C63B44-4325-45C8-B09D-D45E609A59F9}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1B9-4DA6-9D0E-5EC98F20DB5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{EA8DF67C-A23B-4BEC-91AC-0BA329D97587}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1B9-4DA6-9D0E-5EC98F20DB5B}"/>
                </c:ext>
              </c:extLst>
            </c:dLbl>
            <c:dLbl>
              <c:idx val="23"/>
              <c:tx>
                <c:strRef>
                  <c:f>Daten_Diagramme!$E$37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{4C67B7D2-2ABB-4C0E-B3AB-8641F37F5AA4}</c15:txfldGUID>
                      <c15:f>Daten_Diagramme!$E$37</c15:f>
                      <c15:dlblFieldTableCache>
                        <c:ptCount val="1"/>
                        <c:pt idx="0">
                          <c:v>4.8</c:v>
                        </c:pt>
                      </c15:dlblFieldTableCache>
                    </c15:dlblFTEntry>
                  </c15:dlblFieldTable>
                  <c15:showDataLabelsRange val="0"/>
                </c:ext>
                <c:ext xmlns:c16="http://schemas.microsoft.com/office/drawing/2014/chart" uri="{C3380CC4-5D6E-409C-BE32-E72D297353CC}">
                  <c16:uniqueId val="{00000017-11B9-4DA6-9D0E-5EC98F20DB5B}"/>
                </c:ext>
              </c:extLst>
            </c:dLbl>
            <c:dLbl>
              <c:idx val="24"/>
              <c:tx>
                <c:strRef>
                  <c:f>Daten_Diagramme!$E$38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{19F7711E-E473-49FC-94F5-8C13D476D5AC}</c15:txfldGUID>
                      <c15:f>Daten_Diagramme!$E$38</c15:f>
                      <c15:dlblFieldTableCache>
                        <c:ptCount val="1"/>
                        <c:pt idx="0">
                          <c:v>-2.0</c:v>
                        </c:pt>
                      </c15:dlblFieldTableCache>
                    </c15:dlblFTEntry>
                  </c15:dlblFieldTable>
                  <c15:showDataLabelsRange val="0"/>
                </c:ext>
                <c:ext xmlns:c16="http://schemas.microsoft.com/office/drawing/2014/chart" uri="{C3380CC4-5D6E-409C-BE32-E72D297353CC}">
                  <c16:uniqueId val="{00000018-11B9-4DA6-9D0E-5EC98F20DB5B}"/>
                </c:ext>
              </c:extLst>
            </c:dLbl>
            <c:dLbl>
              <c:idx val="25"/>
              <c:tx>
                <c:strRef>
                  <c:f>Daten_Diagramme!$E$39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{762C4CA1-86EE-4E2F-8FD2-CE5B0DCAB5CC}</c15:txfldGUID>
                      <c15:f>Daten_Diagramme!$E$39</c15:f>
                      <c15:dlblFieldTableCache>
                        <c:ptCount val="1"/>
                        <c:pt idx="0">
                          <c:v>-4.6</c:v>
                        </c:pt>
                      </c15:dlblFieldTableCache>
                    </c15:dlblFTEntry>
                  </c15:dlblFieldTable>
                  <c15:showDataLabelsRange val="0"/>
                </c:ext>
                <c:ext xmlns:c16="http://schemas.microsoft.com/office/drawing/2014/chart" uri="{C3380CC4-5D6E-409C-BE32-E72D297353CC}">
                  <c16:uniqueId val="{00000019-11B9-4DA6-9D0E-5EC98F20DB5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{7D120D2F-BE2D-40D3-A410-2F24C64FF131}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1B9-4DA6-9D0E-5EC98F20DB5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{B125D117-2978-40B7-8250-28FF441418C4}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1B9-4DA6-9D0E-5EC98F20DB5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{500A3872-F725-4FA2-82D5-5081B4461BC9}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1B9-4DA6-9D0E-5EC98F20DB5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{81924E52-00E3-47E4-915A-0D07E1E8F146}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1B9-4DA6-9D0E-5EC98F20DB5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{8D5E4FDC-EE3D-470E-89FF-719425B92AB6}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1B9-4DA6-9D0E-5EC98F20DB5B}"/>
                </c:ext>
              </c:extLst>
            </c:dLbl>
            <c:dLbl>
              <c:idx val="31"/>
              <c:tx>
                <c:strRef>
                  <c:f>Daten_Diagramme!$E$45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{CC48B945-7B25-419D-93FF-5F595FE01D5B}</c15:txfldGUID>
                      <c15:f>Daten_Diagramme!$E$45</c15:f>
                      <c15:dlblFieldTableCache>
                        <c:ptCount val="1"/>
                        <c:pt idx="0">
                          <c:v>-4.6</c:v>
                        </c:pt>
                      </c15:dlblFieldTableCache>
                    </c15:dlblFTEntry>
                  </c15:dlblFieldTable>
                  <c15:showDataLabelsRange val="0"/>
                </c:ext>
                <c:ext xmlns:c16="http://schemas.microsoft.com/office/drawing/2014/chart" uri="{C3380CC4-5D6E-409C-BE32-E72D297353CC}">
                  <c16:uniqueId val="{0000001F-11B9-4DA6-9D0E-5EC98F20DB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-4.2086851367984623</c:v>
                </c:pt>
                <c:pt idx="1">
                  <c:v>4.7619047619047619</c:v>
                </c:pt>
                <c:pt idx="2">
                  <c:v>-4.0816326530612246</c:v>
                </c:pt>
                <c:pt idx="3">
                  <c:v>-4.214328717639976</c:v>
                </c:pt>
                <c:pt idx="4">
                  <c:v>-8.3448275862068968</c:v>
                </c:pt>
                <c:pt idx="5">
                  <c:v>-7.2547403132728769</c:v>
                </c:pt>
                <c:pt idx="6">
                  <c:v>10.47040971168437</c:v>
                </c:pt>
                <c:pt idx="7">
                  <c:v>1.9393336648433614</c:v>
                </c:pt>
                <c:pt idx="8">
                  <c:v>-1.9602541570907124</c:v>
                </c:pt>
                <c:pt idx="9">
                  <c:v>-2.6621672290963629</c:v>
                </c:pt>
                <c:pt idx="10">
                  <c:v>-10.370261100457295</c:v>
                </c:pt>
                <c:pt idx="11">
                  <c:v>-6.9230769230769234</c:v>
                </c:pt>
                <c:pt idx="12">
                  <c:v>0.94117647058823528</c:v>
                </c:pt>
                <c:pt idx="13">
                  <c:v>-2.3952095808383231</c:v>
                </c:pt>
                <c:pt idx="14">
                  <c:v>-8.0637599624941405</c:v>
                </c:pt>
                <c:pt idx="15">
                  <c:v>6.333333333333333</c:v>
                </c:pt>
                <c:pt idx="16">
                  <c:v>1.0611735330836454</c:v>
                </c:pt>
                <c:pt idx="17">
                  <c:v>-2.1295876755777075</c:v>
                </c:pt>
                <c:pt idx="18">
                  <c:v>-1.2866333095067906</c:v>
                </c:pt>
                <c:pt idx="19">
                  <c:v>-1.193467336683417</c:v>
                </c:pt>
                <c:pt idx="20">
                  <c:v>-6.9193029944171887</c:v>
                </c:pt>
                <c:pt idx="21">
                  <c:v>0</c:v>
                </c:pt>
                <c:pt idx="23">
                  <c:v>4.7619047619047619</c:v>
                </c:pt>
                <c:pt idx="24">
                  <c:v>-1.971423403870501</c:v>
                </c:pt>
                <c:pt idx="25">
                  <c:v>-4.6197742215606006</c:v>
                </c:pt>
              </c:numCache>
            </c:numRef>
          </c:val>
          <c:extLst>
            <c:ext xmlns:c16="http://schemas.microsoft.com/office/drawing/2014/chart" uri="{C3380CC4-5D6E-409C-BE32-E72D297353CC}">
              <c16:uniqueId val="{00000020-11B9-4DA6-9D0E-5EC98F20DB5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{9C2D647D-A258-482C-A14B-781C2091FAA5}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1B9-4DA6-9D0E-5EC98F20DB5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{4C9AE9FD-3181-4148-B279-811E78A8896C}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1B9-4DA6-9D0E-5EC98F20DB5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{29993EBD-88DD-4CCA-ACCB-27317792276A}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1B9-4DA6-9D0E-5EC98F20DB5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{A9141603-4400-464B-905F-A1D3E1C05497}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1B9-4DA6-9D0E-5EC98F20DB5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{9929C71C-B2BC-4FFB-8710-CCE2FE5992D1}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1B9-4DA6-9D0E-5EC98F20DB5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{AC940670-042E-48F7-9DAE-B32CD6D933BE}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1B9-4DA6-9D0E-5EC98F20DB5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{97F5A603-EA62-460D-8DC7-854853D2A713}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1B9-4DA6-9D0E-5EC98F20DB5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{4CEC02F0-7BAE-4081-9BC4-34222EA78F4B}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1B9-4DA6-9D0E-5EC98F20DB5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{7B66A925-57AC-41B0-BCAF-5E4035937852}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1B9-4DA6-9D0E-5EC98F20DB5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{6016F450-F93A-451A-9ADB-A62A94E34D24}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1B9-4DA6-9D0E-5EC98F20DB5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{4450257C-6A8A-4A8E-89A4-C4EE0EDDAEA4}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1B9-4DA6-9D0E-5EC98F20DB5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{972F57F3-9AB7-40E8-92B9-5A8278F4D3F8}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1B9-4DA6-9D0E-5EC98F20DB5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{02E813BF-C8AD-468C-A74D-3B360FBF3DCD}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1B9-4DA6-9D0E-5EC98F20DB5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{D63D7C5E-C7EC-4AF0-9BF8-7DD1E0BA184D}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1B9-4DA6-9D0E-5EC98F20DB5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{810DBFF3-457C-485F-9826-F307441EA407}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1B9-4DA6-9D0E-5EC98F20DB5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{266A47D5-7DEF-40D1-A9BE-F76DAF36A86C}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1B9-4DA6-9D0E-5EC98F20DB5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{C8694AF3-A4A4-47C7-AD2F-BF61D8AA5550}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1B9-4DA6-9D0E-5EC98F20DB5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{CC703EBB-5A3A-4F80-9903-1D40169A3AB0}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1B9-4DA6-9D0E-5EC98F20DB5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{98F4203F-307C-4AA0-A0F1-B8FDF54F266D}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1B9-4DA6-9D0E-5EC98F20DB5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{45FD3194-E7FC-4CA9-BD26-E2913AFDEB59}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1B9-4DA6-9D0E-5EC98F20DB5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{F900CB33-0E7E-4C79-9365-3380D6498D3B}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1B9-4DA6-9D0E-5EC98F20DB5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{BD5F55AD-BB95-4A2E-BE5A-EE74C1EAB6F9}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1B9-4DA6-9D0E-5EC98F20DB5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{B5FAD3A9-BCA2-43B4-B008-2EDDAF6C1412}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1B9-4DA6-9D0E-5EC98F20DB5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{67843E39-B409-4269-9F87-8B3DBFDC3B1C}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1B9-4DA6-9D0E-5EC98F20DB5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{9BB1E0C0-A642-4D8F-8139-BFADA3EF90D0}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1B9-4DA6-9D0E-5EC98F20DB5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{B0160B8D-440E-4F4E-9BE9-A0DB9D821804}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1B9-4DA6-9D0E-5EC98F20DB5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{74F4FDA8-5550-49F2-B423-DAEF2318CC83}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1B9-4DA6-9D0E-5EC98F20DB5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{7462F993-6A09-4A60-BD66-2043C66471A6}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1B9-4DA6-9D0E-5EC98F20DB5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{F3A75A00-1EA6-450B-80E5-582282B347E4}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1B9-4DA6-9D0E-5EC98F20DB5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{FFA20FEC-A6A4-4497-A2E5-2D740DE3BB74}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1B9-4DA6-9D0E-5EC98F20DB5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{6DA5C7AE-1B0D-4572-B122-5CF37F1DB7AA}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1B9-4DA6-9D0E-5EC98F20DB5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{438F1FBA-3FD9-474F-8E9D-8CA16B1A86F0}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1B9-4DA6-9D0E-5EC98F20DB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1B9-4DA6-9D0E-5EC98F20DB5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1B9-4DA6-9D0E-5EC98F20DB5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{830C1747-85D3-4CAB-A8F4-373403FBDAAA}</c15:txfldGUID>
                      <c15:f>Diagramm!$I$46</c15:f>
                      <c15:dlblFieldTableCache>
                        <c:ptCount val="1"/>
                      </c15:dlblFieldTableCache>
                    </c15:dlblFTEntry>
                  </c15:dlblFieldTable>
                  <c15:showDataLabelsRange val="0"/>
                </c:ext>
                <c:ext xmlns:c16="http://schemas.microsoft.com/office/drawing/2014/chart" uri="{C3380CC4-5D6E-409C-BE32-E72D297353CC}">
                  <c16:uniqueId val="{00000000-552B-4EC9-A2EC-6D69D67A50B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{E2C4711B-4E9A-4623-89DC-47A479BD9D1A}</c15:txfldGUID>
                      <c15:f>Diagramm!$I$47</c15:f>
                      <c15:dlblFieldTableCache>
                        <c:ptCount val="1"/>
                      </c15:dlblFieldTableCache>
                    </c15:dlblFTEntry>
                  </c15:dlblFieldTable>
                  <c15:showDataLabelsRange val="0"/>
                </c:ext>
                <c:ext xmlns:c16="http://schemas.microsoft.com/office/drawing/2014/chart" uri="{C3380CC4-5D6E-409C-BE32-E72D297353CC}">
                  <c16:uniqueId val="{00000001-552B-4EC9-A2EC-6D69D67A50B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{5B8F1D91-82C6-4F14-8859-4B0279B7773A}</c15:txfldGUID>
                      <c15:f>Diagramm!$I$48</c15:f>
                      <c15:dlblFieldTableCache>
                        <c:ptCount val="1"/>
                      </c15:dlblFieldTableCache>
                    </c15:dlblFTEntry>
                  </c15:dlblFieldTable>
                  <c15:showDataLabelsRange val="0"/>
                </c:ext>
                <c:ext xmlns:c16="http://schemas.microsoft.com/office/drawing/2014/chart" uri="{C3380CC4-5D6E-409C-BE32-E72D297353CC}">
                  <c16:uniqueId val="{00000002-552B-4EC9-A2EC-6D69D67A50B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{BC6FBA0D-84DA-4E82-9FDA-CF8494713543}</c15:txfldGUID>
                      <c15:f>Diagramm!$I$49</c15:f>
                      <c15:dlblFieldTableCache>
                        <c:ptCount val="1"/>
                      </c15:dlblFieldTableCache>
                    </c15:dlblFTEntry>
                  </c15:dlblFieldTable>
                  <c15:showDataLabelsRange val="0"/>
                </c:ext>
                <c:ext xmlns:c16="http://schemas.microsoft.com/office/drawing/2014/chart" uri="{C3380CC4-5D6E-409C-BE32-E72D297353CC}">
                  <c16:uniqueId val="{00000003-552B-4EC9-A2EC-6D69D67A50B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{1E7CABF8-FB20-47DD-80FE-0A8B4CF19A20}</c15:txfldGUID>
                      <c15:f>Diagramm!$I$50</c15:f>
                      <c15:dlblFieldTableCache>
                        <c:ptCount val="1"/>
                      </c15:dlblFieldTableCache>
                    </c15:dlblFTEntry>
                  </c15:dlblFieldTable>
                  <c15:showDataLabelsRange val="0"/>
                </c:ext>
                <c:ext xmlns:c16="http://schemas.microsoft.com/office/drawing/2014/chart" uri="{C3380CC4-5D6E-409C-BE32-E72D297353CC}">
                  <c16:uniqueId val="{00000004-552B-4EC9-A2EC-6D69D67A50B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{409B8D70-D023-445F-BC1B-9ACB6ABF9216}</c15:txfldGUID>
                      <c15:f>Diagramm!$I$51</c15:f>
                      <c15:dlblFieldTableCache>
                        <c:ptCount val="1"/>
                      </c15:dlblFieldTableCache>
                    </c15:dlblFTEntry>
                  </c15:dlblFieldTable>
                  <c15:showDataLabelsRange val="0"/>
                </c:ext>
                <c:ext xmlns:c16="http://schemas.microsoft.com/office/drawing/2014/chart" uri="{C3380CC4-5D6E-409C-BE32-E72D297353CC}">
                  <c16:uniqueId val="{00000005-552B-4EC9-A2EC-6D69D67A50B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{7DC30644-82AF-4EFF-BE56-3FAE926712AF}</c15:txfldGUID>
                      <c15:f>Diagramm!$I$52</c15:f>
                      <c15:dlblFieldTableCache>
                        <c:ptCount val="1"/>
                      </c15:dlblFieldTableCache>
                    </c15:dlblFTEntry>
                  </c15:dlblFieldTable>
                  <c15:showDataLabelsRange val="0"/>
                </c:ext>
                <c:ext xmlns:c16="http://schemas.microsoft.com/office/drawing/2014/chart" uri="{C3380CC4-5D6E-409C-BE32-E72D297353CC}">
                  <c16:uniqueId val="{00000006-552B-4EC9-A2EC-6D69D67A50B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{3DA5C40D-5B58-4A70-B465-7C2692680E0A}</c15:txfldGUID>
                      <c15:f>Diagramm!$I$53</c15:f>
                      <c15:dlblFieldTableCache>
                        <c:ptCount val="1"/>
                      </c15:dlblFieldTableCache>
                    </c15:dlblFTEntry>
                  </c15:dlblFieldTable>
                  <c15:showDataLabelsRange val="0"/>
                </c:ext>
                <c:ext xmlns:c16="http://schemas.microsoft.com/office/drawing/2014/chart" uri="{C3380CC4-5D6E-409C-BE32-E72D297353CC}">
                  <c16:uniqueId val="{00000007-552B-4EC9-A2EC-6D69D67A50B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{B7EFFC4B-A0D3-4AD7-A2FE-FE8700F0BD28}</c15:txfldGUID>
                      <c15:f>Diagramm!$I$54</c15:f>
                      <c15:dlblFieldTableCache>
                        <c:ptCount val="1"/>
                      </c15:dlblFieldTableCache>
                    </c15:dlblFTEntry>
                  </c15:dlblFieldTable>
                  <c15:showDataLabelsRange val="0"/>
                </c:ext>
                <c:ext xmlns:c16="http://schemas.microsoft.com/office/drawing/2014/chart" uri="{C3380CC4-5D6E-409C-BE32-E72D297353CC}">
                  <c16:uniqueId val="{00000008-552B-4EC9-A2EC-6D69D67A50B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{A699F0DC-2444-4D54-BCE4-4B2E748B5574}</c15:txfldGUID>
                      <c15:f>Diagramm!$I$55</c15:f>
                      <c15:dlblFieldTableCache>
                        <c:ptCount val="1"/>
                      </c15:dlblFieldTableCache>
                    </c15:dlblFTEntry>
                  </c15:dlblFieldTable>
                  <c15:showDataLabelsRange val="0"/>
                </c:ext>
                <c:ext xmlns:c16="http://schemas.microsoft.com/office/drawing/2014/chart" uri="{C3380CC4-5D6E-409C-BE32-E72D297353CC}">
                  <c16:uniqueId val="{00000009-552B-4EC9-A2EC-6D69D67A50B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{1279132E-66FF-446E-AEE3-3ECE55A9EEEE}</c15:txfldGUID>
                      <c15:f>Diagramm!$I$56</c15:f>
                      <c15:dlblFieldTableCache>
                        <c:ptCount val="1"/>
                      </c15:dlblFieldTableCache>
                    </c15:dlblFTEntry>
                  </c15:dlblFieldTable>
                  <c15:showDataLabelsRange val="0"/>
                </c:ext>
                <c:ext xmlns:c16="http://schemas.microsoft.com/office/drawing/2014/chart" uri="{C3380CC4-5D6E-409C-BE32-E72D297353CC}">
                  <c16:uniqueId val="{0000000A-552B-4EC9-A2EC-6D69D67A50B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{5F94D5D9-BD19-40EB-B0F0-B90D4B32A161}</c15:txfldGUID>
                      <c15:f>Diagramm!$I$57</c15:f>
                      <c15:dlblFieldTableCache>
                        <c:ptCount val="1"/>
                      </c15:dlblFieldTableCache>
                    </c15:dlblFTEntry>
                  </c15:dlblFieldTable>
                  <c15:showDataLabelsRange val="0"/>
                </c:ext>
                <c:ext xmlns:c16="http://schemas.microsoft.com/office/drawing/2014/chart" uri="{C3380CC4-5D6E-409C-BE32-E72D297353CC}">
                  <c16:uniqueId val="{0000000B-552B-4EC9-A2EC-6D69D67A50B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{C5DC771A-A0F7-4876-B547-8EFE5E076BDD}</c15:txfldGUID>
                      <c15:f>Diagramm!$I$58</c15:f>
                      <c15:dlblFieldTableCache>
                        <c:ptCount val="1"/>
                      </c15:dlblFieldTableCache>
                    </c15:dlblFTEntry>
                  </c15:dlblFieldTable>
                  <c15:showDataLabelsRange val="0"/>
                </c:ext>
                <c:ext xmlns:c16="http://schemas.microsoft.com/office/drawing/2014/chart" uri="{C3380CC4-5D6E-409C-BE32-E72D297353CC}">
                  <c16:uniqueId val="{0000000C-552B-4EC9-A2EC-6D69D67A50B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{059C641D-EDFA-4BE4-89D2-13F878F9A47D}</c15:txfldGUID>
                      <c15:f>Diagramm!$I$59</c15:f>
                      <c15:dlblFieldTableCache>
                        <c:ptCount val="1"/>
                      </c15:dlblFieldTableCache>
                    </c15:dlblFTEntry>
                  </c15:dlblFieldTable>
                  <c15:showDataLabelsRange val="0"/>
                </c:ext>
                <c:ext xmlns:c16="http://schemas.microsoft.com/office/drawing/2014/chart" uri="{C3380CC4-5D6E-409C-BE32-E72D297353CC}">
                  <c16:uniqueId val="{0000000D-552B-4EC9-A2EC-6D69D67A50B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{71A40941-71B2-40B2-A059-8CA0102F9CA4}</c15:txfldGUID>
                      <c15:f>Diagramm!$I$60</c15:f>
                      <c15:dlblFieldTableCache>
                        <c:ptCount val="1"/>
                      </c15:dlblFieldTableCache>
                    </c15:dlblFTEntry>
                  </c15:dlblFieldTable>
                  <c15:showDataLabelsRange val="0"/>
                </c:ext>
                <c:ext xmlns:c16="http://schemas.microsoft.com/office/drawing/2014/chart" uri="{C3380CC4-5D6E-409C-BE32-E72D297353CC}">
                  <c16:uniqueId val="{0000000E-552B-4EC9-A2EC-6D69D67A50B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{649A0D28-196E-413B-9140-F37073179EA4}</c15:txfldGUID>
                      <c15:f>Diagramm!$I$61</c15:f>
                      <c15:dlblFieldTableCache>
                        <c:ptCount val="1"/>
                      </c15:dlblFieldTableCache>
                    </c15:dlblFTEntry>
                  </c15:dlblFieldTable>
                  <c15:showDataLabelsRange val="0"/>
                </c:ext>
                <c:ext xmlns:c16="http://schemas.microsoft.com/office/drawing/2014/chart" uri="{C3380CC4-5D6E-409C-BE32-E72D297353CC}">
                  <c16:uniqueId val="{0000000F-552B-4EC9-A2EC-6D69D67A50B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{30E537D3-1AF3-4823-8710-B69912DF3E73}</c15:txfldGUID>
                      <c15:f>Diagramm!$I$62</c15:f>
                      <c15:dlblFieldTableCache>
                        <c:ptCount val="1"/>
                      </c15:dlblFieldTableCache>
                    </c15:dlblFTEntry>
                  </c15:dlblFieldTable>
                  <c15:showDataLabelsRange val="0"/>
                </c:ext>
                <c:ext xmlns:c16="http://schemas.microsoft.com/office/drawing/2014/chart" uri="{C3380CC4-5D6E-409C-BE32-E72D297353CC}">
                  <c16:uniqueId val="{00000010-552B-4EC9-A2EC-6D69D67A50B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{A0C3428D-39D1-440E-ABC1-564195E65D21}</c15:txfldGUID>
                      <c15:f>Diagramm!$I$63</c15:f>
                      <c15:dlblFieldTableCache>
                        <c:ptCount val="1"/>
                      </c15:dlblFieldTableCache>
                    </c15:dlblFTEntry>
                  </c15:dlblFieldTable>
                  <c15:showDataLabelsRange val="0"/>
                </c:ext>
                <c:ext xmlns:c16="http://schemas.microsoft.com/office/drawing/2014/chart" uri="{C3380CC4-5D6E-409C-BE32-E72D297353CC}">
                  <c16:uniqueId val="{00000011-552B-4EC9-A2EC-6D69D67A50B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{D86932A9-0967-4F43-BCC8-FB6BD3FF0CA8}</c15:txfldGUID>
                      <c15:f>Diagramm!$I$64</c15:f>
                      <c15:dlblFieldTableCache>
                        <c:ptCount val="1"/>
                      </c15:dlblFieldTableCache>
                    </c15:dlblFTEntry>
                  </c15:dlblFieldTable>
                  <c15:showDataLabelsRange val="0"/>
                </c:ext>
                <c:ext xmlns:c16="http://schemas.microsoft.com/office/drawing/2014/chart" uri="{C3380CC4-5D6E-409C-BE32-E72D297353CC}">
                  <c16:uniqueId val="{00000012-552B-4EC9-A2EC-6D69D67A50B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{9C36340C-CCD1-45E5-BB28-C6D3EFDAE6AB}</c15:txfldGUID>
                      <c15:f>Diagramm!$I$65</c15:f>
                      <c15:dlblFieldTableCache>
                        <c:ptCount val="1"/>
                      </c15:dlblFieldTableCache>
                    </c15:dlblFTEntry>
                  </c15:dlblFieldTable>
                  <c15:showDataLabelsRange val="0"/>
                </c:ext>
                <c:ext xmlns:c16="http://schemas.microsoft.com/office/drawing/2014/chart" uri="{C3380CC4-5D6E-409C-BE32-E72D297353CC}">
                  <c16:uniqueId val="{00000013-552B-4EC9-A2EC-6D69D67A50B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{09ADD4AA-FD10-4771-BFAB-06493F93322D}</c15:txfldGUID>
                      <c15:f>Diagramm!$I$66</c15:f>
                      <c15:dlblFieldTableCache>
                        <c:ptCount val="1"/>
                      </c15:dlblFieldTableCache>
                    </c15:dlblFTEntry>
                  </c15:dlblFieldTable>
                  <c15:showDataLabelsRange val="0"/>
                </c:ext>
                <c:ext xmlns:c16="http://schemas.microsoft.com/office/drawing/2014/chart" uri="{C3380CC4-5D6E-409C-BE32-E72D297353CC}">
                  <c16:uniqueId val="{00000014-552B-4EC9-A2EC-6D69D67A50B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{65E65906-D317-48F9-BBF5-4B7953A96C4A}</c15:txfldGUID>
                      <c15:f>Diagramm!$I$67</c15:f>
                      <c15:dlblFieldTableCache>
                        <c:ptCount val="1"/>
                      </c15:dlblFieldTableCache>
                    </c15:dlblFTEntry>
                  </c15:dlblFieldTable>
                  <c15:showDataLabelsRange val="0"/>
                </c:ext>
                <c:ext xmlns:c16="http://schemas.microsoft.com/office/drawing/2014/chart" uri="{C3380CC4-5D6E-409C-BE32-E72D297353CC}">
                  <c16:uniqueId val="{00000015-552B-4EC9-A2EC-6D69D67A50B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52B-4EC9-A2EC-6D69D67A50B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{443A0B4B-B11A-4D7D-AD4F-7F4619D69143}</c15:txfldGUID>
                      <c15:f>Diagramm!$K$46</c15:f>
                      <c15:dlblFieldTableCache>
                        <c:ptCount val="1"/>
                      </c15:dlblFieldTableCache>
                    </c15:dlblFTEntry>
                  </c15:dlblFieldTable>
                  <c15:showDataLabelsRange val="0"/>
                </c:ext>
                <c:ext xmlns:c16="http://schemas.microsoft.com/office/drawing/2014/chart" uri="{C3380CC4-5D6E-409C-BE32-E72D297353CC}">
                  <c16:uniqueId val="{00000017-552B-4EC9-A2EC-6D69D67A50B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{984F5564-6A1E-434A-A059-B701982338F7}</c15:txfldGUID>
                      <c15:f>Diagramm!$K$47</c15:f>
                      <c15:dlblFieldTableCache>
                        <c:ptCount val="1"/>
                      </c15:dlblFieldTableCache>
                    </c15:dlblFTEntry>
                  </c15:dlblFieldTable>
                  <c15:showDataLabelsRange val="0"/>
                </c:ext>
                <c:ext xmlns:c16="http://schemas.microsoft.com/office/drawing/2014/chart" uri="{C3380CC4-5D6E-409C-BE32-E72D297353CC}">
                  <c16:uniqueId val="{00000018-552B-4EC9-A2EC-6D69D67A50B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{0B4BAFEA-D51E-4C6B-8D7E-C7A0E3058CAF}</c15:txfldGUID>
                      <c15:f>Diagramm!$K$48</c15:f>
                      <c15:dlblFieldTableCache>
                        <c:ptCount val="1"/>
                      </c15:dlblFieldTableCache>
                    </c15:dlblFTEntry>
                  </c15:dlblFieldTable>
                  <c15:showDataLabelsRange val="0"/>
                </c:ext>
                <c:ext xmlns:c16="http://schemas.microsoft.com/office/drawing/2014/chart" uri="{C3380CC4-5D6E-409C-BE32-E72D297353CC}">
                  <c16:uniqueId val="{00000019-552B-4EC9-A2EC-6D69D67A50B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{D0EE881B-7D95-481B-B3ED-260EAC447A18}</c15:txfldGUID>
                      <c15:f>Diagramm!$K$49</c15:f>
                      <c15:dlblFieldTableCache>
                        <c:ptCount val="1"/>
                      </c15:dlblFieldTableCache>
                    </c15:dlblFTEntry>
                  </c15:dlblFieldTable>
                  <c15:showDataLabelsRange val="0"/>
                </c:ext>
                <c:ext xmlns:c16="http://schemas.microsoft.com/office/drawing/2014/chart" uri="{C3380CC4-5D6E-409C-BE32-E72D297353CC}">
                  <c16:uniqueId val="{0000001A-552B-4EC9-A2EC-6D69D67A50B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{850A1A48-E8CE-4967-9635-E65FD6143330}</c15:txfldGUID>
                      <c15:f>Diagramm!$K$50</c15:f>
                      <c15:dlblFieldTableCache>
                        <c:ptCount val="1"/>
                      </c15:dlblFieldTableCache>
                    </c15:dlblFTEntry>
                  </c15:dlblFieldTable>
                  <c15:showDataLabelsRange val="0"/>
                </c:ext>
                <c:ext xmlns:c16="http://schemas.microsoft.com/office/drawing/2014/chart" uri="{C3380CC4-5D6E-409C-BE32-E72D297353CC}">
                  <c16:uniqueId val="{0000001B-552B-4EC9-A2EC-6D69D67A50B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{84E187AF-171E-497A-9F61-56A3A2E2550D}</c15:txfldGUID>
                      <c15:f>Diagramm!$K$51</c15:f>
                      <c15:dlblFieldTableCache>
                        <c:ptCount val="1"/>
                      </c15:dlblFieldTableCache>
                    </c15:dlblFTEntry>
                  </c15:dlblFieldTable>
                  <c15:showDataLabelsRange val="0"/>
                </c:ext>
                <c:ext xmlns:c16="http://schemas.microsoft.com/office/drawing/2014/chart" uri="{C3380CC4-5D6E-409C-BE32-E72D297353CC}">
                  <c16:uniqueId val="{0000001C-552B-4EC9-A2EC-6D69D67A50B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{73BB3970-D712-4CB8-9EE4-08AC8B1D84B3}</c15:txfldGUID>
                      <c15:f>Diagramm!$K$52</c15:f>
                      <c15:dlblFieldTableCache>
                        <c:ptCount val="1"/>
                      </c15:dlblFieldTableCache>
                    </c15:dlblFTEntry>
                  </c15:dlblFieldTable>
                  <c15:showDataLabelsRange val="0"/>
                </c:ext>
                <c:ext xmlns:c16="http://schemas.microsoft.com/office/drawing/2014/chart" uri="{C3380CC4-5D6E-409C-BE32-E72D297353CC}">
                  <c16:uniqueId val="{0000001D-552B-4EC9-A2EC-6D69D67A50B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{41073A76-EA84-4736-BCB1-17A679FC1D0C}</c15:txfldGUID>
                      <c15:f>Diagramm!$K$53</c15:f>
                      <c15:dlblFieldTableCache>
                        <c:ptCount val="1"/>
                      </c15:dlblFieldTableCache>
                    </c15:dlblFTEntry>
                  </c15:dlblFieldTable>
                  <c15:showDataLabelsRange val="0"/>
                </c:ext>
                <c:ext xmlns:c16="http://schemas.microsoft.com/office/drawing/2014/chart" uri="{C3380CC4-5D6E-409C-BE32-E72D297353CC}">
                  <c16:uniqueId val="{0000001E-552B-4EC9-A2EC-6D69D67A50B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{1421EE4C-7E9F-4B7B-A297-B8C4FA9FAA3B}</c15:txfldGUID>
                      <c15:f>Diagramm!$K$54</c15:f>
                      <c15:dlblFieldTableCache>
                        <c:ptCount val="1"/>
                      </c15:dlblFieldTableCache>
                    </c15:dlblFTEntry>
                  </c15:dlblFieldTable>
                  <c15:showDataLabelsRange val="0"/>
                </c:ext>
                <c:ext xmlns:c16="http://schemas.microsoft.com/office/drawing/2014/chart" uri="{C3380CC4-5D6E-409C-BE32-E72D297353CC}">
                  <c16:uniqueId val="{0000001F-552B-4EC9-A2EC-6D69D67A50B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{D4A83A52-0762-4AED-BF86-C85E08F4A232}</c15:txfldGUID>
                      <c15:f>Diagramm!$K$55</c15:f>
                      <c15:dlblFieldTableCache>
                        <c:ptCount val="1"/>
                      </c15:dlblFieldTableCache>
                    </c15:dlblFTEntry>
                  </c15:dlblFieldTable>
                  <c15:showDataLabelsRange val="0"/>
                </c:ext>
                <c:ext xmlns:c16="http://schemas.microsoft.com/office/drawing/2014/chart" uri="{C3380CC4-5D6E-409C-BE32-E72D297353CC}">
                  <c16:uniqueId val="{00000020-552B-4EC9-A2EC-6D69D67A50B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{3FA544F7-F021-4FEC-80F6-CB170A5AABE7}</c15:txfldGUID>
                      <c15:f>Diagramm!$K$56</c15:f>
                      <c15:dlblFieldTableCache>
                        <c:ptCount val="1"/>
                      </c15:dlblFieldTableCache>
                    </c15:dlblFTEntry>
                  </c15:dlblFieldTable>
                  <c15:showDataLabelsRange val="0"/>
                </c:ext>
                <c:ext xmlns:c16="http://schemas.microsoft.com/office/drawing/2014/chart" uri="{C3380CC4-5D6E-409C-BE32-E72D297353CC}">
                  <c16:uniqueId val="{00000021-552B-4EC9-A2EC-6D69D67A50B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{E81E209A-CD34-46B2-BD57-C59D2188A7DA}</c15:txfldGUID>
                      <c15:f>Diagramm!$K$57</c15:f>
                      <c15:dlblFieldTableCache>
                        <c:ptCount val="1"/>
                      </c15:dlblFieldTableCache>
                    </c15:dlblFTEntry>
                  </c15:dlblFieldTable>
                  <c15:showDataLabelsRange val="0"/>
                </c:ext>
                <c:ext xmlns:c16="http://schemas.microsoft.com/office/drawing/2014/chart" uri="{C3380CC4-5D6E-409C-BE32-E72D297353CC}">
                  <c16:uniqueId val="{00000022-552B-4EC9-A2EC-6D69D67A50B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{FA1936F5-D7D5-48A1-9A07-C9AB921FDF10}</c15:txfldGUID>
                      <c15:f>Diagramm!$K$58</c15:f>
                      <c15:dlblFieldTableCache>
                        <c:ptCount val="1"/>
                      </c15:dlblFieldTableCache>
                    </c15:dlblFTEntry>
                  </c15:dlblFieldTable>
                  <c15:showDataLabelsRange val="0"/>
                </c:ext>
                <c:ext xmlns:c16="http://schemas.microsoft.com/office/drawing/2014/chart" uri="{C3380CC4-5D6E-409C-BE32-E72D297353CC}">
                  <c16:uniqueId val="{00000023-552B-4EC9-A2EC-6D69D67A50B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{BBBA55BF-5625-4963-BFEF-733B4F54B516}</c15:txfldGUID>
                      <c15:f>Diagramm!$K$59</c15:f>
                      <c15:dlblFieldTableCache>
                        <c:ptCount val="1"/>
                      </c15:dlblFieldTableCache>
                    </c15:dlblFTEntry>
                  </c15:dlblFieldTable>
                  <c15:showDataLabelsRange val="0"/>
                </c:ext>
                <c:ext xmlns:c16="http://schemas.microsoft.com/office/drawing/2014/chart" uri="{C3380CC4-5D6E-409C-BE32-E72D297353CC}">
                  <c16:uniqueId val="{00000024-552B-4EC9-A2EC-6D69D67A50B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{9A3CDFC9-5AE1-4E63-A378-C97046F6A48F}</c15:txfldGUID>
                      <c15:f>Diagramm!$K$60</c15:f>
                      <c15:dlblFieldTableCache>
                        <c:ptCount val="1"/>
                      </c15:dlblFieldTableCache>
                    </c15:dlblFTEntry>
                  </c15:dlblFieldTable>
                  <c15:showDataLabelsRange val="0"/>
                </c:ext>
                <c:ext xmlns:c16="http://schemas.microsoft.com/office/drawing/2014/chart" uri="{C3380CC4-5D6E-409C-BE32-E72D297353CC}">
                  <c16:uniqueId val="{00000025-552B-4EC9-A2EC-6D69D67A50B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{17D9D99F-53B7-4541-8B9D-43C8657C33C2}</c15:txfldGUID>
                      <c15:f>Diagramm!$K$61</c15:f>
                      <c15:dlblFieldTableCache>
                        <c:ptCount val="1"/>
                      </c15:dlblFieldTableCache>
                    </c15:dlblFTEntry>
                  </c15:dlblFieldTable>
                  <c15:showDataLabelsRange val="0"/>
                </c:ext>
                <c:ext xmlns:c16="http://schemas.microsoft.com/office/drawing/2014/chart" uri="{C3380CC4-5D6E-409C-BE32-E72D297353CC}">
                  <c16:uniqueId val="{00000026-552B-4EC9-A2EC-6D69D67A50B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{0B5F151E-2A9B-426E-B6A7-DBE75A5E5FD1}</c15:txfldGUID>
                      <c15:f>Diagramm!$K$62</c15:f>
                      <c15:dlblFieldTableCache>
                        <c:ptCount val="1"/>
                      </c15:dlblFieldTableCache>
                    </c15:dlblFTEntry>
                  </c15:dlblFieldTable>
                  <c15:showDataLabelsRange val="0"/>
                </c:ext>
                <c:ext xmlns:c16="http://schemas.microsoft.com/office/drawing/2014/chart" uri="{C3380CC4-5D6E-409C-BE32-E72D297353CC}">
                  <c16:uniqueId val="{00000027-552B-4EC9-A2EC-6D69D67A50B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{5EDD1708-F1F3-40B7-B97E-CA775442D68D}</c15:txfldGUID>
                      <c15:f>Diagramm!$K$63</c15:f>
                      <c15:dlblFieldTableCache>
                        <c:ptCount val="1"/>
                      </c15:dlblFieldTableCache>
                    </c15:dlblFTEntry>
                  </c15:dlblFieldTable>
                  <c15:showDataLabelsRange val="0"/>
                </c:ext>
                <c:ext xmlns:c16="http://schemas.microsoft.com/office/drawing/2014/chart" uri="{C3380CC4-5D6E-409C-BE32-E72D297353CC}">
                  <c16:uniqueId val="{00000028-552B-4EC9-A2EC-6D69D67A50B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{7EADBE53-9D14-475C-8DE3-7C0C84DB58FF}</c15:txfldGUID>
                      <c15:f>Diagramm!$K$64</c15:f>
                      <c15:dlblFieldTableCache>
                        <c:ptCount val="1"/>
                      </c15:dlblFieldTableCache>
                    </c15:dlblFTEntry>
                  </c15:dlblFieldTable>
                  <c15:showDataLabelsRange val="0"/>
                </c:ext>
                <c:ext xmlns:c16="http://schemas.microsoft.com/office/drawing/2014/chart" uri="{C3380CC4-5D6E-409C-BE32-E72D297353CC}">
                  <c16:uniqueId val="{00000029-552B-4EC9-A2EC-6D69D67A50B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{D7F79A66-82CE-48A3-A54A-F08F5B20F13F}</c15:txfldGUID>
                      <c15:f>Diagramm!$K$65</c15:f>
                      <c15:dlblFieldTableCache>
                        <c:ptCount val="1"/>
                      </c15:dlblFieldTableCache>
                    </c15:dlblFTEntry>
                  </c15:dlblFieldTable>
                  <c15:showDataLabelsRange val="0"/>
                </c:ext>
                <c:ext xmlns:c16="http://schemas.microsoft.com/office/drawing/2014/chart" uri="{C3380CC4-5D6E-409C-BE32-E72D297353CC}">
                  <c16:uniqueId val="{0000002A-552B-4EC9-A2EC-6D69D67A50B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{A4E63277-B22D-4F52-B0AD-9F52B9E903D8}</c15:txfldGUID>
                      <c15:f>Diagramm!$K$66</c15:f>
                      <c15:dlblFieldTableCache>
                        <c:ptCount val="1"/>
                      </c15:dlblFieldTableCache>
                    </c15:dlblFTEntry>
                  </c15:dlblFieldTable>
                  <c15:showDataLabelsRange val="0"/>
                </c:ext>
                <c:ext xmlns:c16="http://schemas.microsoft.com/office/drawing/2014/chart" uri="{C3380CC4-5D6E-409C-BE32-E72D297353CC}">
                  <c16:uniqueId val="{0000002B-552B-4EC9-A2EC-6D69D67A50B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{FEF0CCC8-B486-44AA-8847-5FD32C37A4D6}</c15:txfldGUID>
                      <c15:f>Diagramm!$K$67</c15:f>
                      <c15:dlblFieldTableCache>
                        <c:ptCount val="1"/>
                      </c15:dlblFieldTableCache>
                    </c15:dlblFTEntry>
                  </c15:dlblFieldTable>
                  <c15:showDataLabelsRange val="0"/>
                </c:ext>
                <c:ext xmlns:c16="http://schemas.microsoft.com/office/drawing/2014/chart" uri="{C3380CC4-5D6E-409C-BE32-E72D297353CC}">
                  <c16:uniqueId val="{0000002C-552B-4EC9-A2EC-6D69D67A50B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52B-4EC9-A2EC-6D69D67A50B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{BB6BCE9F-CB14-4AFF-813C-098CE643BC9A}</c15:txfldGUID>
                      <c15:f>Diagramm!$J$46</c15:f>
                      <c15:dlblFieldTableCache>
                        <c:ptCount val="1"/>
                      </c15:dlblFieldTableCache>
                    </c15:dlblFTEntry>
                  </c15:dlblFieldTable>
                  <c15:showDataLabelsRange val="0"/>
                </c:ext>
                <c:ext xmlns:c16="http://schemas.microsoft.com/office/drawing/2014/chart" uri="{C3380CC4-5D6E-409C-BE32-E72D297353CC}">
                  <c16:uniqueId val="{0000002E-552B-4EC9-A2EC-6D69D67A50B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{6330611F-3E71-49B2-BF4B-3CB7DB72A1CF}</c15:txfldGUID>
                      <c15:f>Diagramm!$J$47</c15:f>
                      <c15:dlblFieldTableCache>
                        <c:ptCount val="1"/>
                      </c15:dlblFieldTableCache>
                    </c15:dlblFTEntry>
                  </c15:dlblFieldTable>
                  <c15:showDataLabelsRange val="0"/>
                </c:ext>
                <c:ext xmlns:c16="http://schemas.microsoft.com/office/drawing/2014/chart" uri="{C3380CC4-5D6E-409C-BE32-E72D297353CC}">
                  <c16:uniqueId val="{0000002F-552B-4EC9-A2EC-6D69D67A50B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{FB5BBE4D-9F62-4383-AE34-176C2FB85424}</c15:txfldGUID>
                      <c15:f>Diagramm!$J$48</c15:f>
                      <c15:dlblFieldTableCache>
                        <c:ptCount val="1"/>
                      </c15:dlblFieldTableCache>
                    </c15:dlblFTEntry>
                  </c15:dlblFieldTable>
                  <c15:showDataLabelsRange val="0"/>
                </c:ext>
                <c:ext xmlns:c16="http://schemas.microsoft.com/office/drawing/2014/chart" uri="{C3380CC4-5D6E-409C-BE32-E72D297353CC}">
                  <c16:uniqueId val="{00000030-552B-4EC9-A2EC-6D69D67A50B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{DA012B3C-EFFC-49BF-98C3-A61765151E9A}</c15:txfldGUID>
                      <c15:f>Diagramm!$J$49</c15:f>
                      <c15:dlblFieldTableCache>
                        <c:ptCount val="1"/>
                      </c15:dlblFieldTableCache>
                    </c15:dlblFTEntry>
                  </c15:dlblFieldTable>
                  <c15:showDataLabelsRange val="0"/>
                </c:ext>
                <c:ext xmlns:c16="http://schemas.microsoft.com/office/drawing/2014/chart" uri="{C3380CC4-5D6E-409C-BE32-E72D297353CC}">
                  <c16:uniqueId val="{00000031-552B-4EC9-A2EC-6D69D67A50B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{11768A67-AAFA-4557-B370-F1BECD90F237}</c15:txfldGUID>
                      <c15:f>Diagramm!$J$50</c15:f>
                      <c15:dlblFieldTableCache>
                        <c:ptCount val="1"/>
                      </c15:dlblFieldTableCache>
                    </c15:dlblFTEntry>
                  </c15:dlblFieldTable>
                  <c15:showDataLabelsRange val="0"/>
                </c:ext>
                <c:ext xmlns:c16="http://schemas.microsoft.com/office/drawing/2014/chart" uri="{C3380CC4-5D6E-409C-BE32-E72D297353CC}">
                  <c16:uniqueId val="{00000032-552B-4EC9-A2EC-6D69D67A50B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{87894552-C5F3-46EF-952C-4B2F0A8E5092}</c15:txfldGUID>
                      <c15:f>Diagramm!$J$51</c15:f>
                      <c15:dlblFieldTableCache>
                        <c:ptCount val="1"/>
                      </c15:dlblFieldTableCache>
                    </c15:dlblFTEntry>
                  </c15:dlblFieldTable>
                  <c15:showDataLabelsRange val="0"/>
                </c:ext>
                <c:ext xmlns:c16="http://schemas.microsoft.com/office/drawing/2014/chart" uri="{C3380CC4-5D6E-409C-BE32-E72D297353CC}">
                  <c16:uniqueId val="{00000033-552B-4EC9-A2EC-6D69D67A50B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{3D6AAA60-E972-41CB-951A-D93875153A63}</c15:txfldGUID>
                      <c15:f>Diagramm!$J$52</c15:f>
                      <c15:dlblFieldTableCache>
                        <c:ptCount val="1"/>
                      </c15:dlblFieldTableCache>
                    </c15:dlblFTEntry>
                  </c15:dlblFieldTable>
                  <c15:showDataLabelsRange val="0"/>
                </c:ext>
                <c:ext xmlns:c16="http://schemas.microsoft.com/office/drawing/2014/chart" uri="{C3380CC4-5D6E-409C-BE32-E72D297353CC}">
                  <c16:uniqueId val="{00000034-552B-4EC9-A2EC-6D69D67A50B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{9BDE279C-B745-4277-81F9-EAEFB0A36B03}</c15:txfldGUID>
                      <c15:f>Diagramm!$J$53</c15:f>
                      <c15:dlblFieldTableCache>
                        <c:ptCount val="1"/>
                      </c15:dlblFieldTableCache>
                    </c15:dlblFTEntry>
                  </c15:dlblFieldTable>
                  <c15:showDataLabelsRange val="0"/>
                </c:ext>
                <c:ext xmlns:c16="http://schemas.microsoft.com/office/drawing/2014/chart" uri="{C3380CC4-5D6E-409C-BE32-E72D297353CC}">
                  <c16:uniqueId val="{00000035-552B-4EC9-A2EC-6D69D67A50B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{FBD414CF-B7EE-4CBC-A799-CA6EEDB8E8AD}</c15:txfldGUID>
                      <c15:f>Diagramm!$J$54</c15:f>
                      <c15:dlblFieldTableCache>
                        <c:ptCount val="1"/>
                      </c15:dlblFieldTableCache>
                    </c15:dlblFTEntry>
                  </c15:dlblFieldTable>
                  <c15:showDataLabelsRange val="0"/>
                </c:ext>
                <c:ext xmlns:c16="http://schemas.microsoft.com/office/drawing/2014/chart" uri="{C3380CC4-5D6E-409C-BE32-E72D297353CC}">
                  <c16:uniqueId val="{00000036-552B-4EC9-A2EC-6D69D67A50B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{8185FA20-D13E-492A-BBEA-3F04002D7967}</c15:txfldGUID>
                      <c15:f>Diagramm!$J$55</c15:f>
                      <c15:dlblFieldTableCache>
                        <c:ptCount val="1"/>
                      </c15:dlblFieldTableCache>
                    </c15:dlblFTEntry>
                  </c15:dlblFieldTable>
                  <c15:showDataLabelsRange val="0"/>
                </c:ext>
                <c:ext xmlns:c16="http://schemas.microsoft.com/office/drawing/2014/chart" uri="{C3380CC4-5D6E-409C-BE32-E72D297353CC}">
                  <c16:uniqueId val="{00000037-552B-4EC9-A2EC-6D69D67A50B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{E3588C74-37E4-4D58-85AA-37528F2071A1}</c15:txfldGUID>
                      <c15:f>Diagramm!$J$56</c15:f>
                      <c15:dlblFieldTableCache>
                        <c:ptCount val="1"/>
                      </c15:dlblFieldTableCache>
                    </c15:dlblFTEntry>
                  </c15:dlblFieldTable>
                  <c15:showDataLabelsRange val="0"/>
                </c:ext>
                <c:ext xmlns:c16="http://schemas.microsoft.com/office/drawing/2014/chart" uri="{C3380CC4-5D6E-409C-BE32-E72D297353CC}">
                  <c16:uniqueId val="{00000038-552B-4EC9-A2EC-6D69D67A50B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{ECF555B4-4284-4538-BE9D-EC8DECE0429F}</c15:txfldGUID>
                      <c15:f>Diagramm!$J$57</c15:f>
                      <c15:dlblFieldTableCache>
                        <c:ptCount val="1"/>
                      </c15:dlblFieldTableCache>
                    </c15:dlblFTEntry>
                  </c15:dlblFieldTable>
                  <c15:showDataLabelsRange val="0"/>
                </c:ext>
                <c:ext xmlns:c16="http://schemas.microsoft.com/office/drawing/2014/chart" uri="{C3380CC4-5D6E-409C-BE32-E72D297353CC}">
                  <c16:uniqueId val="{00000039-552B-4EC9-A2EC-6D69D67A50B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{7A7E654E-AE72-4ABE-A351-ED2A1BC3A7F2}</c15:txfldGUID>
                      <c15:f>Diagramm!$J$58</c15:f>
                      <c15:dlblFieldTableCache>
                        <c:ptCount val="1"/>
                      </c15:dlblFieldTableCache>
                    </c15:dlblFTEntry>
                  </c15:dlblFieldTable>
                  <c15:showDataLabelsRange val="0"/>
                </c:ext>
                <c:ext xmlns:c16="http://schemas.microsoft.com/office/drawing/2014/chart" uri="{C3380CC4-5D6E-409C-BE32-E72D297353CC}">
                  <c16:uniqueId val="{0000003A-552B-4EC9-A2EC-6D69D67A50B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{1AE2F37A-85E0-4EAA-B630-68FC19377FE5}</c15:txfldGUID>
                      <c15:f>Diagramm!$J$59</c15:f>
                      <c15:dlblFieldTableCache>
                        <c:ptCount val="1"/>
                      </c15:dlblFieldTableCache>
                    </c15:dlblFTEntry>
                  </c15:dlblFieldTable>
                  <c15:showDataLabelsRange val="0"/>
                </c:ext>
                <c:ext xmlns:c16="http://schemas.microsoft.com/office/drawing/2014/chart" uri="{C3380CC4-5D6E-409C-BE32-E72D297353CC}">
                  <c16:uniqueId val="{0000003B-552B-4EC9-A2EC-6D69D67A50B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{E74DC72B-26D3-4058-A977-72A89429CABE}</c15:txfldGUID>
                      <c15:f>Diagramm!$J$60</c15:f>
                      <c15:dlblFieldTableCache>
                        <c:ptCount val="1"/>
                      </c15:dlblFieldTableCache>
                    </c15:dlblFTEntry>
                  </c15:dlblFieldTable>
                  <c15:showDataLabelsRange val="0"/>
                </c:ext>
                <c:ext xmlns:c16="http://schemas.microsoft.com/office/drawing/2014/chart" uri="{C3380CC4-5D6E-409C-BE32-E72D297353CC}">
                  <c16:uniqueId val="{0000003C-552B-4EC9-A2EC-6D69D67A50B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{39DD2654-DC74-42A3-B409-9E8D84CBAE2E}</c15:txfldGUID>
                      <c15:f>Diagramm!$J$61</c15:f>
                      <c15:dlblFieldTableCache>
                        <c:ptCount val="1"/>
                      </c15:dlblFieldTableCache>
                    </c15:dlblFTEntry>
                  </c15:dlblFieldTable>
                  <c15:showDataLabelsRange val="0"/>
                </c:ext>
                <c:ext xmlns:c16="http://schemas.microsoft.com/office/drawing/2014/chart" uri="{C3380CC4-5D6E-409C-BE32-E72D297353CC}">
                  <c16:uniqueId val="{0000003D-552B-4EC9-A2EC-6D69D67A50B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{A2127F9F-824D-422A-9069-AC9DAE7144D1}</c15:txfldGUID>
                      <c15:f>Diagramm!$J$62</c15:f>
                      <c15:dlblFieldTableCache>
                        <c:ptCount val="1"/>
                      </c15:dlblFieldTableCache>
                    </c15:dlblFTEntry>
                  </c15:dlblFieldTable>
                  <c15:showDataLabelsRange val="0"/>
                </c:ext>
                <c:ext xmlns:c16="http://schemas.microsoft.com/office/drawing/2014/chart" uri="{C3380CC4-5D6E-409C-BE32-E72D297353CC}">
                  <c16:uniqueId val="{0000003E-552B-4EC9-A2EC-6D69D67A50B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{CDE794BA-0F65-4D8C-9FEB-8207E8DF5D29}</c15:txfldGUID>
                      <c15:f>Diagramm!$J$63</c15:f>
                      <c15:dlblFieldTableCache>
                        <c:ptCount val="1"/>
                      </c15:dlblFieldTableCache>
                    </c15:dlblFTEntry>
                  </c15:dlblFieldTable>
                  <c15:showDataLabelsRange val="0"/>
                </c:ext>
                <c:ext xmlns:c16="http://schemas.microsoft.com/office/drawing/2014/chart" uri="{C3380CC4-5D6E-409C-BE32-E72D297353CC}">
                  <c16:uniqueId val="{0000003F-552B-4EC9-A2EC-6D69D67A50B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{815CBC2E-8A95-448C-BFD1-ACA4C7568A5C}</c15:txfldGUID>
                      <c15:f>Diagramm!$J$64</c15:f>
                      <c15:dlblFieldTableCache>
                        <c:ptCount val="1"/>
                      </c15:dlblFieldTableCache>
                    </c15:dlblFTEntry>
                  </c15:dlblFieldTable>
                  <c15:showDataLabelsRange val="0"/>
                </c:ext>
                <c:ext xmlns:c16="http://schemas.microsoft.com/office/drawing/2014/chart" uri="{C3380CC4-5D6E-409C-BE32-E72D297353CC}">
                  <c16:uniqueId val="{00000040-552B-4EC9-A2EC-6D69D67A50B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{E693AB10-D22D-492A-AF10-F3F34ECF3C73}</c15:txfldGUID>
                      <c15:f>Diagramm!$J$65</c15:f>
                      <c15:dlblFieldTableCache>
                        <c:ptCount val="1"/>
                      </c15:dlblFieldTableCache>
                    </c15:dlblFTEntry>
                  </c15:dlblFieldTable>
                  <c15:showDataLabelsRange val="0"/>
                </c:ext>
                <c:ext xmlns:c16="http://schemas.microsoft.com/office/drawing/2014/chart" uri="{C3380CC4-5D6E-409C-BE32-E72D297353CC}">
                  <c16:uniqueId val="{00000041-552B-4EC9-A2EC-6D69D67A50B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{10986607-4FBF-4735-8F37-9D3F8A4CF0A9}</c15:txfldGUID>
                      <c15:f>Diagramm!$J$66</c15:f>
                      <c15:dlblFieldTableCache>
                        <c:ptCount val="1"/>
                      </c15:dlblFieldTableCache>
                    </c15:dlblFTEntry>
                  </c15:dlblFieldTable>
                  <c15:showDataLabelsRange val="0"/>
                </c:ext>
                <c:ext xmlns:c16="http://schemas.microsoft.com/office/drawing/2014/chart" uri="{C3380CC4-5D6E-409C-BE32-E72D297353CC}">
                  <c16:uniqueId val="{00000042-552B-4EC9-A2EC-6D69D67A50B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{50CF7134-0DDF-4151-8E5F-86CC73EA3AF9}</c15:txfldGUID>
                      <c15:f>Diagramm!$J$67</c15:f>
                      <c15:dlblFieldTableCache>
                        <c:ptCount val="1"/>
                      </c15:dlblFieldTableCache>
                    </c15:dlblFTEntry>
                  </c15:dlblFieldTable>
                  <c15:showDataLabelsRange val="0"/>
                </c:ext>
                <c:ext xmlns:c16="http://schemas.microsoft.com/office/drawing/2014/chart" uri="{C3380CC4-5D6E-409C-BE32-E72D297353CC}">
                  <c16:uniqueId val="{00000043-552B-4EC9-A2EC-6D69D67A50B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52B-4EC9-A2EC-6D69D67A50B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613-4418-AC1E-0FE26CDA84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13-4418-AC1E-0FE26CDA84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13-4418-AC1E-0FE26CDA84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13-4418-AC1E-0FE26CDA84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13-4418-AC1E-0FE26CDA84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13-4418-AC1E-0FE26CDA84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13-4418-AC1E-0FE26CDA84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13-4418-AC1E-0FE26CDA84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13-4418-AC1E-0FE26CDA84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13-4418-AC1E-0FE26CDA84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613-4418-AC1E-0FE26CDA84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613-4418-AC1E-0FE26CDA84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613-4418-AC1E-0FE26CDA84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613-4418-AC1E-0FE26CDA84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613-4418-AC1E-0FE26CDA84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613-4418-AC1E-0FE26CDA84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613-4418-AC1E-0FE26CDA84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613-4418-AC1E-0FE26CDA84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613-4418-AC1E-0FE26CDA84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613-4418-AC1E-0FE26CDA84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613-4418-AC1E-0FE26CDA84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613-4418-AC1E-0FE26CDA84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613-4418-AC1E-0FE26CDA846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613-4418-AC1E-0FE26CDA84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613-4418-AC1E-0FE26CDA84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613-4418-AC1E-0FE26CDA84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613-4418-AC1E-0FE26CDA84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613-4418-AC1E-0FE26CDA84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613-4418-AC1E-0FE26CDA84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613-4418-AC1E-0FE26CDA84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613-4418-AC1E-0FE26CDA84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613-4418-AC1E-0FE26CDA84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613-4418-AC1E-0FE26CDA84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613-4418-AC1E-0FE26CDA84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613-4418-AC1E-0FE26CDA84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613-4418-AC1E-0FE26CDA84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613-4418-AC1E-0FE26CDA84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613-4418-AC1E-0FE26CDA84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613-4418-AC1E-0FE26CDA84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613-4418-AC1E-0FE26CDA84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613-4418-AC1E-0FE26CDA84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613-4418-AC1E-0FE26CDA84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613-4418-AC1E-0FE26CDA84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613-4418-AC1E-0FE26CDA84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613-4418-AC1E-0FE26CDA84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613-4418-AC1E-0FE26CDA846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613-4418-AC1E-0FE26CDA84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613-4418-AC1E-0FE26CDA84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613-4418-AC1E-0FE26CDA84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613-4418-AC1E-0FE26CDA84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613-4418-AC1E-0FE26CDA84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613-4418-AC1E-0FE26CDA84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613-4418-AC1E-0FE26CDA84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613-4418-AC1E-0FE26CDA84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613-4418-AC1E-0FE26CDA84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613-4418-AC1E-0FE26CDA84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613-4418-AC1E-0FE26CDA84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613-4418-AC1E-0FE26CDA84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613-4418-AC1E-0FE26CDA84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613-4418-AC1E-0FE26CDA84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613-4418-AC1E-0FE26CDA84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613-4418-AC1E-0FE26CDA84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613-4418-AC1E-0FE26CDA84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613-4418-AC1E-0FE26CDA84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613-4418-AC1E-0FE26CDA84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613-4418-AC1E-0FE26CDA84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613-4418-AC1E-0FE26CDA84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613-4418-AC1E-0FE26CDA84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613-4418-AC1E-0FE26CDA846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100.494265745067</c:v>
                </c:pt>
                <c:pt idx="2">
                  <c:v>101.92107193883461</c:v>
                </c:pt>
                <c:pt idx="3">
                  <c:v>100.82184551621165</c:v>
                </c:pt>
                <c:pt idx="4">
                  <c:v>101.54972905484547</c:v>
                </c:pt>
                <c:pt idx="5">
                  <c:v>102.08260931124585</c:v>
                </c:pt>
                <c:pt idx="6">
                  <c:v>103.50297975312455</c:v>
                </c:pt>
                <c:pt idx="7">
                  <c:v>103.01708048551312</c:v>
                </c:pt>
                <c:pt idx="8">
                  <c:v>102.81435430101298</c:v>
                </c:pt>
                <c:pt idx="9">
                  <c:v>103.3864926439356</c:v>
                </c:pt>
                <c:pt idx="10">
                  <c:v>104.99607419134777</c:v>
                </c:pt>
                <c:pt idx="11">
                  <c:v>104.15492141946943</c:v>
                </c:pt>
                <c:pt idx="12">
                  <c:v>104.26432920158062</c:v>
                </c:pt>
                <c:pt idx="13">
                  <c:v>104.24695267148061</c:v>
                </c:pt>
                <c:pt idx="14">
                  <c:v>106.60243786281552</c:v>
                </c:pt>
                <c:pt idx="15">
                  <c:v>105.84945489181501</c:v>
                </c:pt>
                <c:pt idx="16">
                  <c:v>105.95564479798173</c:v>
                </c:pt>
                <c:pt idx="17">
                  <c:v>105.86811857229279</c:v>
                </c:pt>
                <c:pt idx="18">
                  <c:v>108.10325520330539</c:v>
                </c:pt>
                <c:pt idx="19">
                  <c:v>107.30779626983819</c:v>
                </c:pt>
                <c:pt idx="20">
                  <c:v>106.95447349113797</c:v>
                </c:pt>
                <c:pt idx="21">
                  <c:v>106.7060534682267</c:v>
                </c:pt>
                <c:pt idx="22">
                  <c:v>108.62326395592797</c:v>
                </c:pt>
                <c:pt idx="23">
                  <c:v>107.72612014261627</c:v>
                </c:pt>
                <c:pt idx="24">
                  <c:v>106.93645338584908</c:v>
                </c:pt>
              </c:numCache>
            </c:numRef>
          </c:val>
          <c:smooth val="0"/>
          <c:extLst>
            <c:ext xmlns:c16="http://schemas.microsoft.com/office/drawing/2014/chart" uri="{C3380CC4-5D6E-409C-BE32-E72D297353CC}">
              <c16:uniqueId val="{00000000-6021-45F2-BB64-1CEF14F2680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101.66567519333729</c:v>
                </c:pt>
                <c:pt idx="2">
                  <c:v>106.03807257584772</c:v>
                </c:pt>
                <c:pt idx="3">
                  <c:v>104.06751933372993</c:v>
                </c:pt>
                <c:pt idx="4">
                  <c:v>102.08953004164188</c:v>
                </c:pt>
                <c:pt idx="5">
                  <c:v>104.3723973825104</c:v>
                </c:pt>
                <c:pt idx="6">
                  <c:v>108.2763236168947</c:v>
                </c:pt>
                <c:pt idx="7">
                  <c:v>106.88578227245686</c:v>
                </c:pt>
                <c:pt idx="8">
                  <c:v>106.08268887566925</c:v>
                </c:pt>
                <c:pt idx="9">
                  <c:v>108.16478286734086</c:v>
                </c:pt>
                <c:pt idx="10">
                  <c:v>112.06870910172518</c:v>
                </c:pt>
                <c:pt idx="11">
                  <c:v>110.65585960737656</c:v>
                </c:pt>
                <c:pt idx="12">
                  <c:v>109.64455681142178</c:v>
                </c:pt>
                <c:pt idx="13">
                  <c:v>111.69690660321237</c:v>
                </c:pt>
                <c:pt idx="14">
                  <c:v>115.14723378941108</c:v>
                </c:pt>
                <c:pt idx="15">
                  <c:v>115.08774538964902</c:v>
                </c:pt>
                <c:pt idx="16">
                  <c:v>114.50773349196908</c:v>
                </c:pt>
                <c:pt idx="17">
                  <c:v>116.03955978584175</c:v>
                </c:pt>
                <c:pt idx="18">
                  <c:v>120.47888161808447</c:v>
                </c:pt>
                <c:pt idx="19">
                  <c:v>120.33016061867936</c:v>
                </c:pt>
                <c:pt idx="20">
                  <c:v>119.33372992266509</c:v>
                </c:pt>
                <c:pt idx="21">
                  <c:v>121.25223081499108</c:v>
                </c:pt>
                <c:pt idx="22">
                  <c:v>125.91463414634146</c:v>
                </c:pt>
                <c:pt idx="23">
                  <c:v>124.17459845330161</c:v>
                </c:pt>
                <c:pt idx="24">
                  <c:v>117.86139202855443</c:v>
                </c:pt>
              </c:numCache>
            </c:numRef>
          </c:val>
          <c:smooth val="0"/>
          <c:extLst>
            <c:ext xmlns:c16="http://schemas.microsoft.com/office/drawing/2014/chart" uri="{C3380CC4-5D6E-409C-BE32-E72D297353CC}">
              <c16:uniqueId val="{00000001-6021-45F2-BB64-1CEF14F2680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101.91304347826087</c:v>
                </c:pt>
                <c:pt idx="2">
                  <c:v>100.22670807453416</c:v>
                </c:pt>
                <c:pt idx="3">
                  <c:v>100.28571428571429</c:v>
                </c:pt>
                <c:pt idx="4">
                  <c:v>97.158385093167695</c:v>
                </c:pt>
                <c:pt idx="5">
                  <c:v>98.394409937888199</c:v>
                </c:pt>
                <c:pt idx="6">
                  <c:v>97.043478260869563</c:v>
                </c:pt>
                <c:pt idx="7">
                  <c:v>97.468944099378888</c:v>
                </c:pt>
                <c:pt idx="8">
                  <c:v>96.183229813664596</c:v>
                </c:pt>
                <c:pt idx="9">
                  <c:v>97.422360248447205</c:v>
                </c:pt>
                <c:pt idx="10">
                  <c:v>96.322981366459629</c:v>
                </c:pt>
                <c:pt idx="11">
                  <c:v>97.158385093167695</c:v>
                </c:pt>
                <c:pt idx="12">
                  <c:v>95.987577639751549</c:v>
                </c:pt>
                <c:pt idx="13">
                  <c:v>97.472049689440993</c:v>
                </c:pt>
                <c:pt idx="14">
                  <c:v>95.444099378881987</c:v>
                </c:pt>
                <c:pt idx="15">
                  <c:v>95.065217391304344</c:v>
                </c:pt>
                <c:pt idx="16">
                  <c:v>94.555900621118013</c:v>
                </c:pt>
                <c:pt idx="17">
                  <c:v>95.947204968944106</c:v>
                </c:pt>
                <c:pt idx="18">
                  <c:v>94.049689440993788</c:v>
                </c:pt>
                <c:pt idx="19">
                  <c:v>94.046583850931682</c:v>
                </c:pt>
                <c:pt idx="20">
                  <c:v>93.978260869565219</c:v>
                </c:pt>
                <c:pt idx="21">
                  <c:v>95.599378881987576</c:v>
                </c:pt>
                <c:pt idx="22">
                  <c:v>92.937888198757761</c:v>
                </c:pt>
                <c:pt idx="23">
                  <c:v>92.378881987577643</c:v>
                </c:pt>
                <c:pt idx="24">
                  <c:v>88.540372670807457</c:v>
                </c:pt>
              </c:numCache>
            </c:numRef>
          </c:val>
          <c:smooth val="0"/>
          <c:extLst>
            <c:ext xmlns:c16="http://schemas.microsoft.com/office/drawing/2014/chart" uri="{C3380CC4-5D6E-409C-BE32-E72D297353CC}">
              <c16:uniqueId val="{00000002-6021-45F2-BB64-1CEF14F2680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021-45F2-BB64-1CEF14F26809}"/>
                </c:ext>
              </c:extLst>
            </c:dLbl>
            <c:dLbl>
              <c:idx val="1"/>
              <c:delete val="1"/>
              <c:extLst>
                <c:ext xmlns:c15="http://schemas.microsoft.com/office/drawing/2012/chart" uri="{CE6537A1-D6FC-4f65-9D91-7224C49458BB}"/>
                <c:ext xmlns:c16="http://schemas.microsoft.com/office/drawing/2014/chart" uri="{C3380CC4-5D6E-409C-BE32-E72D297353CC}">
                  <c16:uniqueId val="{00000004-6021-45F2-BB64-1CEF14F26809}"/>
                </c:ext>
              </c:extLst>
            </c:dLbl>
            <c:dLbl>
              <c:idx val="2"/>
              <c:delete val="1"/>
              <c:extLst>
                <c:ext xmlns:c15="http://schemas.microsoft.com/office/drawing/2012/chart" uri="{CE6537A1-D6FC-4f65-9D91-7224C49458BB}"/>
                <c:ext xmlns:c16="http://schemas.microsoft.com/office/drawing/2014/chart" uri="{C3380CC4-5D6E-409C-BE32-E72D297353CC}">
                  <c16:uniqueId val="{00000005-6021-45F2-BB64-1CEF14F26809}"/>
                </c:ext>
              </c:extLst>
            </c:dLbl>
            <c:dLbl>
              <c:idx val="3"/>
              <c:delete val="1"/>
              <c:extLst>
                <c:ext xmlns:c15="http://schemas.microsoft.com/office/drawing/2012/chart" uri="{CE6537A1-D6FC-4f65-9D91-7224C49458BB}"/>
                <c:ext xmlns:c16="http://schemas.microsoft.com/office/drawing/2014/chart" uri="{C3380CC4-5D6E-409C-BE32-E72D297353CC}">
                  <c16:uniqueId val="{00000006-6021-45F2-BB64-1CEF14F26809}"/>
                </c:ext>
              </c:extLst>
            </c:dLbl>
            <c:dLbl>
              <c:idx val="4"/>
              <c:delete val="1"/>
              <c:extLst>
                <c:ext xmlns:c15="http://schemas.microsoft.com/office/drawing/2012/chart" uri="{CE6537A1-D6FC-4f65-9D91-7224C49458BB}"/>
                <c:ext xmlns:c16="http://schemas.microsoft.com/office/drawing/2014/chart" uri="{C3380CC4-5D6E-409C-BE32-E72D297353CC}">
                  <c16:uniqueId val="{00000007-6021-45F2-BB64-1CEF14F26809}"/>
                </c:ext>
              </c:extLst>
            </c:dLbl>
            <c:dLbl>
              <c:idx val="5"/>
              <c:delete val="1"/>
              <c:extLst>
                <c:ext xmlns:c15="http://schemas.microsoft.com/office/drawing/2012/chart" uri="{CE6537A1-D6FC-4f65-9D91-7224C49458BB}"/>
                <c:ext xmlns:c16="http://schemas.microsoft.com/office/drawing/2014/chart" uri="{C3380CC4-5D6E-409C-BE32-E72D297353CC}">
                  <c16:uniqueId val="{00000008-6021-45F2-BB64-1CEF14F26809}"/>
                </c:ext>
              </c:extLst>
            </c:dLbl>
            <c:dLbl>
              <c:idx val="6"/>
              <c:delete val="1"/>
              <c:extLst>
                <c:ext xmlns:c15="http://schemas.microsoft.com/office/drawing/2012/chart" uri="{CE6537A1-D6FC-4f65-9D91-7224C49458BB}"/>
                <c:ext xmlns:c16="http://schemas.microsoft.com/office/drawing/2014/chart" uri="{C3380CC4-5D6E-409C-BE32-E72D297353CC}">
                  <c16:uniqueId val="{00000009-6021-45F2-BB64-1CEF14F26809}"/>
                </c:ext>
              </c:extLst>
            </c:dLbl>
            <c:dLbl>
              <c:idx val="7"/>
              <c:delete val="1"/>
              <c:extLst>
                <c:ext xmlns:c15="http://schemas.microsoft.com/office/drawing/2012/chart" uri="{CE6537A1-D6FC-4f65-9D91-7224C49458BB}"/>
                <c:ext xmlns:c16="http://schemas.microsoft.com/office/drawing/2014/chart" uri="{C3380CC4-5D6E-409C-BE32-E72D297353CC}">
                  <c16:uniqueId val="{0000000A-6021-45F2-BB64-1CEF14F26809}"/>
                </c:ext>
              </c:extLst>
            </c:dLbl>
            <c:dLbl>
              <c:idx val="8"/>
              <c:delete val="1"/>
              <c:extLst>
                <c:ext xmlns:c15="http://schemas.microsoft.com/office/drawing/2012/chart" uri="{CE6537A1-D6FC-4f65-9D91-7224C49458BB}"/>
                <c:ext xmlns:c16="http://schemas.microsoft.com/office/drawing/2014/chart" uri="{C3380CC4-5D6E-409C-BE32-E72D297353CC}">
                  <c16:uniqueId val="{0000000B-6021-45F2-BB64-1CEF14F26809}"/>
                </c:ext>
              </c:extLst>
            </c:dLbl>
            <c:dLbl>
              <c:idx val="9"/>
              <c:delete val="1"/>
              <c:extLst>
                <c:ext xmlns:c15="http://schemas.microsoft.com/office/drawing/2012/chart" uri="{CE6537A1-D6FC-4f65-9D91-7224C49458BB}"/>
                <c:ext xmlns:c16="http://schemas.microsoft.com/office/drawing/2014/chart" uri="{C3380CC4-5D6E-409C-BE32-E72D297353CC}">
                  <c16:uniqueId val="{0000000C-6021-45F2-BB64-1CEF14F26809}"/>
                </c:ext>
              </c:extLst>
            </c:dLbl>
            <c:dLbl>
              <c:idx val="10"/>
              <c:delete val="1"/>
              <c:extLst>
                <c:ext xmlns:c15="http://schemas.microsoft.com/office/drawing/2012/chart" uri="{CE6537A1-D6FC-4f65-9D91-7224C49458BB}"/>
                <c:ext xmlns:c16="http://schemas.microsoft.com/office/drawing/2014/chart" uri="{C3380CC4-5D6E-409C-BE32-E72D297353CC}">
                  <c16:uniqueId val="{0000000D-6021-45F2-BB64-1CEF14F26809}"/>
                </c:ext>
              </c:extLst>
            </c:dLbl>
            <c:dLbl>
              <c:idx val="11"/>
              <c:delete val="1"/>
              <c:extLst>
                <c:ext xmlns:c15="http://schemas.microsoft.com/office/drawing/2012/chart" uri="{CE6537A1-D6FC-4f65-9D91-7224C49458BB}"/>
                <c:ext xmlns:c16="http://schemas.microsoft.com/office/drawing/2014/chart" uri="{C3380CC4-5D6E-409C-BE32-E72D297353CC}">
                  <c16:uniqueId val="{0000000E-6021-45F2-BB64-1CEF14F26809}"/>
                </c:ext>
              </c:extLst>
            </c:dLbl>
            <c:dLbl>
              <c:idx val="12"/>
              <c:delete val="1"/>
              <c:extLst>
                <c:ext xmlns:c15="http://schemas.microsoft.com/office/drawing/2012/chart" uri="{CE6537A1-D6FC-4f65-9D91-7224C49458BB}"/>
                <c:ext xmlns:c16="http://schemas.microsoft.com/office/drawing/2014/chart" uri="{C3380CC4-5D6E-409C-BE32-E72D297353CC}">
                  <c16:uniqueId val="{0000000F-6021-45F2-BB64-1CEF14F2680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21-45F2-BB64-1CEF14F26809}"/>
                </c:ext>
              </c:extLst>
            </c:dLbl>
            <c:dLbl>
              <c:idx val="14"/>
              <c:delete val="1"/>
              <c:extLst>
                <c:ext xmlns:c15="http://schemas.microsoft.com/office/drawing/2012/chart" uri="{CE6537A1-D6FC-4f65-9D91-7224C49458BB}"/>
                <c:ext xmlns:c16="http://schemas.microsoft.com/office/drawing/2014/chart" uri="{C3380CC4-5D6E-409C-BE32-E72D297353CC}">
                  <c16:uniqueId val="{00000011-6021-45F2-BB64-1CEF14F26809}"/>
                </c:ext>
              </c:extLst>
            </c:dLbl>
            <c:dLbl>
              <c:idx val="15"/>
              <c:delete val="1"/>
              <c:extLst>
                <c:ext xmlns:c15="http://schemas.microsoft.com/office/drawing/2012/chart" uri="{CE6537A1-D6FC-4f65-9D91-7224C49458BB}"/>
                <c:ext xmlns:c16="http://schemas.microsoft.com/office/drawing/2014/chart" uri="{C3380CC4-5D6E-409C-BE32-E72D297353CC}">
                  <c16:uniqueId val="{00000012-6021-45F2-BB64-1CEF14F26809}"/>
                </c:ext>
              </c:extLst>
            </c:dLbl>
            <c:dLbl>
              <c:idx val="16"/>
              <c:delete val="1"/>
              <c:extLst>
                <c:ext xmlns:c15="http://schemas.microsoft.com/office/drawing/2012/chart" uri="{CE6537A1-D6FC-4f65-9D91-7224C49458BB}"/>
                <c:ext xmlns:c16="http://schemas.microsoft.com/office/drawing/2014/chart" uri="{C3380CC4-5D6E-409C-BE32-E72D297353CC}">
                  <c16:uniqueId val="{00000013-6021-45F2-BB64-1CEF14F26809}"/>
                </c:ext>
              </c:extLst>
            </c:dLbl>
            <c:dLbl>
              <c:idx val="17"/>
              <c:delete val="1"/>
              <c:extLst>
                <c:ext xmlns:c15="http://schemas.microsoft.com/office/drawing/2012/chart" uri="{CE6537A1-D6FC-4f65-9D91-7224C49458BB}"/>
                <c:ext xmlns:c16="http://schemas.microsoft.com/office/drawing/2014/chart" uri="{C3380CC4-5D6E-409C-BE32-E72D297353CC}">
                  <c16:uniqueId val="{00000014-6021-45F2-BB64-1CEF14F26809}"/>
                </c:ext>
              </c:extLst>
            </c:dLbl>
            <c:dLbl>
              <c:idx val="18"/>
              <c:delete val="1"/>
              <c:extLst>
                <c:ext xmlns:c15="http://schemas.microsoft.com/office/drawing/2012/chart" uri="{CE6537A1-D6FC-4f65-9D91-7224C49458BB}"/>
                <c:ext xmlns:c16="http://schemas.microsoft.com/office/drawing/2014/chart" uri="{C3380CC4-5D6E-409C-BE32-E72D297353CC}">
                  <c16:uniqueId val="{00000015-6021-45F2-BB64-1CEF14F26809}"/>
                </c:ext>
              </c:extLst>
            </c:dLbl>
            <c:dLbl>
              <c:idx val="19"/>
              <c:delete val="1"/>
              <c:extLst>
                <c:ext xmlns:c15="http://schemas.microsoft.com/office/drawing/2012/chart" uri="{CE6537A1-D6FC-4f65-9D91-7224C49458BB}"/>
                <c:ext xmlns:c16="http://schemas.microsoft.com/office/drawing/2014/chart" uri="{C3380CC4-5D6E-409C-BE32-E72D297353CC}">
                  <c16:uniqueId val="{00000016-6021-45F2-BB64-1CEF14F26809}"/>
                </c:ext>
              </c:extLst>
            </c:dLbl>
            <c:dLbl>
              <c:idx val="20"/>
              <c:delete val="1"/>
              <c:extLst>
                <c:ext xmlns:c15="http://schemas.microsoft.com/office/drawing/2012/chart" uri="{CE6537A1-D6FC-4f65-9D91-7224C49458BB}"/>
                <c:ext xmlns:c16="http://schemas.microsoft.com/office/drawing/2014/chart" uri="{C3380CC4-5D6E-409C-BE32-E72D297353CC}">
                  <c16:uniqueId val="{00000017-6021-45F2-BB64-1CEF14F26809}"/>
                </c:ext>
              </c:extLst>
            </c:dLbl>
            <c:dLbl>
              <c:idx val="21"/>
              <c:delete val="1"/>
              <c:extLst>
                <c:ext xmlns:c15="http://schemas.microsoft.com/office/drawing/2012/chart" uri="{CE6537A1-D6FC-4f65-9D91-7224C49458BB}"/>
                <c:ext xmlns:c16="http://schemas.microsoft.com/office/drawing/2014/chart" uri="{C3380CC4-5D6E-409C-BE32-E72D297353CC}">
                  <c16:uniqueId val="{00000018-6021-45F2-BB64-1CEF14F26809}"/>
                </c:ext>
              </c:extLst>
            </c:dLbl>
            <c:dLbl>
              <c:idx val="22"/>
              <c:delete val="1"/>
              <c:extLst>
                <c:ext xmlns:c15="http://schemas.microsoft.com/office/drawing/2012/chart" uri="{CE6537A1-D6FC-4f65-9D91-7224C49458BB}"/>
                <c:ext xmlns:c16="http://schemas.microsoft.com/office/drawing/2014/chart" uri="{C3380CC4-5D6E-409C-BE32-E72D297353CC}">
                  <c16:uniqueId val="{00000019-6021-45F2-BB64-1CEF14F26809}"/>
                </c:ext>
              </c:extLst>
            </c:dLbl>
            <c:dLbl>
              <c:idx val="23"/>
              <c:delete val="1"/>
              <c:extLst>
                <c:ext xmlns:c15="http://schemas.microsoft.com/office/drawing/2012/chart" uri="{CE6537A1-D6FC-4f65-9D91-7224C49458BB}"/>
                <c:ext xmlns:c16="http://schemas.microsoft.com/office/drawing/2014/chart" uri="{C3380CC4-5D6E-409C-BE32-E72D297353CC}">
                  <c16:uniqueId val="{0000001A-6021-45F2-BB64-1CEF14F26809}"/>
                </c:ext>
              </c:extLst>
            </c:dLbl>
            <c:dLbl>
              <c:idx val="24"/>
              <c:delete val="1"/>
              <c:extLst>
                <c:ext xmlns:c15="http://schemas.microsoft.com/office/drawing/2012/chart" uri="{CE6537A1-D6FC-4f65-9D91-7224C49458BB}"/>
                <c:ext xmlns:c16="http://schemas.microsoft.com/office/drawing/2014/chart" uri="{C3380CC4-5D6E-409C-BE32-E72D297353CC}">
                  <c16:uniqueId val="{0000001B-6021-45F2-BB64-1CEF14F2680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021-45F2-BB64-1CEF14F2680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Kaiserslautern – Pirmasens (515)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166160</v>
      </c>
      <c r="F11" s="238">
        <v>167387</v>
      </c>
      <c r="G11" s="238">
        <v>168781</v>
      </c>
      <c r="H11" s="238">
        <v>165802</v>
      </c>
      <c r="I11" s="265">
        <v>166188</v>
      </c>
      <c r="J11" s="263">
        <v>-28</v>
      </c>
      <c r="K11" s="266">
        <v>-1.6848388571978724E-2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17.676336061627346</v>
      </c>
      <c r="E13" s="115">
        <v>29371</v>
      </c>
      <c r="F13" s="114">
        <v>29865</v>
      </c>
      <c r="G13" s="114">
        <v>30397</v>
      </c>
      <c r="H13" s="114">
        <v>30238</v>
      </c>
      <c r="I13" s="140">
        <v>29689</v>
      </c>
      <c r="J13" s="115">
        <v>-318</v>
      </c>
      <c r="K13" s="116">
        <v>-1.0711037758092223</v>
      </c>
    </row>
    <row r="14" spans="1:255" ht="14.1" customHeight="1" x14ac:dyDescent="0.2">
      <c r="A14" s="306" t="s">
        <v>230</v>
      </c>
      <c r="B14" s="307"/>
      <c r="C14" s="308"/>
      <c r="D14" s="113">
        <v>60.504935002407315</v>
      </c>
      <c r="E14" s="115">
        <v>100535</v>
      </c>
      <c r="F14" s="114">
        <v>101170</v>
      </c>
      <c r="G14" s="114">
        <v>102096</v>
      </c>
      <c r="H14" s="114">
        <v>100092</v>
      </c>
      <c r="I14" s="140">
        <v>100959</v>
      </c>
      <c r="J14" s="115">
        <v>-424</v>
      </c>
      <c r="K14" s="116">
        <v>-0.41997246406957278</v>
      </c>
    </row>
    <row r="15" spans="1:255" ht="14.1" customHeight="1" x14ac:dyDescent="0.2">
      <c r="A15" s="306" t="s">
        <v>231</v>
      </c>
      <c r="B15" s="307"/>
      <c r="C15" s="308"/>
      <c r="D15" s="113">
        <v>10.0282859894078</v>
      </c>
      <c r="E15" s="115">
        <v>16663</v>
      </c>
      <c r="F15" s="114">
        <v>16786</v>
      </c>
      <c r="G15" s="114">
        <v>16791</v>
      </c>
      <c r="H15" s="114">
        <v>16252</v>
      </c>
      <c r="I15" s="140">
        <v>16325</v>
      </c>
      <c r="J15" s="115">
        <v>338</v>
      </c>
      <c r="K15" s="116">
        <v>2.0704441041347628</v>
      </c>
    </row>
    <row r="16" spans="1:255" ht="14.1" customHeight="1" x14ac:dyDescent="0.2">
      <c r="A16" s="306" t="s">
        <v>232</v>
      </c>
      <c r="B16" s="307"/>
      <c r="C16" s="308"/>
      <c r="D16" s="113">
        <v>11.064034665382763</v>
      </c>
      <c r="E16" s="115">
        <v>18384</v>
      </c>
      <c r="F16" s="114">
        <v>18393</v>
      </c>
      <c r="G16" s="114">
        <v>18284</v>
      </c>
      <c r="H16" s="114">
        <v>18083</v>
      </c>
      <c r="I16" s="140">
        <v>18066</v>
      </c>
      <c r="J16" s="115">
        <v>318</v>
      </c>
      <c r="K16" s="116">
        <v>1.7602125539687812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0.60243139142994706</v>
      </c>
      <c r="E18" s="115">
        <v>1001</v>
      </c>
      <c r="F18" s="114">
        <v>1006</v>
      </c>
      <c r="G18" s="114">
        <v>1025</v>
      </c>
      <c r="H18" s="114">
        <v>1008</v>
      </c>
      <c r="I18" s="140">
        <v>1016</v>
      </c>
      <c r="J18" s="115">
        <v>-15</v>
      </c>
      <c r="K18" s="116">
        <v>-1.4763779527559056</v>
      </c>
    </row>
    <row r="19" spans="1:255" ht="14.1" customHeight="1" x14ac:dyDescent="0.2">
      <c r="A19" s="306" t="s">
        <v>235</v>
      </c>
      <c r="B19" s="307" t="s">
        <v>236</v>
      </c>
      <c r="C19" s="308"/>
      <c r="D19" s="113">
        <v>0.21425132402503611</v>
      </c>
      <c r="E19" s="115">
        <v>356</v>
      </c>
      <c r="F19" s="114">
        <v>364</v>
      </c>
      <c r="G19" s="114">
        <v>386</v>
      </c>
      <c r="H19" s="114">
        <v>387</v>
      </c>
      <c r="I19" s="140">
        <v>376</v>
      </c>
      <c r="J19" s="115">
        <v>-20</v>
      </c>
      <c r="K19" s="116">
        <v>-5.3191489361702127</v>
      </c>
    </row>
    <row r="20" spans="1:255" ht="14.1" customHeight="1" x14ac:dyDescent="0.2">
      <c r="A20" s="306">
        <v>12</v>
      </c>
      <c r="B20" s="307" t="s">
        <v>237</v>
      </c>
      <c r="C20" s="308"/>
      <c r="D20" s="113">
        <v>0.74566682715454979</v>
      </c>
      <c r="E20" s="115">
        <v>1239</v>
      </c>
      <c r="F20" s="114">
        <v>1192</v>
      </c>
      <c r="G20" s="114">
        <v>1264</v>
      </c>
      <c r="H20" s="114">
        <v>1231</v>
      </c>
      <c r="I20" s="140">
        <v>1176</v>
      </c>
      <c r="J20" s="115">
        <v>63</v>
      </c>
      <c r="K20" s="116">
        <v>5.3571428571428568</v>
      </c>
    </row>
    <row r="21" spans="1:255" ht="14.1" customHeight="1" x14ac:dyDescent="0.2">
      <c r="A21" s="306">
        <v>21</v>
      </c>
      <c r="B21" s="307" t="s">
        <v>238</v>
      </c>
      <c r="C21" s="308"/>
      <c r="D21" s="113">
        <v>0.30753490611458834</v>
      </c>
      <c r="E21" s="115">
        <v>511</v>
      </c>
      <c r="F21" s="114">
        <v>545</v>
      </c>
      <c r="G21" s="114">
        <v>507</v>
      </c>
      <c r="H21" s="114">
        <v>480</v>
      </c>
      <c r="I21" s="140">
        <v>469</v>
      </c>
      <c r="J21" s="115">
        <v>42</v>
      </c>
      <c r="K21" s="116">
        <v>8.9552238805970141</v>
      </c>
    </row>
    <row r="22" spans="1:255" ht="14.1" customHeight="1" x14ac:dyDescent="0.2">
      <c r="A22" s="306">
        <v>22</v>
      </c>
      <c r="B22" s="307" t="s">
        <v>239</v>
      </c>
      <c r="C22" s="308"/>
      <c r="D22" s="113">
        <v>1.6670678863745787</v>
      </c>
      <c r="E22" s="115">
        <v>2770</v>
      </c>
      <c r="F22" s="114">
        <v>2713</v>
      </c>
      <c r="G22" s="114">
        <v>2830</v>
      </c>
      <c r="H22" s="114">
        <v>2717</v>
      </c>
      <c r="I22" s="140">
        <v>2666</v>
      </c>
      <c r="J22" s="115">
        <v>104</v>
      </c>
      <c r="K22" s="116">
        <v>3.9009752438109526</v>
      </c>
    </row>
    <row r="23" spans="1:255" ht="14.1" customHeight="1" x14ac:dyDescent="0.2">
      <c r="A23" s="306">
        <v>23</v>
      </c>
      <c r="B23" s="307" t="s">
        <v>240</v>
      </c>
      <c r="C23" s="308"/>
      <c r="D23" s="113">
        <v>0.5621088107847857</v>
      </c>
      <c r="E23" s="115">
        <v>934</v>
      </c>
      <c r="F23" s="114">
        <v>947</v>
      </c>
      <c r="G23" s="114">
        <v>970</v>
      </c>
      <c r="H23" s="114">
        <v>948</v>
      </c>
      <c r="I23" s="140">
        <v>1005</v>
      </c>
      <c r="J23" s="115">
        <v>-71</v>
      </c>
      <c r="K23" s="116">
        <v>-7.0646766169154231</v>
      </c>
    </row>
    <row r="24" spans="1:255" ht="14.1" customHeight="1" x14ac:dyDescent="0.2">
      <c r="A24" s="306">
        <v>24</v>
      </c>
      <c r="B24" s="307" t="s">
        <v>241</v>
      </c>
      <c r="C24" s="308"/>
      <c r="D24" s="113">
        <v>4.7081126624939813</v>
      </c>
      <c r="E24" s="115">
        <v>7823</v>
      </c>
      <c r="F24" s="114">
        <v>7940</v>
      </c>
      <c r="G24" s="114">
        <v>8116</v>
      </c>
      <c r="H24" s="114">
        <v>8063</v>
      </c>
      <c r="I24" s="140">
        <v>8084</v>
      </c>
      <c r="J24" s="115">
        <v>-261</v>
      </c>
      <c r="K24" s="116">
        <v>-3.2285997031172688</v>
      </c>
    </row>
    <row r="25" spans="1:255" ht="14.1" customHeight="1" x14ac:dyDescent="0.2">
      <c r="A25" s="306">
        <v>25</v>
      </c>
      <c r="B25" s="307" t="s">
        <v>242</v>
      </c>
      <c r="C25" s="308"/>
      <c r="D25" s="113">
        <v>6.2843042850264803</v>
      </c>
      <c r="E25" s="115">
        <v>10442</v>
      </c>
      <c r="F25" s="114">
        <v>10668</v>
      </c>
      <c r="G25" s="114">
        <v>10831</v>
      </c>
      <c r="H25" s="114">
        <v>10693</v>
      </c>
      <c r="I25" s="140">
        <v>10802</v>
      </c>
      <c r="J25" s="115">
        <v>-360</v>
      </c>
      <c r="K25" s="116">
        <v>-3.332716163673394</v>
      </c>
    </row>
    <row r="26" spans="1:255" ht="14.1" customHeight="1" x14ac:dyDescent="0.2">
      <c r="A26" s="306">
        <v>26</v>
      </c>
      <c r="B26" s="307" t="s">
        <v>243</v>
      </c>
      <c r="C26" s="308"/>
      <c r="D26" s="113">
        <v>2.7160568127106401</v>
      </c>
      <c r="E26" s="115">
        <v>4513</v>
      </c>
      <c r="F26" s="114">
        <v>4577</v>
      </c>
      <c r="G26" s="114">
        <v>4648</v>
      </c>
      <c r="H26" s="114">
        <v>4422</v>
      </c>
      <c r="I26" s="140">
        <v>4492</v>
      </c>
      <c r="J26" s="115">
        <v>21</v>
      </c>
      <c r="K26" s="116">
        <v>0.46749777382012464</v>
      </c>
    </row>
    <row r="27" spans="1:255" ht="14.1" customHeight="1" x14ac:dyDescent="0.2">
      <c r="A27" s="306">
        <v>27</v>
      </c>
      <c r="B27" s="307" t="s">
        <v>244</v>
      </c>
      <c r="C27" s="308"/>
      <c r="D27" s="113">
        <v>2.8267934520943667</v>
      </c>
      <c r="E27" s="115">
        <v>4697</v>
      </c>
      <c r="F27" s="114">
        <v>4791</v>
      </c>
      <c r="G27" s="114">
        <v>4834</v>
      </c>
      <c r="H27" s="114">
        <v>4762</v>
      </c>
      <c r="I27" s="140">
        <v>4813</v>
      </c>
      <c r="J27" s="115">
        <v>-116</v>
      </c>
      <c r="K27" s="116">
        <v>-2.4101392063162268</v>
      </c>
    </row>
    <row r="28" spans="1:255" ht="14.1" customHeight="1" x14ac:dyDescent="0.2">
      <c r="A28" s="306">
        <v>28</v>
      </c>
      <c r="B28" s="307" t="s">
        <v>245</v>
      </c>
      <c r="C28" s="308"/>
      <c r="D28" s="113">
        <v>1.1230139624458353</v>
      </c>
      <c r="E28" s="115">
        <v>1866</v>
      </c>
      <c r="F28" s="114">
        <v>1879</v>
      </c>
      <c r="G28" s="114">
        <v>1906</v>
      </c>
      <c r="H28" s="114">
        <v>1906</v>
      </c>
      <c r="I28" s="140">
        <v>1911</v>
      </c>
      <c r="J28" s="115">
        <v>-45</v>
      </c>
      <c r="K28" s="116">
        <v>-2.3547880690737832</v>
      </c>
    </row>
    <row r="29" spans="1:255" ht="14.1" customHeight="1" x14ac:dyDescent="0.2">
      <c r="A29" s="306">
        <v>29</v>
      </c>
      <c r="B29" s="307" t="s">
        <v>246</v>
      </c>
      <c r="C29" s="308"/>
      <c r="D29" s="113">
        <v>2.4530572941742896</v>
      </c>
      <c r="E29" s="115">
        <v>4076</v>
      </c>
      <c r="F29" s="114">
        <v>4228</v>
      </c>
      <c r="G29" s="114">
        <v>4179</v>
      </c>
      <c r="H29" s="114">
        <v>4152</v>
      </c>
      <c r="I29" s="140">
        <v>4062</v>
      </c>
      <c r="J29" s="115">
        <v>14</v>
      </c>
      <c r="K29" s="116">
        <v>0.34465780403741997</v>
      </c>
    </row>
    <row r="30" spans="1:255" ht="14.1" customHeight="1" x14ac:dyDescent="0.2">
      <c r="A30" s="306" t="s">
        <v>247</v>
      </c>
      <c r="B30" s="307" t="s">
        <v>248</v>
      </c>
      <c r="C30" s="308"/>
      <c r="D30" s="113">
        <v>0.78839672604718347</v>
      </c>
      <c r="E30" s="115">
        <v>1310</v>
      </c>
      <c r="F30" s="114">
        <v>1326</v>
      </c>
      <c r="G30" s="114">
        <v>1340</v>
      </c>
      <c r="H30" s="114">
        <v>1317</v>
      </c>
      <c r="I30" s="140">
        <v>1317</v>
      </c>
      <c r="J30" s="115">
        <v>-7</v>
      </c>
      <c r="K30" s="116">
        <v>-0.5315110098709187</v>
      </c>
    </row>
    <row r="31" spans="1:255" ht="14.1" customHeight="1" x14ac:dyDescent="0.2">
      <c r="A31" s="306" t="s">
        <v>249</v>
      </c>
      <c r="B31" s="307" t="s">
        <v>250</v>
      </c>
      <c r="C31" s="308"/>
      <c r="D31" s="113">
        <v>1.6369764082811749</v>
      </c>
      <c r="E31" s="115">
        <v>2720</v>
      </c>
      <c r="F31" s="114">
        <v>2855</v>
      </c>
      <c r="G31" s="114">
        <v>2795</v>
      </c>
      <c r="H31" s="114">
        <v>2790</v>
      </c>
      <c r="I31" s="140">
        <v>2701</v>
      </c>
      <c r="J31" s="115">
        <v>19</v>
      </c>
      <c r="K31" s="116">
        <v>0.70344316919659389</v>
      </c>
    </row>
    <row r="32" spans="1:255" ht="14.1" customHeight="1" x14ac:dyDescent="0.2">
      <c r="A32" s="306">
        <v>31</v>
      </c>
      <c r="B32" s="307" t="s">
        <v>251</v>
      </c>
      <c r="C32" s="308"/>
      <c r="D32" s="113">
        <v>0.85881078478574868</v>
      </c>
      <c r="E32" s="115">
        <v>1427</v>
      </c>
      <c r="F32" s="114">
        <v>1423</v>
      </c>
      <c r="G32" s="114">
        <v>1426</v>
      </c>
      <c r="H32" s="114">
        <v>1408</v>
      </c>
      <c r="I32" s="140">
        <v>1399</v>
      </c>
      <c r="J32" s="115">
        <v>28</v>
      </c>
      <c r="K32" s="116">
        <v>2.0014295925661187</v>
      </c>
    </row>
    <row r="33" spans="1:11" ht="14.1" customHeight="1" x14ac:dyDescent="0.2">
      <c r="A33" s="306">
        <v>32</v>
      </c>
      <c r="B33" s="307" t="s">
        <v>252</v>
      </c>
      <c r="C33" s="308"/>
      <c r="D33" s="113">
        <v>2.140707751564757</v>
      </c>
      <c r="E33" s="115">
        <v>3557</v>
      </c>
      <c r="F33" s="114">
        <v>3570</v>
      </c>
      <c r="G33" s="114">
        <v>3801</v>
      </c>
      <c r="H33" s="114">
        <v>3764</v>
      </c>
      <c r="I33" s="140">
        <v>3616</v>
      </c>
      <c r="J33" s="115">
        <v>-59</v>
      </c>
      <c r="K33" s="116">
        <v>-1.6316371681415929</v>
      </c>
    </row>
    <row r="34" spans="1:11" ht="14.1" customHeight="1" x14ac:dyDescent="0.2">
      <c r="A34" s="306">
        <v>33</v>
      </c>
      <c r="B34" s="307" t="s">
        <v>253</v>
      </c>
      <c r="C34" s="308"/>
      <c r="D34" s="113">
        <v>1.2205103514684641</v>
      </c>
      <c r="E34" s="115">
        <v>2028</v>
      </c>
      <c r="F34" s="114">
        <v>2042</v>
      </c>
      <c r="G34" s="114">
        <v>2162</v>
      </c>
      <c r="H34" s="114">
        <v>2105</v>
      </c>
      <c r="I34" s="140">
        <v>2052</v>
      </c>
      <c r="J34" s="115">
        <v>-24</v>
      </c>
      <c r="K34" s="116">
        <v>-1.1695906432748537</v>
      </c>
    </row>
    <row r="35" spans="1:11" ht="14.1" customHeight="1" x14ac:dyDescent="0.2">
      <c r="A35" s="306">
        <v>34</v>
      </c>
      <c r="B35" s="307" t="s">
        <v>254</v>
      </c>
      <c r="C35" s="308"/>
      <c r="D35" s="113">
        <v>2.3567645642753972</v>
      </c>
      <c r="E35" s="115">
        <v>3916</v>
      </c>
      <c r="F35" s="114">
        <v>3931</v>
      </c>
      <c r="G35" s="114">
        <v>3974</v>
      </c>
      <c r="H35" s="114">
        <v>3880</v>
      </c>
      <c r="I35" s="140">
        <v>3867</v>
      </c>
      <c r="J35" s="115">
        <v>49</v>
      </c>
      <c r="K35" s="116">
        <v>1.2671321437807086</v>
      </c>
    </row>
    <row r="36" spans="1:11" ht="14.1" customHeight="1" x14ac:dyDescent="0.2">
      <c r="A36" s="306">
        <v>41</v>
      </c>
      <c r="B36" s="307" t="s">
        <v>255</v>
      </c>
      <c r="C36" s="308"/>
      <c r="D36" s="113">
        <v>0.9496870486278286</v>
      </c>
      <c r="E36" s="115">
        <v>1578</v>
      </c>
      <c r="F36" s="114">
        <v>1583</v>
      </c>
      <c r="G36" s="114">
        <v>1608</v>
      </c>
      <c r="H36" s="114">
        <v>1580</v>
      </c>
      <c r="I36" s="140">
        <v>1579</v>
      </c>
      <c r="J36" s="115">
        <v>-1</v>
      </c>
      <c r="K36" s="116">
        <v>-6.333122229259025E-2</v>
      </c>
    </row>
    <row r="37" spans="1:11" ht="14.1" customHeight="1" x14ac:dyDescent="0.2">
      <c r="A37" s="306">
        <v>42</v>
      </c>
      <c r="B37" s="307" t="s">
        <v>256</v>
      </c>
      <c r="C37" s="308"/>
      <c r="D37" s="113">
        <v>0.16189215214251323</v>
      </c>
      <c r="E37" s="115">
        <v>269</v>
      </c>
      <c r="F37" s="114">
        <v>266</v>
      </c>
      <c r="G37" s="114">
        <v>269</v>
      </c>
      <c r="H37" s="114">
        <v>262</v>
      </c>
      <c r="I37" s="140">
        <v>260</v>
      </c>
      <c r="J37" s="115">
        <v>9</v>
      </c>
      <c r="K37" s="116">
        <v>3.4615384615384617</v>
      </c>
    </row>
    <row r="38" spans="1:11" ht="14.1" customHeight="1" x14ac:dyDescent="0.2">
      <c r="A38" s="306">
        <v>43</v>
      </c>
      <c r="B38" s="307" t="s">
        <v>257</v>
      </c>
      <c r="C38" s="308"/>
      <c r="D38" s="113">
        <v>1.7850264805007221</v>
      </c>
      <c r="E38" s="115">
        <v>2966</v>
      </c>
      <c r="F38" s="114">
        <v>2964</v>
      </c>
      <c r="G38" s="114">
        <v>2935</v>
      </c>
      <c r="H38" s="114">
        <v>2832</v>
      </c>
      <c r="I38" s="140">
        <v>2826</v>
      </c>
      <c r="J38" s="115">
        <v>140</v>
      </c>
      <c r="K38" s="116">
        <v>4.9539985845718331</v>
      </c>
    </row>
    <row r="39" spans="1:11" ht="14.1" customHeight="1" x14ac:dyDescent="0.2">
      <c r="A39" s="306">
        <v>51</v>
      </c>
      <c r="B39" s="307" t="s">
        <v>258</v>
      </c>
      <c r="C39" s="308"/>
      <c r="D39" s="113">
        <v>5.2786470871449209</v>
      </c>
      <c r="E39" s="115">
        <v>8771</v>
      </c>
      <c r="F39" s="114">
        <v>9005</v>
      </c>
      <c r="G39" s="114">
        <v>9232</v>
      </c>
      <c r="H39" s="114">
        <v>9208</v>
      </c>
      <c r="I39" s="140">
        <v>9262</v>
      </c>
      <c r="J39" s="115">
        <v>-491</v>
      </c>
      <c r="K39" s="116">
        <v>-5.3012308356726408</v>
      </c>
    </row>
    <row r="40" spans="1:11" ht="14.1" customHeight="1" x14ac:dyDescent="0.2">
      <c r="A40" s="306" t="s">
        <v>259</v>
      </c>
      <c r="B40" s="307" t="s">
        <v>260</v>
      </c>
      <c r="C40" s="308"/>
      <c r="D40" s="113">
        <v>4.8254694270582572</v>
      </c>
      <c r="E40" s="115">
        <v>8018</v>
      </c>
      <c r="F40" s="114">
        <v>8249</v>
      </c>
      <c r="G40" s="114">
        <v>8463</v>
      </c>
      <c r="H40" s="114">
        <v>8437</v>
      </c>
      <c r="I40" s="140">
        <v>8482</v>
      </c>
      <c r="J40" s="115">
        <v>-464</v>
      </c>
      <c r="K40" s="116">
        <v>-5.4704079226597502</v>
      </c>
    </row>
    <row r="41" spans="1:11" ht="14.1" customHeight="1" x14ac:dyDescent="0.2">
      <c r="A41" s="306"/>
      <c r="B41" s="307" t="s">
        <v>261</v>
      </c>
      <c r="C41" s="308"/>
      <c r="D41" s="113">
        <v>4.1062831006259026</v>
      </c>
      <c r="E41" s="115">
        <v>6823</v>
      </c>
      <c r="F41" s="114">
        <v>7022</v>
      </c>
      <c r="G41" s="114">
        <v>7175</v>
      </c>
      <c r="H41" s="114">
        <v>7042</v>
      </c>
      <c r="I41" s="140">
        <v>7097</v>
      </c>
      <c r="J41" s="115">
        <v>-274</v>
      </c>
      <c r="K41" s="116">
        <v>-3.8607862477103003</v>
      </c>
    </row>
    <row r="42" spans="1:11" ht="14.1" customHeight="1" x14ac:dyDescent="0.2">
      <c r="A42" s="306">
        <v>52</v>
      </c>
      <c r="B42" s="307" t="s">
        <v>262</v>
      </c>
      <c r="C42" s="308"/>
      <c r="D42" s="113">
        <v>3.2438613384689456</v>
      </c>
      <c r="E42" s="115">
        <v>5390</v>
      </c>
      <c r="F42" s="114">
        <v>5364</v>
      </c>
      <c r="G42" s="114">
        <v>5426</v>
      </c>
      <c r="H42" s="114">
        <v>5333</v>
      </c>
      <c r="I42" s="140">
        <v>5393</v>
      </c>
      <c r="J42" s="115">
        <v>-3</v>
      </c>
      <c r="K42" s="116">
        <v>-5.5627665492304842E-2</v>
      </c>
    </row>
    <row r="43" spans="1:11" ht="14.1" customHeight="1" x14ac:dyDescent="0.2">
      <c r="A43" s="306" t="s">
        <v>263</v>
      </c>
      <c r="B43" s="307" t="s">
        <v>264</v>
      </c>
      <c r="C43" s="308"/>
      <c r="D43" s="113">
        <v>2.6131439576311988</v>
      </c>
      <c r="E43" s="115">
        <v>4342</v>
      </c>
      <c r="F43" s="114">
        <v>4305</v>
      </c>
      <c r="G43" s="114">
        <v>4328</v>
      </c>
      <c r="H43" s="114">
        <v>4222</v>
      </c>
      <c r="I43" s="140">
        <v>4283</v>
      </c>
      <c r="J43" s="115">
        <v>59</v>
      </c>
      <c r="K43" s="116">
        <v>1.3775391081017978</v>
      </c>
    </row>
    <row r="44" spans="1:11" ht="14.1" customHeight="1" x14ac:dyDescent="0.2">
      <c r="A44" s="306">
        <v>53</v>
      </c>
      <c r="B44" s="307" t="s">
        <v>265</v>
      </c>
      <c r="C44" s="308"/>
      <c r="D44" s="113">
        <v>0.98399133365430913</v>
      </c>
      <c r="E44" s="115">
        <v>1635</v>
      </c>
      <c r="F44" s="114">
        <v>1648</v>
      </c>
      <c r="G44" s="114">
        <v>1670</v>
      </c>
      <c r="H44" s="114">
        <v>1663</v>
      </c>
      <c r="I44" s="140">
        <v>1643</v>
      </c>
      <c r="J44" s="115">
        <v>-8</v>
      </c>
      <c r="K44" s="116">
        <v>-0.48691418137553255</v>
      </c>
    </row>
    <row r="45" spans="1:11" ht="14.1" customHeight="1" x14ac:dyDescent="0.2">
      <c r="A45" s="306" t="s">
        <v>266</v>
      </c>
      <c r="B45" s="307" t="s">
        <v>267</v>
      </c>
      <c r="C45" s="308"/>
      <c r="D45" s="113">
        <v>0.87506018295618682</v>
      </c>
      <c r="E45" s="115">
        <v>1454</v>
      </c>
      <c r="F45" s="114">
        <v>1472</v>
      </c>
      <c r="G45" s="114">
        <v>1490</v>
      </c>
      <c r="H45" s="114">
        <v>1481</v>
      </c>
      <c r="I45" s="140">
        <v>1456</v>
      </c>
      <c r="J45" s="115">
        <v>-2</v>
      </c>
      <c r="K45" s="116">
        <v>-0.13736263736263737</v>
      </c>
    </row>
    <row r="46" spans="1:11" ht="14.1" customHeight="1" x14ac:dyDescent="0.2">
      <c r="A46" s="306">
        <v>54</v>
      </c>
      <c r="B46" s="307" t="s">
        <v>268</v>
      </c>
      <c r="C46" s="308"/>
      <c r="D46" s="113">
        <v>3.3931150698122292</v>
      </c>
      <c r="E46" s="115">
        <v>5638</v>
      </c>
      <c r="F46" s="114">
        <v>5795</v>
      </c>
      <c r="G46" s="114">
        <v>5804</v>
      </c>
      <c r="H46" s="114">
        <v>5768</v>
      </c>
      <c r="I46" s="140">
        <v>5720</v>
      </c>
      <c r="J46" s="115">
        <v>-82</v>
      </c>
      <c r="K46" s="116">
        <v>-1.4335664335664335</v>
      </c>
    </row>
    <row r="47" spans="1:11" ht="14.1" customHeight="1" x14ac:dyDescent="0.2">
      <c r="A47" s="306">
        <v>61</v>
      </c>
      <c r="B47" s="307" t="s">
        <v>269</v>
      </c>
      <c r="C47" s="308"/>
      <c r="D47" s="113">
        <v>2.05825710158883</v>
      </c>
      <c r="E47" s="115">
        <v>3420</v>
      </c>
      <c r="F47" s="114">
        <v>3429</v>
      </c>
      <c r="G47" s="114">
        <v>3449</v>
      </c>
      <c r="H47" s="114">
        <v>3316</v>
      </c>
      <c r="I47" s="140">
        <v>3355</v>
      </c>
      <c r="J47" s="115">
        <v>65</v>
      </c>
      <c r="K47" s="116">
        <v>1.9374068554396424</v>
      </c>
    </row>
    <row r="48" spans="1:11" ht="14.1" customHeight="1" x14ac:dyDescent="0.2">
      <c r="A48" s="306">
        <v>62</v>
      </c>
      <c r="B48" s="307" t="s">
        <v>270</v>
      </c>
      <c r="C48" s="308"/>
      <c r="D48" s="113">
        <v>8.0657197881559934</v>
      </c>
      <c r="E48" s="115">
        <v>13402</v>
      </c>
      <c r="F48" s="114">
        <v>13489</v>
      </c>
      <c r="G48" s="114">
        <v>13545</v>
      </c>
      <c r="H48" s="114">
        <v>13374</v>
      </c>
      <c r="I48" s="140">
        <v>13366</v>
      </c>
      <c r="J48" s="115">
        <v>36</v>
      </c>
      <c r="K48" s="116">
        <v>0.26934011671405056</v>
      </c>
    </row>
    <row r="49" spans="1:11" ht="14.1" customHeight="1" x14ac:dyDescent="0.2">
      <c r="A49" s="306">
        <v>63</v>
      </c>
      <c r="B49" s="307" t="s">
        <v>271</v>
      </c>
      <c r="C49" s="308"/>
      <c r="D49" s="113">
        <v>2.2159364467982665</v>
      </c>
      <c r="E49" s="115">
        <v>3682</v>
      </c>
      <c r="F49" s="114">
        <v>3770</v>
      </c>
      <c r="G49" s="114">
        <v>3861</v>
      </c>
      <c r="H49" s="114">
        <v>3794</v>
      </c>
      <c r="I49" s="140">
        <v>3711</v>
      </c>
      <c r="J49" s="115">
        <v>-29</v>
      </c>
      <c r="K49" s="116">
        <v>-0.78146052277014277</v>
      </c>
    </row>
    <row r="50" spans="1:11" ht="14.1" customHeight="1" x14ac:dyDescent="0.2">
      <c r="A50" s="306" t="s">
        <v>272</v>
      </c>
      <c r="B50" s="307" t="s">
        <v>273</v>
      </c>
      <c r="C50" s="308"/>
      <c r="D50" s="113">
        <v>0.533822821376986</v>
      </c>
      <c r="E50" s="115">
        <v>887</v>
      </c>
      <c r="F50" s="114">
        <v>903</v>
      </c>
      <c r="G50" s="114">
        <v>922</v>
      </c>
      <c r="H50" s="114">
        <v>884</v>
      </c>
      <c r="I50" s="140">
        <v>877</v>
      </c>
      <c r="J50" s="115">
        <v>10</v>
      </c>
      <c r="K50" s="116">
        <v>1.1402508551881414</v>
      </c>
    </row>
    <row r="51" spans="1:11" ht="14.1" customHeight="1" x14ac:dyDescent="0.2">
      <c r="A51" s="306" t="s">
        <v>274</v>
      </c>
      <c r="B51" s="307" t="s">
        <v>275</v>
      </c>
      <c r="C51" s="308"/>
      <c r="D51" s="113">
        <v>1.378791526239769</v>
      </c>
      <c r="E51" s="115">
        <v>2291</v>
      </c>
      <c r="F51" s="114">
        <v>2355</v>
      </c>
      <c r="G51" s="114">
        <v>2403</v>
      </c>
      <c r="H51" s="114">
        <v>2379</v>
      </c>
      <c r="I51" s="140">
        <v>2290</v>
      </c>
      <c r="J51" s="115">
        <v>1</v>
      </c>
      <c r="K51" s="116">
        <v>4.3668122270742356E-2</v>
      </c>
    </row>
    <row r="52" spans="1:11" ht="14.1" customHeight="1" x14ac:dyDescent="0.2">
      <c r="A52" s="306">
        <v>71</v>
      </c>
      <c r="B52" s="307" t="s">
        <v>276</v>
      </c>
      <c r="C52" s="308"/>
      <c r="D52" s="113">
        <v>11.475084256138661</v>
      </c>
      <c r="E52" s="115">
        <v>19067</v>
      </c>
      <c r="F52" s="114">
        <v>18982</v>
      </c>
      <c r="G52" s="114">
        <v>19086</v>
      </c>
      <c r="H52" s="114">
        <v>18815</v>
      </c>
      <c r="I52" s="140">
        <v>18858</v>
      </c>
      <c r="J52" s="115">
        <v>209</v>
      </c>
      <c r="K52" s="116">
        <v>1.1082829568352954</v>
      </c>
    </row>
    <row r="53" spans="1:11" ht="14.1" customHeight="1" x14ac:dyDescent="0.2">
      <c r="A53" s="306" t="s">
        <v>277</v>
      </c>
      <c r="B53" s="307" t="s">
        <v>278</v>
      </c>
      <c r="C53" s="308"/>
      <c r="D53" s="113">
        <v>4.1760953298025996</v>
      </c>
      <c r="E53" s="115">
        <v>6939</v>
      </c>
      <c r="F53" s="114">
        <v>6965</v>
      </c>
      <c r="G53" s="114">
        <v>7010</v>
      </c>
      <c r="H53" s="114">
        <v>6848</v>
      </c>
      <c r="I53" s="140">
        <v>6870</v>
      </c>
      <c r="J53" s="115">
        <v>69</v>
      </c>
      <c r="K53" s="116">
        <v>1.0043668122270741</v>
      </c>
    </row>
    <row r="54" spans="1:11" ht="14.1" customHeight="1" x14ac:dyDescent="0.2">
      <c r="A54" s="306" t="s">
        <v>279</v>
      </c>
      <c r="B54" s="307" t="s">
        <v>280</v>
      </c>
      <c r="C54" s="308"/>
      <c r="D54" s="113">
        <v>6.1296340876263846</v>
      </c>
      <c r="E54" s="115">
        <v>10185</v>
      </c>
      <c r="F54" s="114">
        <v>10074</v>
      </c>
      <c r="G54" s="114">
        <v>10143</v>
      </c>
      <c r="H54" s="114">
        <v>10058</v>
      </c>
      <c r="I54" s="140">
        <v>10068</v>
      </c>
      <c r="J54" s="115">
        <v>117</v>
      </c>
      <c r="K54" s="116">
        <v>1.162097735399285</v>
      </c>
    </row>
    <row r="55" spans="1:11" ht="14.1" customHeight="1" x14ac:dyDescent="0.2">
      <c r="A55" s="306">
        <v>72</v>
      </c>
      <c r="B55" s="307" t="s">
        <v>281</v>
      </c>
      <c r="C55" s="308"/>
      <c r="D55" s="113">
        <v>3.1433558016369765</v>
      </c>
      <c r="E55" s="115">
        <v>5223</v>
      </c>
      <c r="F55" s="114">
        <v>5276</v>
      </c>
      <c r="G55" s="114">
        <v>5321</v>
      </c>
      <c r="H55" s="114">
        <v>5268</v>
      </c>
      <c r="I55" s="140">
        <v>5323</v>
      </c>
      <c r="J55" s="115">
        <v>-100</v>
      </c>
      <c r="K55" s="116">
        <v>-1.8786398647379297</v>
      </c>
    </row>
    <row r="56" spans="1:11" ht="14.1" customHeight="1" x14ac:dyDescent="0.2">
      <c r="A56" s="306" t="s">
        <v>282</v>
      </c>
      <c r="B56" s="307" t="s">
        <v>283</v>
      </c>
      <c r="C56" s="308"/>
      <c r="D56" s="113">
        <v>1.7158160808858931</v>
      </c>
      <c r="E56" s="115">
        <v>2851</v>
      </c>
      <c r="F56" s="114">
        <v>2889</v>
      </c>
      <c r="G56" s="114">
        <v>2921</v>
      </c>
      <c r="H56" s="114">
        <v>2908</v>
      </c>
      <c r="I56" s="140">
        <v>2950</v>
      </c>
      <c r="J56" s="115">
        <v>-99</v>
      </c>
      <c r="K56" s="116">
        <v>-3.3559322033898304</v>
      </c>
    </row>
    <row r="57" spans="1:11" ht="14.1" customHeight="1" x14ac:dyDescent="0.2">
      <c r="A57" s="306" t="s">
        <v>284</v>
      </c>
      <c r="B57" s="307" t="s">
        <v>285</v>
      </c>
      <c r="C57" s="308"/>
      <c r="D57" s="113">
        <v>0.85881078478574868</v>
      </c>
      <c r="E57" s="115">
        <v>1427</v>
      </c>
      <c r="F57" s="114">
        <v>1443</v>
      </c>
      <c r="G57" s="114">
        <v>1444</v>
      </c>
      <c r="H57" s="114">
        <v>1443</v>
      </c>
      <c r="I57" s="140">
        <v>1443</v>
      </c>
      <c r="J57" s="115">
        <v>-16</v>
      </c>
      <c r="K57" s="116">
        <v>-1.1088011088011087</v>
      </c>
    </row>
    <row r="58" spans="1:11" ht="14.1" customHeight="1" x14ac:dyDescent="0.2">
      <c r="A58" s="306">
        <v>73</v>
      </c>
      <c r="B58" s="307" t="s">
        <v>286</v>
      </c>
      <c r="C58" s="308"/>
      <c r="D58" s="113">
        <v>3.5808858931150698</v>
      </c>
      <c r="E58" s="115">
        <v>5950</v>
      </c>
      <c r="F58" s="114">
        <v>5962</v>
      </c>
      <c r="G58" s="114">
        <v>5933</v>
      </c>
      <c r="H58" s="114">
        <v>5819</v>
      </c>
      <c r="I58" s="140">
        <v>5837</v>
      </c>
      <c r="J58" s="115">
        <v>113</v>
      </c>
      <c r="K58" s="116">
        <v>1.9359259893781051</v>
      </c>
    </row>
    <row r="59" spans="1:11" ht="14.1" customHeight="1" x14ac:dyDescent="0.2">
      <c r="A59" s="306" t="s">
        <v>287</v>
      </c>
      <c r="B59" s="307" t="s">
        <v>288</v>
      </c>
      <c r="C59" s="308"/>
      <c r="D59" s="113">
        <v>3.0548868560423688</v>
      </c>
      <c r="E59" s="115">
        <v>5076</v>
      </c>
      <c r="F59" s="114">
        <v>5078</v>
      </c>
      <c r="G59" s="114">
        <v>5044</v>
      </c>
      <c r="H59" s="114">
        <v>4942</v>
      </c>
      <c r="I59" s="140">
        <v>4949</v>
      </c>
      <c r="J59" s="115">
        <v>127</v>
      </c>
      <c r="K59" s="116">
        <v>2.5661749848454232</v>
      </c>
    </row>
    <row r="60" spans="1:11" ht="14.1" customHeight="1" x14ac:dyDescent="0.2">
      <c r="A60" s="306">
        <v>81</v>
      </c>
      <c r="B60" s="307" t="s">
        <v>289</v>
      </c>
      <c r="C60" s="308"/>
      <c r="D60" s="113">
        <v>8.0223880597014929</v>
      </c>
      <c r="E60" s="115">
        <v>13330</v>
      </c>
      <c r="F60" s="114">
        <v>13338</v>
      </c>
      <c r="G60" s="114">
        <v>13191</v>
      </c>
      <c r="H60" s="114">
        <v>12836</v>
      </c>
      <c r="I60" s="140">
        <v>12857</v>
      </c>
      <c r="J60" s="115">
        <v>473</v>
      </c>
      <c r="K60" s="116">
        <v>3.6789297658862878</v>
      </c>
    </row>
    <row r="61" spans="1:11" ht="14.1" customHeight="1" x14ac:dyDescent="0.2">
      <c r="A61" s="306" t="s">
        <v>290</v>
      </c>
      <c r="B61" s="307" t="s">
        <v>291</v>
      </c>
      <c r="C61" s="308"/>
      <c r="D61" s="113">
        <v>2.4031054405392394</v>
      </c>
      <c r="E61" s="115">
        <v>3993</v>
      </c>
      <c r="F61" s="114">
        <v>4010</v>
      </c>
      <c r="G61" s="114">
        <v>4038</v>
      </c>
      <c r="H61" s="114">
        <v>3903</v>
      </c>
      <c r="I61" s="140">
        <v>3974</v>
      </c>
      <c r="J61" s="115">
        <v>19</v>
      </c>
      <c r="K61" s="116">
        <v>0.4781077000503271</v>
      </c>
    </row>
    <row r="62" spans="1:11" ht="14.1" customHeight="1" x14ac:dyDescent="0.2">
      <c r="A62" s="306" t="s">
        <v>292</v>
      </c>
      <c r="B62" s="307" t="s">
        <v>293</v>
      </c>
      <c r="C62" s="308"/>
      <c r="D62" s="113">
        <v>3.2059460760712568</v>
      </c>
      <c r="E62" s="115">
        <v>5327</v>
      </c>
      <c r="F62" s="114">
        <v>5378</v>
      </c>
      <c r="G62" s="114">
        <v>5268</v>
      </c>
      <c r="H62" s="114">
        <v>5233</v>
      </c>
      <c r="I62" s="140">
        <v>5261</v>
      </c>
      <c r="J62" s="115">
        <v>66</v>
      </c>
      <c r="K62" s="116">
        <v>1.2545143508838623</v>
      </c>
    </row>
    <row r="63" spans="1:11" ht="14.1" customHeight="1" x14ac:dyDescent="0.2">
      <c r="A63" s="306"/>
      <c r="B63" s="307" t="s">
        <v>294</v>
      </c>
      <c r="C63" s="308"/>
      <c r="D63" s="113">
        <v>2.8502648050072219</v>
      </c>
      <c r="E63" s="115">
        <v>4736</v>
      </c>
      <c r="F63" s="114">
        <v>4799</v>
      </c>
      <c r="G63" s="114">
        <v>4714</v>
      </c>
      <c r="H63" s="114">
        <v>4696</v>
      </c>
      <c r="I63" s="140">
        <v>4714</v>
      </c>
      <c r="J63" s="115">
        <v>22</v>
      </c>
      <c r="K63" s="116">
        <v>0.46669495120916421</v>
      </c>
    </row>
    <row r="64" spans="1:11" ht="14.1" customHeight="1" x14ac:dyDescent="0.2">
      <c r="A64" s="306" t="s">
        <v>295</v>
      </c>
      <c r="B64" s="307" t="s">
        <v>296</v>
      </c>
      <c r="C64" s="308"/>
      <c r="D64" s="113">
        <v>0.7841839191141069</v>
      </c>
      <c r="E64" s="115">
        <v>1303</v>
      </c>
      <c r="F64" s="114">
        <v>1260</v>
      </c>
      <c r="G64" s="114">
        <v>1257</v>
      </c>
      <c r="H64" s="114">
        <v>1247</v>
      </c>
      <c r="I64" s="140">
        <v>1226</v>
      </c>
      <c r="J64" s="115">
        <v>77</v>
      </c>
      <c r="K64" s="116">
        <v>6.2805872756933114</v>
      </c>
    </row>
    <row r="65" spans="1:11" ht="14.1" customHeight="1" x14ac:dyDescent="0.2">
      <c r="A65" s="306" t="s">
        <v>297</v>
      </c>
      <c r="B65" s="307" t="s">
        <v>298</v>
      </c>
      <c r="C65" s="308"/>
      <c r="D65" s="113">
        <v>0.91538276360134807</v>
      </c>
      <c r="E65" s="115">
        <v>1521</v>
      </c>
      <c r="F65" s="114">
        <v>1500</v>
      </c>
      <c r="G65" s="114">
        <v>1465</v>
      </c>
      <c r="H65" s="114">
        <v>1312</v>
      </c>
      <c r="I65" s="140">
        <v>1251</v>
      </c>
      <c r="J65" s="115">
        <v>270</v>
      </c>
      <c r="K65" s="116">
        <v>21.582733812949641</v>
      </c>
    </row>
    <row r="66" spans="1:11" ht="14.1" customHeight="1" x14ac:dyDescent="0.2">
      <c r="A66" s="306">
        <v>82</v>
      </c>
      <c r="B66" s="307" t="s">
        <v>299</v>
      </c>
      <c r="C66" s="308"/>
      <c r="D66" s="113">
        <v>3.0879874819451132</v>
      </c>
      <c r="E66" s="115">
        <v>5131</v>
      </c>
      <c r="F66" s="114">
        <v>5201</v>
      </c>
      <c r="G66" s="114">
        <v>5167</v>
      </c>
      <c r="H66" s="114">
        <v>4985</v>
      </c>
      <c r="I66" s="140">
        <v>5003</v>
      </c>
      <c r="J66" s="115">
        <v>128</v>
      </c>
      <c r="K66" s="116">
        <v>2.5584649210473716</v>
      </c>
    </row>
    <row r="67" spans="1:11" ht="14.1" customHeight="1" x14ac:dyDescent="0.2">
      <c r="A67" s="306" t="s">
        <v>300</v>
      </c>
      <c r="B67" s="307" t="s">
        <v>301</v>
      </c>
      <c r="C67" s="308"/>
      <c r="D67" s="113">
        <v>1.9800192585459797</v>
      </c>
      <c r="E67" s="115">
        <v>3290</v>
      </c>
      <c r="F67" s="114">
        <v>3328</v>
      </c>
      <c r="G67" s="114">
        <v>3296</v>
      </c>
      <c r="H67" s="114">
        <v>3149</v>
      </c>
      <c r="I67" s="140">
        <v>3141</v>
      </c>
      <c r="J67" s="115">
        <v>149</v>
      </c>
      <c r="K67" s="116">
        <v>4.7437121935689275</v>
      </c>
    </row>
    <row r="68" spans="1:11" ht="14.1" customHeight="1" x14ac:dyDescent="0.2">
      <c r="A68" s="306" t="s">
        <v>302</v>
      </c>
      <c r="B68" s="307" t="s">
        <v>303</v>
      </c>
      <c r="C68" s="308"/>
      <c r="D68" s="113">
        <v>0.61266249398170436</v>
      </c>
      <c r="E68" s="115">
        <v>1018</v>
      </c>
      <c r="F68" s="114">
        <v>1040</v>
      </c>
      <c r="G68" s="114">
        <v>1035</v>
      </c>
      <c r="H68" s="114">
        <v>1026</v>
      </c>
      <c r="I68" s="140">
        <v>1053</v>
      </c>
      <c r="J68" s="115">
        <v>-35</v>
      </c>
      <c r="K68" s="116">
        <v>-3.3238366571699904</v>
      </c>
    </row>
    <row r="69" spans="1:11" ht="14.1" customHeight="1" x14ac:dyDescent="0.2">
      <c r="A69" s="306">
        <v>83</v>
      </c>
      <c r="B69" s="307" t="s">
        <v>304</v>
      </c>
      <c r="C69" s="308"/>
      <c r="D69" s="113">
        <v>6.6772989889263359</v>
      </c>
      <c r="E69" s="115">
        <v>11095</v>
      </c>
      <c r="F69" s="114">
        <v>11112</v>
      </c>
      <c r="G69" s="114">
        <v>11041</v>
      </c>
      <c r="H69" s="114">
        <v>10804</v>
      </c>
      <c r="I69" s="140">
        <v>10834</v>
      </c>
      <c r="J69" s="115">
        <v>261</v>
      </c>
      <c r="K69" s="116">
        <v>2.4090825179988924</v>
      </c>
    </row>
    <row r="70" spans="1:11" ht="14.1" customHeight="1" x14ac:dyDescent="0.2">
      <c r="A70" s="306" t="s">
        <v>305</v>
      </c>
      <c r="B70" s="307" t="s">
        <v>306</v>
      </c>
      <c r="C70" s="308"/>
      <c r="D70" s="113">
        <v>5.4465575349061144</v>
      </c>
      <c r="E70" s="115">
        <v>9050</v>
      </c>
      <c r="F70" s="114">
        <v>9072</v>
      </c>
      <c r="G70" s="114">
        <v>9026</v>
      </c>
      <c r="H70" s="114">
        <v>8823</v>
      </c>
      <c r="I70" s="140">
        <v>8864</v>
      </c>
      <c r="J70" s="115">
        <v>186</v>
      </c>
      <c r="K70" s="116">
        <v>2.098375451263538</v>
      </c>
    </row>
    <row r="71" spans="1:11" ht="14.1" customHeight="1" x14ac:dyDescent="0.2">
      <c r="A71" s="306"/>
      <c r="B71" s="307" t="s">
        <v>307</v>
      </c>
      <c r="C71" s="308"/>
      <c r="D71" s="113">
        <v>3.3088589311506982</v>
      </c>
      <c r="E71" s="115">
        <v>5498</v>
      </c>
      <c r="F71" s="114">
        <v>5520</v>
      </c>
      <c r="G71" s="114">
        <v>5484</v>
      </c>
      <c r="H71" s="114">
        <v>5335</v>
      </c>
      <c r="I71" s="140">
        <v>5346</v>
      </c>
      <c r="J71" s="115">
        <v>152</v>
      </c>
      <c r="K71" s="116">
        <v>2.8432472876917321</v>
      </c>
    </row>
    <row r="72" spans="1:11" ht="14.1" customHeight="1" x14ac:dyDescent="0.2">
      <c r="A72" s="306">
        <v>84</v>
      </c>
      <c r="B72" s="307" t="s">
        <v>308</v>
      </c>
      <c r="C72" s="308"/>
      <c r="D72" s="113">
        <v>2.7028165623495428</v>
      </c>
      <c r="E72" s="115">
        <v>4491</v>
      </c>
      <c r="F72" s="114">
        <v>4489</v>
      </c>
      <c r="G72" s="114">
        <v>4443</v>
      </c>
      <c r="H72" s="114">
        <v>4375</v>
      </c>
      <c r="I72" s="140">
        <v>4411</v>
      </c>
      <c r="J72" s="115">
        <v>80</v>
      </c>
      <c r="K72" s="116">
        <v>1.8136476989344821</v>
      </c>
    </row>
    <row r="73" spans="1:11" ht="14.1" customHeight="1" x14ac:dyDescent="0.2">
      <c r="A73" s="306" t="s">
        <v>309</v>
      </c>
      <c r="B73" s="307" t="s">
        <v>310</v>
      </c>
      <c r="C73" s="308"/>
      <c r="D73" s="113">
        <v>0.72038998555609046</v>
      </c>
      <c r="E73" s="115">
        <v>1197</v>
      </c>
      <c r="F73" s="114">
        <v>1172</v>
      </c>
      <c r="G73" s="114">
        <v>1172</v>
      </c>
      <c r="H73" s="114">
        <v>1149</v>
      </c>
      <c r="I73" s="140">
        <v>1229</v>
      </c>
      <c r="J73" s="115">
        <v>-32</v>
      </c>
      <c r="K73" s="116">
        <v>-2.6037428803905613</v>
      </c>
    </row>
    <row r="74" spans="1:11" ht="14.1" customHeight="1" x14ac:dyDescent="0.2">
      <c r="A74" s="306" t="s">
        <v>311</v>
      </c>
      <c r="B74" s="307" t="s">
        <v>312</v>
      </c>
      <c r="C74" s="308"/>
      <c r="D74" s="113">
        <v>0.20462205103514686</v>
      </c>
      <c r="E74" s="115">
        <v>340</v>
      </c>
      <c r="F74" s="114">
        <v>343</v>
      </c>
      <c r="G74" s="114">
        <v>351</v>
      </c>
      <c r="H74" s="114">
        <v>362</v>
      </c>
      <c r="I74" s="140">
        <v>364</v>
      </c>
      <c r="J74" s="115">
        <v>-24</v>
      </c>
      <c r="K74" s="116">
        <v>-6.5934065934065931</v>
      </c>
    </row>
    <row r="75" spans="1:11" ht="14.1" customHeight="1" x14ac:dyDescent="0.2">
      <c r="A75" s="306" t="s">
        <v>313</v>
      </c>
      <c r="B75" s="307" t="s">
        <v>314</v>
      </c>
      <c r="C75" s="308"/>
      <c r="D75" s="113">
        <v>1.4130958112662495</v>
      </c>
      <c r="E75" s="115">
        <v>2348</v>
      </c>
      <c r="F75" s="114">
        <v>2362</v>
      </c>
      <c r="G75" s="114">
        <v>2307</v>
      </c>
      <c r="H75" s="114">
        <v>2257</v>
      </c>
      <c r="I75" s="140">
        <v>2221</v>
      </c>
      <c r="J75" s="115">
        <v>127</v>
      </c>
      <c r="K75" s="116">
        <v>5.7181449797388559</v>
      </c>
    </row>
    <row r="76" spans="1:11" ht="14.1" customHeight="1" x14ac:dyDescent="0.2">
      <c r="A76" s="306">
        <v>91</v>
      </c>
      <c r="B76" s="307" t="s">
        <v>315</v>
      </c>
      <c r="C76" s="308"/>
      <c r="D76" s="113">
        <v>0.15707751564756861</v>
      </c>
      <c r="E76" s="115">
        <v>261</v>
      </c>
      <c r="F76" s="114">
        <v>266</v>
      </c>
      <c r="G76" s="114">
        <v>271</v>
      </c>
      <c r="H76" s="114">
        <v>268</v>
      </c>
      <c r="I76" s="140">
        <v>266</v>
      </c>
      <c r="J76" s="115">
        <v>-5</v>
      </c>
      <c r="K76" s="116">
        <v>-1.8796992481203008</v>
      </c>
    </row>
    <row r="77" spans="1:11" ht="14.1" customHeight="1" x14ac:dyDescent="0.2">
      <c r="A77" s="306">
        <v>92</v>
      </c>
      <c r="B77" s="307" t="s">
        <v>316</v>
      </c>
      <c r="C77" s="308"/>
      <c r="D77" s="113">
        <v>1.1603273952816562</v>
      </c>
      <c r="E77" s="115">
        <v>1928</v>
      </c>
      <c r="F77" s="114">
        <v>1892</v>
      </c>
      <c r="G77" s="114">
        <v>1925</v>
      </c>
      <c r="H77" s="114">
        <v>1939</v>
      </c>
      <c r="I77" s="140">
        <v>2211</v>
      </c>
      <c r="J77" s="115">
        <v>-283</v>
      </c>
      <c r="K77" s="116">
        <v>-12.799638172772502</v>
      </c>
    </row>
    <row r="78" spans="1:11" ht="14.1" customHeight="1" x14ac:dyDescent="0.2">
      <c r="A78" s="306">
        <v>93</v>
      </c>
      <c r="B78" s="307" t="s">
        <v>317</v>
      </c>
      <c r="C78" s="308"/>
      <c r="D78" s="113">
        <v>0.17392874337987482</v>
      </c>
      <c r="E78" s="115">
        <v>289</v>
      </c>
      <c r="F78" s="114">
        <v>290</v>
      </c>
      <c r="G78" s="114">
        <v>294</v>
      </c>
      <c r="H78" s="114">
        <v>286</v>
      </c>
      <c r="I78" s="140">
        <v>293</v>
      </c>
      <c r="J78" s="115">
        <v>-4</v>
      </c>
      <c r="K78" s="116">
        <v>-1.3651877133105803</v>
      </c>
    </row>
    <row r="79" spans="1:11" ht="14.1" customHeight="1" x14ac:dyDescent="0.2">
      <c r="A79" s="306">
        <v>94</v>
      </c>
      <c r="B79" s="307" t="s">
        <v>318</v>
      </c>
      <c r="C79" s="308"/>
      <c r="D79" s="113">
        <v>0.37855079441502165</v>
      </c>
      <c r="E79" s="115">
        <v>629</v>
      </c>
      <c r="F79" s="114">
        <v>623</v>
      </c>
      <c r="G79" s="114">
        <v>612</v>
      </c>
      <c r="H79" s="114">
        <v>589</v>
      </c>
      <c r="I79" s="140">
        <v>590</v>
      </c>
      <c r="J79" s="115">
        <v>39</v>
      </c>
      <c r="K79" s="116">
        <v>6.6101694915254239</v>
      </c>
    </row>
    <row r="80" spans="1:11" ht="14.1" customHeight="1" x14ac:dyDescent="0.2">
      <c r="A80" s="306" t="s">
        <v>319</v>
      </c>
      <c r="B80" s="307" t="s">
        <v>320</v>
      </c>
      <c r="C80" s="308"/>
      <c r="D80" s="113">
        <v>4.8146364949446319E-3</v>
      </c>
      <c r="E80" s="115">
        <v>8</v>
      </c>
      <c r="F80" s="114">
        <v>18</v>
      </c>
      <c r="G80" s="114">
        <v>12</v>
      </c>
      <c r="H80" s="114">
        <v>12</v>
      </c>
      <c r="I80" s="140">
        <v>11</v>
      </c>
      <c r="J80" s="115">
        <v>-3</v>
      </c>
      <c r="K80" s="116">
        <v>-27.272727272727273</v>
      </c>
    </row>
    <row r="81" spans="1:11" ht="14.1" customHeight="1" x14ac:dyDescent="0.2">
      <c r="A81" s="310" t="s">
        <v>321</v>
      </c>
      <c r="B81" s="311" t="s">
        <v>224</v>
      </c>
      <c r="C81" s="312"/>
      <c r="D81" s="125">
        <v>0.7264082811747713</v>
      </c>
      <c r="E81" s="143">
        <v>1207</v>
      </c>
      <c r="F81" s="144">
        <v>1173</v>
      </c>
      <c r="G81" s="144">
        <v>1213</v>
      </c>
      <c r="H81" s="144">
        <v>1137</v>
      </c>
      <c r="I81" s="145">
        <v>1149</v>
      </c>
      <c r="J81" s="143">
        <v>58</v>
      </c>
      <c r="K81" s="146">
        <v>5.0478677110530894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44360</v>
      </c>
      <c r="E12" s="114">
        <v>46445</v>
      </c>
      <c r="F12" s="114">
        <v>46859</v>
      </c>
      <c r="G12" s="114">
        <v>47089</v>
      </c>
      <c r="H12" s="140">
        <v>46309</v>
      </c>
      <c r="I12" s="115">
        <v>-1949</v>
      </c>
      <c r="J12" s="116">
        <v>-4.2086851367984623</v>
      </c>
      <c r="K12"/>
      <c r="L12"/>
      <c r="M12"/>
      <c r="N12"/>
      <c r="O12"/>
      <c r="P12"/>
    </row>
    <row r="13" spans="1:16" s="110" customFormat="1" ht="14.45" customHeight="1" x14ac:dyDescent="0.2">
      <c r="A13" s="120" t="s">
        <v>105</v>
      </c>
      <c r="B13" s="119" t="s">
        <v>106</v>
      </c>
      <c r="C13" s="113">
        <v>40.922001803426511</v>
      </c>
      <c r="D13" s="115">
        <v>18153</v>
      </c>
      <c r="E13" s="114">
        <v>18898</v>
      </c>
      <c r="F13" s="114">
        <v>19042</v>
      </c>
      <c r="G13" s="114">
        <v>19051</v>
      </c>
      <c r="H13" s="140">
        <v>18646</v>
      </c>
      <c r="I13" s="115">
        <v>-493</v>
      </c>
      <c r="J13" s="116">
        <v>-2.6439987128606672</v>
      </c>
      <c r="K13"/>
      <c r="L13"/>
      <c r="M13"/>
      <c r="N13"/>
      <c r="O13"/>
      <c r="P13"/>
    </row>
    <row r="14" spans="1:16" s="110" customFormat="1" ht="14.45" customHeight="1" x14ac:dyDescent="0.2">
      <c r="A14" s="120"/>
      <c r="B14" s="119" t="s">
        <v>107</v>
      </c>
      <c r="C14" s="113">
        <v>59.077998196573489</v>
      </c>
      <c r="D14" s="115">
        <v>26207</v>
      </c>
      <c r="E14" s="114">
        <v>27547</v>
      </c>
      <c r="F14" s="114">
        <v>27817</v>
      </c>
      <c r="G14" s="114">
        <v>28038</v>
      </c>
      <c r="H14" s="140">
        <v>27663</v>
      </c>
      <c r="I14" s="115">
        <v>-1456</v>
      </c>
      <c r="J14" s="116">
        <v>-5.263348154574703</v>
      </c>
      <c r="K14"/>
      <c r="L14"/>
      <c r="M14"/>
      <c r="N14"/>
      <c r="O14"/>
      <c r="P14"/>
    </row>
    <row r="15" spans="1:16" s="110" customFormat="1" ht="14.45" customHeight="1" x14ac:dyDescent="0.2">
      <c r="A15" s="118" t="s">
        <v>105</v>
      </c>
      <c r="B15" s="121" t="s">
        <v>108</v>
      </c>
      <c r="C15" s="113">
        <v>17.25428313796213</v>
      </c>
      <c r="D15" s="115">
        <v>7654</v>
      </c>
      <c r="E15" s="114">
        <v>8290</v>
      </c>
      <c r="F15" s="114">
        <v>8458</v>
      </c>
      <c r="G15" s="114">
        <v>8760</v>
      </c>
      <c r="H15" s="140">
        <v>8317</v>
      </c>
      <c r="I15" s="115">
        <v>-663</v>
      </c>
      <c r="J15" s="116">
        <v>-7.9716243837922329</v>
      </c>
      <c r="K15"/>
      <c r="L15"/>
      <c r="M15"/>
      <c r="N15"/>
      <c r="O15"/>
      <c r="P15"/>
    </row>
    <row r="16" spans="1:16" s="110" customFormat="1" ht="14.45" customHeight="1" x14ac:dyDescent="0.2">
      <c r="A16" s="118"/>
      <c r="B16" s="121" t="s">
        <v>109</v>
      </c>
      <c r="C16" s="113">
        <v>46.237601442741209</v>
      </c>
      <c r="D16" s="115">
        <v>20511</v>
      </c>
      <c r="E16" s="114">
        <v>21595</v>
      </c>
      <c r="F16" s="114">
        <v>21783</v>
      </c>
      <c r="G16" s="114">
        <v>21760</v>
      </c>
      <c r="H16" s="140">
        <v>21657</v>
      </c>
      <c r="I16" s="115">
        <v>-1146</v>
      </c>
      <c r="J16" s="116">
        <v>-5.2915916331901922</v>
      </c>
      <c r="K16"/>
      <c r="L16"/>
      <c r="M16"/>
      <c r="N16"/>
      <c r="O16"/>
      <c r="P16"/>
    </row>
    <row r="17" spans="1:16" s="110" customFormat="1" ht="14.45" customHeight="1" x14ac:dyDescent="0.2">
      <c r="A17" s="118"/>
      <c r="B17" s="121" t="s">
        <v>110</v>
      </c>
      <c r="C17" s="113">
        <v>20.358431018935978</v>
      </c>
      <c r="D17" s="115">
        <v>9031</v>
      </c>
      <c r="E17" s="114">
        <v>9261</v>
      </c>
      <c r="F17" s="114">
        <v>9341</v>
      </c>
      <c r="G17" s="114">
        <v>9419</v>
      </c>
      <c r="H17" s="140">
        <v>9306</v>
      </c>
      <c r="I17" s="115">
        <v>-275</v>
      </c>
      <c r="J17" s="116">
        <v>-2.9550827423167849</v>
      </c>
      <c r="K17"/>
      <c r="L17"/>
      <c r="M17"/>
      <c r="N17"/>
      <c r="O17"/>
      <c r="P17"/>
    </row>
    <row r="18" spans="1:16" s="110" customFormat="1" ht="14.45" customHeight="1" x14ac:dyDescent="0.2">
      <c r="A18" s="120"/>
      <c r="B18" s="121" t="s">
        <v>111</v>
      </c>
      <c r="C18" s="113">
        <v>16.149684400360684</v>
      </c>
      <c r="D18" s="115">
        <v>7164</v>
      </c>
      <c r="E18" s="114">
        <v>7299</v>
      </c>
      <c r="F18" s="114">
        <v>7277</v>
      </c>
      <c r="G18" s="114">
        <v>7150</v>
      </c>
      <c r="H18" s="140">
        <v>7029</v>
      </c>
      <c r="I18" s="115">
        <v>135</v>
      </c>
      <c r="J18" s="116">
        <v>1.9206145966709347</v>
      </c>
      <c r="K18"/>
      <c r="L18"/>
      <c r="M18"/>
      <c r="N18"/>
      <c r="O18"/>
      <c r="P18"/>
    </row>
    <row r="19" spans="1:16" s="110" customFormat="1" ht="14.45" customHeight="1" x14ac:dyDescent="0.2">
      <c r="A19" s="120"/>
      <c r="B19" s="121" t="s">
        <v>112</v>
      </c>
      <c r="C19" s="113">
        <v>1.7899008115419297</v>
      </c>
      <c r="D19" s="115">
        <v>794</v>
      </c>
      <c r="E19" s="114">
        <v>769</v>
      </c>
      <c r="F19" s="114">
        <v>768</v>
      </c>
      <c r="G19" s="114">
        <v>649</v>
      </c>
      <c r="H19" s="140">
        <v>640</v>
      </c>
      <c r="I19" s="115">
        <v>154</v>
      </c>
      <c r="J19" s="116">
        <v>24.0625</v>
      </c>
      <c r="K19"/>
      <c r="L19"/>
      <c r="M19"/>
      <c r="N19"/>
      <c r="O19"/>
      <c r="P19"/>
    </row>
    <row r="20" spans="1:16" s="110" customFormat="1" ht="14.45" customHeight="1" x14ac:dyDescent="0.2">
      <c r="A20" s="120" t="s">
        <v>113</v>
      </c>
      <c r="B20" s="119" t="s">
        <v>116</v>
      </c>
      <c r="C20" s="113">
        <v>89.664111812443636</v>
      </c>
      <c r="D20" s="115">
        <v>39775</v>
      </c>
      <c r="E20" s="114">
        <v>41636</v>
      </c>
      <c r="F20" s="114">
        <v>42058</v>
      </c>
      <c r="G20" s="114">
        <v>42283</v>
      </c>
      <c r="H20" s="140">
        <v>41648</v>
      </c>
      <c r="I20" s="115">
        <v>-1873</v>
      </c>
      <c r="J20" s="116">
        <v>-4.4972147522089898</v>
      </c>
      <c r="K20"/>
      <c r="L20"/>
      <c r="M20"/>
      <c r="N20"/>
      <c r="O20"/>
      <c r="P20"/>
    </row>
    <row r="21" spans="1:16" s="110" customFormat="1" ht="14.45" customHeight="1" x14ac:dyDescent="0.2">
      <c r="A21" s="123"/>
      <c r="B21" s="124" t="s">
        <v>117</v>
      </c>
      <c r="C21" s="125">
        <v>10.117222723174031</v>
      </c>
      <c r="D21" s="143">
        <v>4488</v>
      </c>
      <c r="E21" s="144">
        <v>4707</v>
      </c>
      <c r="F21" s="144">
        <v>4699</v>
      </c>
      <c r="G21" s="144">
        <v>4704</v>
      </c>
      <c r="H21" s="145">
        <v>4558</v>
      </c>
      <c r="I21" s="143">
        <v>-70</v>
      </c>
      <c r="J21" s="146">
        <v>-1.5357612988152698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470357</v>
      </c>
      <c r="E23" s="114">
        <v>489426</v>
      </c>
      <c r="F23" s="114">
        <v>493608</v>
      </c>
      <c r="G23" s="114">
        <v>494508</v>
      </c>
      <c r="H23" s="140">
        <v>487194</v>
      </c>
      <c r="I23" s="115">
        <v>-16837</v>
      </c>
      <c r="J23" s="116">
        <v>-3.4559128396490926</v>
      </c>
      <c r="K23"/>
      <c r="L23"/>
      <c r="M23"/>
      <c r="N23"/>
      <c r="O23"/>
      <c r="P23"/>
    </row>
    <row r="24" spans="1:16" s="110" customFormat="1" ht="14.45" customHeight="1" x14ac:dyDescent="0.2">
      <c r="A24" s="120" t="s">
        <v>105</v>
      </c>
      <c r="B24" s="119" t="s">
        <v>106</v>
      </c>
      <c r="C24" s="113">
        <v>40.426739689214791</v>
      </c>
      <c r="D24" s="115">
        <v>190150</v>
      </c>
      <c r="E24" s="114">
        <v>196287</v>
      </c>
      <c r="F24" s="114">
        <v>197849</v>
      </c>
      <c r="G24" s="114">
        <v>197290</v>
      </c>
      <c r="H24" s="140">
        <v>194372</v>
      </c>
      <c r="I24" s="115">
        <v>-4222</v>
      </c>
      <c r="J24" s="116">
        <v>-2.1721235568909103</v>
      </c>
      <c r="K24"/>
      <c r="L24"/>
      <c r="M24"/>
      <c r="N24"/>
      <c r="O24"/>
      <c r="P24"/>
    </row>
    <row r="25" spans="1:16" s="110" customFormat="1" ht="14.45" customHeight="1" x14ac:dyDescent="0.2">
      <c r="A25" s="120"/>
      <c r="B25" s="119" t="s">
        <v>107</v>
      </c>
      <c r="C25" s="113">
        <v>59.573260310785209</v>
      </c>
      <c r="D25" s="115">
        <v>280207</v>
      </c>
      <c r="E25" s="114">
        <v>293139</v>
      </c>
      <c r="F25" s="114">
        <v>295759</v>
      </c>
      <c r="G25" s="114">
        <v>297218</v>
      </c>
      <c r="H25" s="140">
        <v>292822</v>
      </c>
      <c r="I25" s="115">
        <v>-12615</v>
      </c>
      <c r="J25" s="116">
        <v>-4.3080779449631521</v>
      </c>
      <c r="K25"/>
      <c r="L25"/>
      <c r="M25"/>
      <c r="N25"/>
      <c r="O25"/>
      <c r="P25"/>
    </row>
    <row r="26" spans="1:16" s="110" customFormat="1" ht="14.45" customHeight="1" x14ac:dyDescent="0.2">
      <c r="A26" s="118" t="s">
        <v>105</v>
      </c>
      <c r="B26" s="121" t="s">
        <v>108</v>
      </c>
      <c r="C26" s="113">
        <v>16.785760603116355</v>
      </c>
      <c r="D26" s="115">
        <v>78953</v>
      </c>
      <c r="E26" s="114">
        <v>84347</v>
      </c>
      <c r="F26" s="114">
        <v>85552</v>
      </c>
      <c r="G26" s="114">
        <v>87910</v>
      </c>
      <c r="H26" s="140">
        <v>84635</v>
      </c>
      <c r="I26" s="115">
        <v>-5682</v>
      </c>
      <c r="J26" s="116">
        <v>-6.7135345897087495</v>
      </c>
      <c r="K26"/>
      <c r="L26"/>
      <c r="M26"/>
      <c r="N26"/>
      <c r="O26"/>
      <c r="P26"/>
    </row>
    <row r="27" spans="1:16" s="110" customFormat="1" ht="14.45" customHeight="1" x14ac:dyDescent="0.2">
      <c r="A27" s="118"/>
      <c r="B27" s="121" t="s">
        <v>109</v>
      </c>
      <c r="C27" s="113">
        <v>46.5004241459147</v>
      </c>
      <c r="D27" s="115">
        <v>218718</v>
      </c>
      <c r="E27" s="114">
        <v>228807</v>
      </c>
      <c r="F27" s="114">
        <v>231217</v>
      </c>
      <c r="G27" s="114">
        <v>231109</v>
      </c>
      <c r="H27" s="140">
        <v>229687</v>
      </c>
      <c r="I27" s="115">
        <v>-10969</v>
      </c>
      <c r="J27" s="116">
        <v>-4.7756294435470883</v>
      </c>
      <c r="K27"/>
      <c r="L27"/>
      <c r="M27"/>
      <c r="N27"/>
      <c r="O27"/>
      <c r="P27"/>
    </row>
    <row r="28" spans="1:16" s="110" customFormat="1" ht="14.45" customHeight="1" x14ac:dyDescent="0.2">
      <c r="A28" s="118"/>
      <c r="B28" s="121" t="s">
        <v>110</v>
      </c>
      <c r="C28" s="113">
        <v>20.320947705678879</v>
      </c>
      <c r="D28" s="115">
        <v>95581</v>
      </c>
      <c r="E28" s="114">
        <v>97355</v>
      </c>
      <c r="F28" s="114">
        <v>98122</v>
      </c>
      <c r="G28" s="114">
        <v>97824</v>
      </c>
      <c r="H28" s="140">
        <v>96763</v>
      </c>
      <c r="I28" s="115">
        <v>-1182</v>
      </c>
      <c r="J28" s="116">
        <v>-1.2215412916093962</v>
      </c>
      <c r="K28"/>
      <c r="L28"/>
      <c r="M28"/>
      <c r="N28"/>
      <c r="O28"/>
      <c r="P28"/>
    </row>
    <row r="29" spans="1:16" s="110" customFormat="1" ht="14.45" customHeight="1" x14ac:dyDescent="0.2">
      <c r="A29" s="118"/>
      <c r="B29" s="121" t="s">
        <v>111</v>
      </c>
      <c r="C29" s="113">
        <v>16.392654940821547</v>
      </c>
      <c r="D29" s="115">
        <v>77104</v>
      </c>
      <c r="E29" s="114">
        <v>78916</v>
      </c>
      <c r="F29" s="114">
        <v>78717</v>
      </c>
      <c r="G29" s="114">
        <v>77665</v>
      </c>
      <c r="H29" s="140">
        <v>76109</v>
      </c>
      <c r="I29" s="115">
        <v>995</v>
      </c>
      <c r="J29" s="116">
        <v>1.3073355319344624</v>
      </c>
      <c r="K29"/>
      <c r="L29"/>
      <c r="M29"/>
      <c r="N29"/>
      <c r="O29"/>
      <c r="P29"/>
    </row>
    <row r="30" spans="1:16" s="110" customFormat="1" ht="14.45" customHeight="1" x14ac:dyDescent="0.2">
      <c r="A30" s="120"/>
      <c r="B30" s="121" t="s">
        <v>112</v>
      </c>
      <c r="C30" s="113">
        <v>1.5739108804588855</v>
      </c>
      <c r="D30" s="115">
        <v>7403</v>
      </c>
      <c r="E30" s="114">
        <v>7595</v>
      </c>
      <c r="F30" s="114">
        <v>8004</v>
      </c>
      <c r="G30" s="114">
        <v>6991</v>
      </c>
      <c r="H30" s="140">
        <v>6849</v>
      </c>
      <c r="I30" s="115">
        <v>554</v>
      </c>
      <c r="J30" s="116">
        <v>8.0887720835158419</v>
      </c>
      <c r="K30"/>
      <c r="L30"/>
      <c r="M30"/>
      <c r="N30"/>
      <c r="O30"/>
      <c r="P30"/>
    </row>
    <row r="31" spans="1:16" s="110" customFormat="1" ht="14.45" customHeight="1" x14ac:dyDescent="0.2">
      <c r="A31" s="120" t="s">
        <v>113</v>
      </c>
      <c r="B31" s="119" t="s">
        <v>116</v>
      </c>
      <c r="C31" s="113">
        <v>88.523610789251563</v>
      </c>
      <c r="D31" s="115">
        <v>416377</v>
      </c>
      <c r="E31" s="114">
        <v>433275</v>
      </c>
      <c r="F31" s="114">
        <v>437742</v>
      </c>
      <c r="G31" s="114">
        <v>439328</v>
      </c>
      <c r="H31" s="140">
        <v>433581</v>
      </c>
      <c r="I31" s="115">
        <v>-17204</v>
      </c>
      <c r="J31" s="116">
        <v>-3.9678860466671741</v>
      </c>
      <c r="K31"/>
      <c r="L31"/>
      <c r="M31"/>
      <c r="N31"/>
      <c r="O31"/>
      <c r="P31"/>
    </row>
    <row r="32" spans="1:16" s="110" customFormat="1" ht="14.45" customHeight="1" x14ac:dyDescent="0.2">
      <c r="A32" s="123"/>
      <c r="B32" s="124" t="s">
        <v>117</v>
      </c>
      <c r="C32" s="125">
        <v>11.288659465044637</v>
      </c>
      <c r="D32" s="143">
        <v>53097</v>
      </c>
      <c r="E32" s="144">
        <v>55234</v>
      </c>
      <c r="F32" s="144">
        <v>54957</v>
      </c>
      <c r="G32" s="144">
        <v>54276</v>
      </c>
      <c r="H32" s="145">
        <v>52739</v>
      </c>
      <c r="I32" s="143">
        <v>358</v>
      </c>
      <c r="J32" s="146">
        <v>0.67881453952482984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47332</v>
      </c>
      <c r="E56" s="114">
        <v>49219</v>
      </c>
      <c r="F56" s="114">
        <v>49696</v>
      </c>
      <c r="G56" s="114">
        <v>49931</v>
      </c>
      <c r="H56" s="140">
        <v>49199</v>
      </c>
      <c r="I56" s="115">
        <v>-1867</v>
      </c>
      <c r="J56" s="116">
        <v>-3.7947925770849</v>
      </c>
      <c r="K56"/>
      <c r="L56"/>
      <c r="M56"/>
      <c r="N56"/>
      <c r="O56"/>
      <c r="P56"/>
    </row>
    <row r="57" spans="1:16" s="110" customFormat="1" ht="14.45" customHeight="1" x14ac:dyDescent="0.2">
      <c r="A57" s="120" t="s">
        <v>105</v>
      </c>
      <c r="B57" s="119" t="s">
        <v>106</v>
      </c>
      <c r="C57" s="113">
        <v>40.792698385870025</v>
      </c>
      <c r="D57" s="115">
        <v>19308</v>
      </c>
      <c r="E57" s="114">
        <v>19906</v>
      </c>
      <c r="F57" s="114">
        <v>20085</v>
      </c>
      <c r="G57" s="114">
        <v>20116</v>
      </c>
      <c r="H57" s="140">
        <v>19754</v>
      </c>
      <c r="I57" s="115">
        <v>-446</v>
      </c>
      <c r="J57" s="116">
        <v>-2.2577705781107622</v>
      </c>
    </row>
    <row r="58" spans="1:16" s="110" customFormat="1" ht="14.45" customHeight="1" x14ac:dyDescent="0.2">
      <c r="A58" s="120"/>
      <c r="B58" s="119" t="s">
        <v>107</v>
      </c>
      <c r="C58" s="113">
        <v>59.207301614129975</v>
      </c>
      <c r="D58" s="115">
        <v>28024</v>
      </c>
      <c r="E58" s="114">
        <v>29313</v>
      </c>
      <c r="F58" s="114">
        <v>29611</v>
      </c>
      <c r="G58" s="114">
        <v>29815</v>
      </c>
      <c r="H58" s="140">
        <v>29445</v>
      </c>
      <c r="I58" s="115">
        <v>-1421</v>
      </c>
      <c r="J58" s="116">
        <v>-4.8259466802513158</v>
      </c>
    </row>
    <row r="59" spans="1:16" s="110" customFormat="1" ht="14.45" customHeight="1" x14ac:dyDescent="0.2">
      <c r="A59" s="118" t="s">
        <v>105</v>
      </c>
      <c r="B59" s="121" t="s">
        <v>108</v>
      </c>
      <c r="C59" s="113">
        <v>16.648356291726529</v>
      </c>
      <c r="D59" s="115">
        <v>7880</v>
      </c>
      <c r="E59" s="114">
        <v>8514</v>
      </c>
      <c r="F59" s="114">
        <v>8661</v>
      </c>
      <c r="G59" s="114">
        <v>8988</v>
      </c>
      <c r="H59" s="140">
        <v>8543</v>
      </c>
      <c r="I59" s="115">
        <v>-663</v>
      </c>
      <c r="J59" s="116">
        <v>-7.7607397869600847</v>
      </c>
    </row>
    <row r="60" spans="1:16" s="110" customFormat="1" ht="14.45" customHeight="1" x14ac:dyDescent="0.2">
      <c r="A60" s="118"/>
      <c r="B60" s="121" t="s">
        <v>109</v>
      </c>
      <c r="C60" s="113">
        <v>46.697794304064907</v>
      </c>
      <c r="D60" s="115">
        <v>22103</v>
      </c>
      <c r="E60" s="114">
        <v>23030</v>
      </c>
      <c r="F60" s="114">
        <v>23281</v>
      </c>
      <c r="G60" s="114">
        <v>23276</v>
      </c>
      <c r="H60" s="140">
        <v>23218</v>
      </c>
      <c r="I60" s="115">
        <v>-1115</v>
      </c>
      <c r="J60" s="116">
        <v>-4.8023085537083299</v>
      </c>
    </row>
    <row r="61" spans="1:16" s="110" customFormat="1" ht="14.45" customHeight="1" x14ac:dyDescent="0.2">
      <c r="A61" s="118"/>
      <c r="B61" s="121" t="s">
        <v>110</v>
      </c>
      <c r="C61" s="113">
        <v>20.303388827854306</v>
      </c>
      <c r="D61" s="115">
        <v>9610</v>
      </c>
      <c r="E61" s="114">
        <v>9816</v>
      </c>
      <c r="F61" s="114">
        <v>9914</v>
      </c>
      <c r="G61" s="114">
        <v>9990</v>
      </c>
      <c r="H61" s="140">
        <v>9860</v>
      </c>
      <c r="I61" s="115">
        <v>-250</v>
      </c>
      <c r="J61" s="116">
        <v>-2.5354969574036512</v>
      </c>
    </row>
    <row r="62" spans="1:16" s="110" customFormat="1" ht="14.45" customHeight="1" x14ac:dyDescent="0.2">
      <c r="A62" s="120"/>
      <c r="B62" s="121" t="s">
        <v>111</v>
      </c>
      <c r="C62" s="113">
        <v>16.350460576354262</v>
      </c>
      <c r="D62" s="115">
        <v>7739</v>
      </c>
      <c r="E62" s="114">
        <v>7859</v>
      </c>
      <c r="F62" s="114">
        <v>7840</v>
      </c>
      <c r="G62" s="114">
        <v>7677</v>
      </c>
      <c r="H62" s="140">
        <v>7578</v>
      </c>
      <c r="I62" s="115">
        <v>161</v>
      </c>
      <c r="J62" s="116">
        <v>2.124571126946424</v>
      </c>
    </row>
    <row r="63" spans="1:16" s="110" customFormat="1" ht="14.45" customHeight="1" x14ac:dyDescent="0.2">
      <c r="A63" s="120"/>
      <c r="B63" s="121" t="s">
        <v>112</v>
      </c>
      <c r="C63" s="113">
        <v>1.783148821093552</v>
      </c>
      <c r="D63" s="115">
        <v>844</v>
      </c>
      <c r="E63" s="114">
        <v>818</v>
      </c>
      <c r="F63" s="114">
        <v>841</v>
      </c>
      <c r="G63" s="114">
        <v>719</v>
      </c>
      <c r="H63" s="140">
        <v>707</v>
      </c>
      <c r="I63" s="115">
        <v>137</v>
      </c>
      <c r="J63" s="116">
        <v>19.377652050919377</v>
      </c>
    </row>
    <row r="64" spans="1:16" s="110" customFormat="1" ht="14.45" customHeight="1" x14ac:dyDescent="0.2">
      <c r="A64" s="120" t="s">
        <v>113</v>
      </c>
      <c r="B64" s="119" t="s">
        <v>116</v>
      </c>
      <c r="C64" s="113">
        <v>90.401842305417048</v>
      </c>
      <c r="D64" s="115">
        <v>42789</v>
      </c>
      <c r="E64" s="114">
        <v>44512</v>
      </c>
      <c r="F64" s="114">
        <v>44973</v>
      </c>
      <c r="G64" s="114">
        <v>45226</v>
      </c>
      <c r="H64" s="140">
        <v>44608</v>
      </c>
      <c r="I64" s="115">
        <v>-1819</v>
      </c>
      <c r="J64" s="116">
        <v>-4.0777439024390247</v>
      </c>
    </row>
    <row r="65" spans="1:10" s="110" customFormat="1" ht="14.45" customHeight="1" x14ac:dyDescent="0.2">
      <c r="A65" s="123"/>
      <c r="B65" s="124" t="s">
        <v>117</v>
      </c>
      <c r="C65" s="125">
        <v>9.3889968731513562</v>
      </c>
      <c r="D65" s="143">
        <v>4444</v>
      </c>
      <c r="E65" s="144">
        <v>4611</v>
      </c>
      <c r="F65" s="144">
        <v>4629</v>
      </c>
      <c r="G65" s="144">
        <v>4612</v>
      </c>
      <c r="H65" s="145">
        <v>4498</v>
      </c>
      <c r="I65" s="143">
        <v>-54</v>
      </c>
      <c r="J65" s="146">
        <v>-1.2005335704757669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44360</v>
      </c>
      <c r="G11" s="114">
        <v>46445</v>
      </c>
      <c r="H11" s="114">
        <v>46859</v>
      </c>
      <c r="I11" s="114">
        <v>47089</v>
      </c>
      <c r="J11" s="140">
        <v>46309</v>
      </c>
      <c r="K11" s="114">
        <v>-1949</v>
      </c>
      <c r="L11" s="116">
        <v>-4.2086851367984623</v>
      </c>
    </row>
    <row r="12" spans="1:17" s="110" customFormat="1" ht="24" customHeight="1" x14ac:dyDescent="0.2">
      <c r="A12" s="604" t="s">
        <v>185</v>
      </c>
      <c r="B12" s="605"/>
      <c r="C12" s="605"/>
      <c r="D12" s="606"/>
      <c r="E12" s="113">
        <v>40.922001803426511</v>
      </c>
      <c r="F12" s="115">
        <v>18153</v>
      </c>
      <c r="G12" s="114">
        <v>18898</v>
      </c>
      <c r="H12" s="114">
        <v>19042</v>
      </c>
      <c r="I12" s="114">
        <v>19051</v>
      </c>
      <c r="J12" s="140">
        <v>18646</v>
      </c>
      <c r="K12" s="114">
        <v>-493</v>
      </c>
      <c r="L12" s="116">
        <v>-2.6439987128606672</v>
      </c>
    </row>
    <row r="13" spans="1:17" s="110" customFormat="1" ht="15" customHeight="1" x14ac:dyDescent="0.2">
      <c r="A13" s="120"/>
      <c r="B13" s="612" t="s">
        <v>107</v>
      </c>
      <c r="C13" s="612"/>
      <c r="E13" s="113">
        <v>59.077998196573489</v>
      </c>
      <c r="F13" s="115">
        <v>26207</v>
      </c>
      <c r="G13" s="114">
        <v>27547</v>
      </c>
      <c r="H13" s="114">
        <v>27817</v>
      </c>
      <c r="I13" s="114">
        <v>28038</v>
      </c>
      <c r="J13" s="140">
        <v>27663</v>
      </c>
      <c r="K13" s="114">
        <v>-1456</v>
      </c>
      <c r="L13" s="116">
        <v>-5.263348154574703</v>
      </c>
    </row>
    <row r="14" spans="1:17" s="110" customFormat="1" ht="22.5" customHeight="1" x14ac:dyDescent="0.2">
      <c r="A14" s="604" t="s">
        <v>186</v>
      </c>
      <c r="B14" s="605"/>
      <c r="C14" s="605"/>
      <c r="D14" s="606"/>
      <c r="E14" s="113">
        <v>17.25428313796213</v>
      </c>
      <c r="F14" s="115">
        <v>7654</v>
      </c>
      <c r="G14" s="114">
        <v>8290</v>
      </c>
      <c r="H14" s="114">
        <v>8458</v>
      </c>
      <c r="I14" s="114">
        <v>8760</v>
      </c>
      <c r="J14" s="140">
        <v>8317</v>
      </c>
      <c r="K14" s="114">
        <v>-663</v>
      </c>
      <c r="L14" s="116">
        <v>-7.9716243837922329</v>
      </c>
    </row>
    <row r="15" spans="1:17" s="110" customFormat="1" ht="15" customHeight="1" x14ac:dyDescent="0.2">
      <c r="A15" s="120"/>
      <c r="B15" s="119"/>
      <c r="C15" s="258" t="s">
        <v>106</v>
      </c>
      <c r="E15" s="113">
        <v>49.804024039717795</v>
      </c>
      <c r="F15" s="115">
        <v>3812</v>
      </c>
      <c r="G15" s="114">
        <v>4039</v>
      </c>
      <c r="H15" s="114">
        <v>4156</v>
      </c>
      <c r="I15" s="114">
        <v>4306</v>
      </c>
      <c r="J15" s="140">
        <v>4080</v>
      </c>
      <c r="K15" s="114">
        <v>-268</v>
      </c>
      <c r="L15" s="116">
        <v>-6.5686274509803919</v>
      </c>
    </row>
    <row r="16" spans="1:17" s="110" customFormat="1" ht="15" customHeight="1" x14ac:dyDescent="0.2">
      <c r="A16" s="120"/>
      <c r="B16" s="119"/>
      <c r="C16" s="258" t="s">
        <v>107</v>
      </c>
      <c r="E16" s="113">
        <v>50.195975960282205</v>
      </c>
      <c r="F16" s="115">
        <v>3842</v>
      </c>
      <c r="G16" s="114">
        <v>4251</v>
      </c>
      <c r="H16" s="114">
        <v>4302</v>
      </c>
      <c r="I16" s="114">
        <v>4454</v>
      </c>
      <c r="J16" s="140">
        <v>4237</v>
      </c>
      <c r="K16" s="114">
        <v>-395</v>
      </c>
      <c r="L16" s="116">
        <v>-9.3226339391078596</v>
      </c>
    </row>
    <row r="17" spans="1:12" s="110" customFormat="1" ht="15" customHeight="1" x14ac:dyDescent="0.2">
      <c r="A17" s="120"/>
      <c r="B17" s="121" t="s">
        <v>109</v>
      </c>
      <c r="C17" s="258"/>
      <c r="E17" s="113">
        <v>46.237601442741209</v>
      </c>
      <c r="F17" s="115">
        <v>20511</v>
      </c>
      <c r="G17" s="114">
        <v>21595</v>
      </c>
      <c r="H17" s="114">
        <v>21783</v>
      </c>
      <c r="I17" s="114">
        <v>21760</v>
      </c>
      <c r="J17" s="140">
        <v>21657</v>
      </c>
      <c r="K17" s="114">
        <v>-1146</v>
      </c>
      <c r="L17" s="116">
        <v>-5.2915916331901922</v>
      </c>
    </row>
    <row r="18" spans="1:12" s="110" customFormat="1" ht="15" customHeight="1" x14ac:dyDescent="0.2">
      <c r="A18" s="120"/>
      <c r="B18" s="119"/>
      <c r="C18" s="258" t="s">
        <v>106</v>
      </c>
      <c r="E18" s="113">
        <v>36.673004729169712</v>
      </c>
      <c r="F18" s="115">
        <v>7522</v>
      </c>
      <c r="G18" s="114">
        <v>7928</v>
      </c>
      <c r="H18" s="114">
        <v>7900</v>
      </c>
      <c r="I18" s="114">
        <v>7760</v>
      </c>
      <c r="J18" s="140">
        <v>7730</v>
      </c>
      <c r="K18" s="114">
        <v>-208</v>
      </c>
      <c r="L18" s="116">
        <v>-2.6908150064683052</v>
      </c>
    </row>
    <row r="19" spans="1:12" s="110" customFormat="1" ht="15" customHeight="1" x14ac:dyDescent="0.2">
      <c r="A19" s="120"/>
      <c r="B19" s="119"/>
      <c r="C19" s="258" t="s">
        <v>107</v>
      </c>
      <c r="E19" s="113">
        <v>63.326995270830288</v>
      </c>
      <c r="F19" s="115">
        <v>12989</v>
      </c>
      <c r="G19" s="114">
        <v>13667</v>
      </c>
      <c r="H19" s="114">
        <v>13883</v>
      </c>
      <c r="I19" s="114">
        <v>14000</v>
      </c>
      <c r="J19" s="140">
        <v>13927</v>
      </c>
      <c r="K19" s="114">
        <v>-938</v>
      </c>
      <c r="L19" s="116">
        <v>-6.7351188339197243</v>
      </c>
    </row>
    <row r="20" spans="1:12" s="110" customFormat="1" ht="15" customHeight="1" x14ac:dyDescent="0.2">
      <c r="A20" s="120"/>
      <c r="B20" s="121" t="s">
        <v>110</v>
      </c>
      <c r="C20" s="258"/>
      <c r="E20" s="113">
        <v>20.358431018935978</v>
      </c>
      <c r="F20" s="115">
        <v>9031</v>
      </c>
      <c r="G20" s="114">
        <v>9261</v>
      </c>
      <c r="H20" s="114">
        <v>9341</v>
      </c>
      <c r="I20" s="114">
        <v>9419</v>
      </c>
      <c r="J20" s="140">
        <v>9306</v>
      </c>
      <c r="K20" s="114">
        <v>-275</v>
      </c>
      <c r="L20" s="116">
        <v>-2.9550827423167849</v>
      </c>
    </row>
    <row r="21" spans="1:12" s="110" customFormat="1" ht="15" customHeight="1" x14ac:dyDescent="0.2">
      <c r="A21" s="120"/>
      <c r="B21" s="119"/>
      <c r="C21" s="258" t="s">
        <v>106</v>
      </c>
      <c r="E21" s="113">
        <v>33.67290444026132</v>
      </c>
      <c r="F21" s="115">
        <v>3041</v>
      </c>
      <c r="G21" s="114">
        <v>3102</v>
      </c>
      <c r="H21" s="114">
        <v>3159</v>
      </c>
      <c r="I21" s="114">
        <v>3209</v>
      </c>
      <c r="J21" s="140">
        <v>3136</v>
      </c>
      <c r="K21" s="114">
        <v>-95</v>
      </c>
      <c r="L21" s="116">
        <v>-3.0293367346938775</v>
      </c>
    </row>
    <row r="22" spans="1:12" s="110" customFormat="1" ht="15" customHeight="1" x14ac:dyDescent="0.2">
      <c r="A22" s="120"/>
      <c r="B22" s="119"/>
      <c r="C22" s="258" t="s">
        <v>107</v>
      </c>
      <c r="E22" s="113">
        <v>66.32709555973868</v>
      </c>
      <c r="F22" s="115">
        <v>5990</v>
      </c>
      <c r="G22" s="114">
        <v>6159</v>
      </c>
      <c r="H22" s="114">
        <v>6182</v>
      </c>
      <c r="I22" s="114">
        <v>6210</v>
      </c>
      <c r="J22" s="140">
        <v>6170</v>
      </c>
      <c r="K22" s="114">
        <v>-180</v>
      </c>
      <c r="L22" s="116">
        <v>-2.9173419773095626</v>
      </c>
    </row>
    <row r="23" spans="1:12" s="110" customFormat="1" ht="15" customHeight="1" x14ac:dyDescent="0.2">
      <c r="A23" s="120"/>
      <c r="B23" s="121" t="s">
        <v>111</v>
      </c>
      <c r="C23" s="258"/>
      <c r="E23" s="113">
        <v>16.149684400360684</v>
      </c>
      <c r="F23" s="115">
        <v>7164</v>
      </c>
      <c r="G23" s="114">
        <v>7299</v>
      </c>
      <c r="H23" s="114">
        <v>7277</v>
      </c>
      <c r="I23" s="114">
        <v>7150</v>
      </c>
      <c r="J23" s="140">
        <v>7029</v>
      </c>
      <c r="K23" s="114">
        <v>135</v>
      </c>
      <c r="L23" s="116">
        <v>1.9206145966709347</v>
      </c>
    </row>
    <row r="24" spans="1:12" s="110" customFormat="1" ht="15" customHeight="1" x14ac:dyDescent="0.2">
      <c r="A24" s="120"/>
      <c r="B24" s="119"/>
      <c r="C24" s="258" t="s">
        <v>106</v>
      </c>
      <c r="E24" s="113">
        <v>52.735901730876606</v>
      </c>
      <c r="F24" s="115">
        <v>3778</v>
      </c>
      <c r="G24" s="114">
        <v>3829</v>
      </c>
      <c r="H24" s="114">
        <v>3827</v>
      </c>
      <c r="I24" s="114">
        <v>3776</v>
      </c>
      <c r="J24" s="140">
        <v>3700</v>
      </c>
      <c r="K24" s="114">
        <v>78</v>
      </c>
      <c r="L24" s="116">
        <v>2.1081081081081079</v>
      </c>
    </row>
    <row r="25" spans="1:12" s="110" customFormat="1" ht="15" customHeight="1" x14ac:dyDescent="0.2">
      <c r="A25" s="120"/>
      <c r="B25" s="119"/>
      <c r="C25" s="258" t="s">
        <v>107</v>
      </c>
      <c r="E25" s="113">
        <v>47.264098269123394</v>
      </c>
      <c r="F25" s="115">
        <v>3386</v>
      </c>
      <c r="G25" s="114">
        <v>3470</v>
      </c>
      <c r="H25" s="114">
        <v>3450</v>
      </c>
      <c r="I25" s="114">
        <v>3374</v>
      </c>
      <c r="J25" s="140">
        <v>3329</v>
      </c>
      <c r="K25" s="114">
        <v>57</v>
      </c>
      <c r="L25" s="116">
        <v>1.7122258936617603</v>
      </c>
    </row>
    <row r="26" spans="1:12" s="110" customFormat="1" ht="15" customHeight="1" x14ac:dyDescent="0.2">
      <c r="A26" s="120"/>
      <c r="C26" s="121" t="s">
        <v>187</v>
      </c>
      <c r="D26" s="110" t="s">
        <v>188</v>
      </c>
      <c r="E26" s="113">
        <v>1.7899008115419297</v>
      </c>
      <c r="F26" s="115">
        <v>794</v>
      </c>
      <c r="G26" s="114">
        <v>769</v>
      </c>
      <c r="H26" s="114">
        <v>768</v>
      </c>
      <c r="I26" s="114">
        <v>649</v>
      </c>
      <c r="J26" s="140">
        <v>640</v>
      </c>
      <c r="K26" s="114">
        <v>154</v>
      </c>
      <c r="L26" s="116">
        <v>24.0625</v>
      </c>
    </row>
    <row r="27" spans="1:12" s="110" customFormat="1" ht="15" customHeight="1" x14ac:dyDescent="0.2">
      <c r="A27" s="120"/>
      <c r="B27" s="119"/>
      <c r="D27" s="259" t="s">
        <v>106</v>
      </c>
      <c r="E27" s="113">
        <v>47.858942065491185</v>
      </c>
      <c r="F27" s="115">
        <v>380</v>
      </c>
      <c r="G27" s="114">
        <v>359</v>
      </c>
      <c r="H27" s="114">
        <v>357</v>
      </c>
      <c r="I27" s="114">
        <v>296</v>
      </c>
      <c r="J27" s="140">
        <v>293</v>
      </c>
      <c r="K27" s="114">
        <v>87</v>
      </c>
      <c r="L27" s="116">
        <v>29.69283276450512</v>
      </c>
    </row>
    <row r="28" spans="1:12" s="110" customFormat="1" ht="15" customHeight="1" x14ac:dyDescent="0.2">
      <c r="A28" s="120"/>
      <c r="B28" s="119"/>
      <c r="D28" s="259" t="s">
        <v>107</v>
      </c>
      <c r="E28" s="113">
        <v>52.141057934508815</v>
      </c>
      <c r="F28" s="115">
        <v>414</v>
      </c>
      <c r="G28" s="114">
        <v>410</v>
      </c>
      <c r="H28" s="114">
        <v>411</v>
      </c>
      <c r="I28" s="114">
        <v>353</v>
      </c>
      <c r="J28" s="140">
        <v>347</v>
      </c>
      <c r="K28" s="114">
        <v>67</v>
      </c>
      <c r="L28" s="116">
        <v>19.308357348703169</v>
      </c>
    </row>
    <row r="29" spans="1:12" s="110" customFormat="1" ht="24" customHeight="1" x14ac:dyDescent="0.2">
      <c r="A29" s="604" t="s">
        <v>189</v>
      </c>
      <c r="B29" s="605"/>
      <c r="C29" s="605"/>
      <c r="D29" s="606"/>
      <c r="E29" s="113">
        <v>89.664111812443636</v>
      </c>
      <c r="F29" s="115">
        <v>39775</v>
      </c>
      <c r="G29" s="114">
        <v>41636</v>
      </c>
      <c r="H29" s="114">
        <v>42058</v>
      </c>
      <c r="I29" s="114">
        <v>42283</v>
      </c>
      <c r="J29" s="140">
        <v>41648</v>
      </c>
      <c r="K29" s="114">
        <v>-1873</v>
      </c>
      <c r="L29" s="116">
        <v>-4.4972147522089898</v>
      </c>
    </row>
    <row r="30" spans="1:12" s="110" customFormat="1" ht="15" customHeight="1" x14ac:dyDescent="0.2">
      <c r="A30" s="120"/>
      <c r="B30" s="119"/>
      <c r="C30" s="258" t="s">
        <v>106</v>
      </c>
      <c r="E30" s="113">
        <v>40.432432432432435</v>
      </c>
      <c r="F30" s="115">
        <v>16082</v>
      </c>
      <c r="G30" s="114">
        <v>16750</v>
      </c>
      <c r="H30" s="114">
        <v>16871</v>
      </c>
      <c r="I30" s="114">
        <v>16889</v>
      </c>
      <c r="J30" s="140">
        <v>16555</v>
      </c>
      <c r="K30" s="114">
        <v>-473</v>
      </c>
      <c r="L30" s="116">
        <v>-2.8571428571428572</v>
      </c>
    </row>
    <row r="31" spans="1:12" s="110" customFormat="1" ht="15" customHeight="1" x14ac:dyDescent="0.2">
      <c r="A31" s="120"/>
      <c r="B31" s="119"/>
      <c r="C31" s="258" t="s">
        <v>107</v>
      </c>
      <c r="E31" s="113">
        <v>59.567567567567565</v>
      </c>
      <c r="F31" s="115">
        <v>23693</v>
      </c>
      <c r="G31" s="114">
        <v>24886</v>
      </c>
      <c r="H31" s="114">
        <v>25187</v>
      </c>
      <c r="I31" s="114">
        <v>25394</v>
      </c>
      <c r="J31" s="140">
        <v>25093</v>
      </c>
      <c r="K31" s="114">
        <v>-1400</v>
      </c>
      <c r="L31" s="116">
        <v>-5.5792452078268839</v>
      </c>
    </row>
    <row r="32" spans="1:12" s="110" customFormat="1" ht="15" customHeight="1" x14ac:dyDescent="0.2">
      <c r="A32" s="120"/>
      <c r="B32" s="119" t="s">
        <v>117</v>
      </c>
      <c r="C32" s="258"/>
      <c r="E32" s="113">
        <v>10.117222723174031</v>
      </c>
      <c r="F32" s="114">
        <v>4488</v>
      </c>
      <c r="G32" s="114">
        <v>4707</v>
      </c>
      <c r="H32" s="114">
        <v>4699</v>
      </c>
      <c r="I32" s="114">
        <v>4704</v>
      </c>
      <c r="J32" s="140">
        <v>4558</v>
      </c>
      <c r="K32" s="114">
        <v>-70</v>
      </c>
      <c r="L32" s="116">
        <v>-1.5357612988152698</v>
      </c>
    </row>
    <row r="33" spans="1:12" s="110" customFormat="1" ht="15" customHeight="1" x14ac:dyDescent="0.2">
      <c r="A33" s="120"/>
      <c r="B33" s="119"/>
      <c r="C33" s="258" t="s">
        <v>106</v>
      </c>
      <c r="E33" s="113">
        <v>45.521390374331553</v>
      </c>
      <c r="F33" s="114">
        <v>2043</v>
      </c>
      <c r="G33" s="114">
        <v>2110</v>
      </c>
      <c r="H33" s="114">
        <v>2132</v>
      </c>
      <c r="I33" s="114">
        <v>2123</v>
      </c>
      <c r="J33" s="140">
        <v>2060</v>
      </c>
      <c r="K33" s="114">
        <v>-17</v>
      </c>
      <c r="L33" s="116">
        <v>-0.82524271844660191</v>
      </c>
    </row>
    <row r="34" spans="1:12" s="110" customFormat="1" ht="15" customHeight="1" x14ac:dyDescent="0.2">
      <c r="A34" s="120"/>
      <c r="B34" s="119"/>
      <c r="C34" s="258" t="s">
        <v>107</v>
      </c>
      <c r="E34" s="113">
        <v>54.478609625668447</v>
      </c>
      <c r="F34" s="114">
        <v>2445</v>
      </c>
      <c r="G34" s="114">
        <v>2597</v>
      </c>
      <c r="H34" s="114">
        <v>2567</v>
      </c>
      <c r="I34" s="114">
        <v>2581</v>
      </c>
      <c r="J34" s="140">
        <v>2498</v>
      </c>
      <c r="K34" s="114">
        <v>-53</v>
      </c>
      <c r="L34" s="116">
        <v>-2.1216973578863092</v>
      </c>
    </row>
    <row r="35" spans="1:12" s="110" customFormat="1" ht="24" customHeight="1" x14ac:dyDescent="0.2">
      <c r="A35" s="604" t="s">
        <v>192</v>
      </c>
      <c r="B35" s="605"/>
      <c r="C35" s="605"/>
      <c r="D35" s="606"/>
      <c r="E35" s="113">
        <v>21.904869251577999</v>
      </c>
      <c r="F35" s="114">
        <v>9717</v>
      </c>
      <c r="G35" s="114">
        <v>10205</v>
      </c>
      <c r="H35" s="114">
        <v>10350</v>
      </c>
      <c r="I35" s="114">
        <v>10606</v>
      </c>
      <c r="J35" s="114">
        <v>10226</v>
      </c>
      <c r="K35" s="318">
        <v>-509</v>
      </c>
      <c r="L35" s="319">
        <v>-4.9775083121455115</v>
      </c>
    </row>
    <row r="36" spans="1:12" s="110" customFormat="1" ht="15" customHeight="1" x14ac:dyDescent="0.2">
      <c r="A36" s="120"/>
      <c r="B36" s="119"/>
      <c r="C36" s="258" t="s">
        <v>106</v>
      </c>
      <c r="E36" s="113">
        <v>42.317587732839357</v>
      </c>
      <c r="F36" s="114">
        <v>4112</v>
      </c>
      <c r="G36" s="114">
        <v>4256</v>
      </c>
      <c r="H36" s="114">
        <v>4331</v>
      </c>
      <c r="I36" s="114">
        <v>4445</v>
      </c>
      <c r="J36" s="114">
        <v>4208</v>
      </c>
      <c r="K36" s="318">
        <v>-96</v>
      </c>
      <c r="L36" s="116">
        <v>-2.2813688212927756</v>
      </c>
    </row>
    <row r="37" spans="1:12" s="110" customFormat="1" ht="15" customHeight="1" x14ac:dyDescent="0.2">
      <c r="A37" s="120"/>
      <c r="B37" s="119"/>
      <c r="C37" s="258" t="s">
        <v>107</v>
      </c>
      <c r="E37" s="113">
        <v>57.682412267160643</v>
      </c>
      <c r="F37" s="114">
        <v>5605</v>
      </c>
      <c r="G37" s="114">
        <v>5949</v>
      </c>
      <c r="H37" s="114">
        <v>6019</v>
      </c>
      <c r="I37" s="114">
        <v>6161</v>
      </c>
      <c r="J37" s="140">
        <v>6018</v>
      </c>
      <c r="K37" s="114">
        <v>-413</v>
      </c>
      <c r="L37" s="116">
        <v>-6.8627450980392153</v>
      </c>
    </row>
    <row r="38" spans="1:12" s="110" customFormat="1" ht="15" customHeight="1" x14ac:dyDescent="0.2">
      <c r="A38" s="120"/>
      <c r="B38" s="119" t="s">
        <v>329</v>
      </c>
      <c r="C38" s="258"/>
      <c r="E38" s="113">
        <v>51.048241659152389</v>
      </c>
      <c r="F38" s="114">
        <v>22645</v>
      </c>
      <c r="G38" s="114">
        <v>23524</v>
      </c>
      <c r="H38" s="114">
        <v>23663</v>
      </c>
      <c r="I38" s="114">
        <v>23531</v>
      </c>
      <c r="J38" s="140">
        <v>23285</v>
      </c>
      <c r="K38" s="114">
        <v>-640</v>
      </c>
      <c r="L38" s="116">
        <v>-2.74855056903586</v>
      </c>
    </row>
    <row r="39" spans="1:12" s="110" customFormat="1" ht="15" customHeight="1" x14ac:dyDescent="0.2">
      <c r="A39" s="120"/>
      <c r="B39" s="119"/>
      <c r="C39" s="258" t="s">
        <v>106</v>
      </c>
      <c r="E39" s="113">
        <v>40.759549569441376</v>
      </c>
      <c r="F39" s="115">
        <v>9230</v>
      </c>
      <c r="G39" s="114">
        <v>9558</v>
      </c>
      <c r="H39" s="114">
        <v>9554</v>
      </c>
      <c r="I39" s="114">
        <v>9420</v>
      </c>
      <c r="J39" s="140">
        <v>9297</v>
      </c>
      <c r="K39" s="114">
        <v>-67</v>
      </c>
      <c r="L39" s="116">
        <v>-0.72066257932666455</v>
      </c>
    </row>
    <row r="40" spans="1:12" s="110" customFormat="1" ht="15" customHeight="1" x14ac:dyDescent="0.2">
      <c r="A40" s="120"/>
      <c r="B40" s="119"/>
      <c r="C40" s="258" t="s">
        <v>107</v>
      </c>
      <c r="E40" s="113">
        <v>59.240450430558624</v>
      </c>
      <c r="F40" s="115">
        <v>13415</v>
      </c>
      <c r="G40" s="114">
        <v>13966</v>
      </c>
      <c r="H40" s="114">
        <v>14109</v>
      </c>
      <c r="I40" s="114">
        <v>14111</v>
      </c>
      <c r="J40" s="140">
        <v>13988</v>
      </c>
      <c r="K40" s="114">
        <v>-573</v>
      </c>
      <c r="L40" s="116">
        <v>-4.0963683156991708</v>
      </c>
    </row>
    <row r="41" spans="1:12" s="110" customFormat="1" ht="15" customHeight="1" x14ac:dyDescent="0.2">
      <c r="A41" s="120"/>
      <c r="B41" s="320" t="s">
        <v>516</v>
      </c>
      <c r="C41" s="258"/>
      <c r="E41" s="113">
        <v>6.9183949504057711</v>
      </c>
      <c r="F41" s="115">
        <v>3069</v>
      </c>
      <c r="G41" s="114">
        <v>3186</v>
      </c>
      <c r="H41" s="114">
        <v>3207</v>
      </c>
      <c r="I41" s="114">
        <v>3195</v>
      </c>
      <c r="J41" s="140">
        <v>3072</v>
      </c>
      <c r="K41" s="114">
        <v>-3</v>
      </c>
      <c r="L41" s="116">
        <v>-9.765625E-2</v>
      </c>
    </row>
    <row r="42" spans="1:12" s="110" customFormat="1" ht="15" customHeight="1" x14ac:dyDescent="0.2">
      <c r="A42" s="120"/>
      <c r="B42" s="119"/>
      <c r="C42" s="268" t="s">
        <v>106</v>
      </c>
      <c r="D42" s="182"/>
      <c r="E42" s="113">
        <v>50.244379276637339</v>
      </c>
      <c r="F42" s="115">
        <v>1542</v>
      </c>
      <c r="G42" s="114">
        <v>1613</v>
      </c>
      <c r="H42" s="114">
        <v>1626</v>
      </c>
      <c r="I42" s="114">
        <v>1615</v>
      </c>
      <c r="J42" s="140">
        <v>1546</v>
      </c>
      <c r="K42" s="114">
        <v>-4</v>
      </c>
      <c r="L42" s="116">
        <v>-0.25873221216041398</v>
      </c>
    </row>
    <row r="43" spans="1:12" s="110" customFormat="1" ht="15" customHeight="1" x14ac:dyDescent="0.2">
      <c r="A43" s="120"/>
      <c r="B43" s="119"/>
      <c r="C43" s="268" t="s">
        <v>107</v>
      </c>
      <c r="D43" s="182"/>
      <c r="E43" s="113">
        <v>49.755620723362661</v>
      </c>
      <c r="F43" s="115">
        <v>1527</v>
      </c>
      <c r="G43" s="114">
        <v>1573</v>
      </c>
      <c r="H43" s="114">
        <v>1581</v>
      </c>
      <c r="I43" s="114">
        <v>1580</v>
      </c>
      <c r="J43" s="140">
        <v>1526</v>
      </c>
      <c r="K43" s="114">
        <v>1</v>
      </c>
      <c r="L43" s="116">
        <v>6.5530799475753604E-2</v>
      </c>
    </row>
    <row r="44" spans="1:12" s="110" customFormat="1" ht="15" customHeight="1" x14ac:dyDescent="0.2">
      <c r="A44" s="120"/>
      <c r="B44" s="119" t="s">
        <v>205</v>
      </c>
      <c r="C44" s="268"/>
      <c r="D44" s="182"/>
      <c r="E44" s="113">
        <v>20.128494138863843</v>
      </c>
      <c r="F44" s="115">
        <v>8929</v>
      </c>
      <c r="G44" s="114">
        <v>9530</v>
      </c>
      <c r="H44" s="114">
        <v>9639</v>
      </c>
      <c r="I44" s="114">
        <v>9757</v>
      </c>
      <c r="J44" s="140">
        <v>9726</v>
      </c>
      <c r="K44" s="114">
        <v>-797</v>
      </c>
      <c r="L44" s="116">
        <v>-8.1945301254369731</v>
      </c>
    </row>
    <row r="45" spans="1:12" s="110" customFormat="1" ht="15" customHeight="1" x14ac:dyDescent="0.2">
      <c r="A45" s="120"/>
      <c r="B45" s="119"/>
      <c r="C45" s="268" t="s">
        <v>106</v>
      </c>
      <c r="D45" s="182"/>
      <c r="E45" s="113">
        <v>36.611042669951843</v>
      </c>
      <c r="F45" s="115">
        <v>3269</v>
      </c>
      <c r="G45" s="114">
        <v>3471</v>
      </c>
      <c r="H45" s="114">
        <v>3531</v>
      </c>
      <c r="I45" s="114">
        <v>3571</v>
      </c>
      <c r="J45" s="140">
        <v>3595</v>
      </c>
      <c r="K45" s="114">
        <v>-326</v>
      </c>
      <c r="L45" s="116">
        <v>-9.0681502086230878</v>
      </c>
    </row>
    <row r="46" spans="1:12" s="110" customFormat="1" ht="15" customHeight="1" x14ac:dyDescent="0.2">
      <c r="A46" s="123"/>
      <c r="B46" s="124"/>
      <c r="C46" s="260" t="s">
        <v>107</v>
      </c>
      <c r="D46" s="261"/>
      <c r="E46" s="125">
        <v>63.388957330048157</v>
      </c>
      <c r="F46" s="143">
        <v>5660</v>
      </c>
      <c r="G46" s="144">
        <v>6059</v>
      </c>
      <c r="H46" s="144">
        <v>6108</v>
      </c>
      <c r="I46" s="144">
        <v>6186</v>
      </c>
      <c r="J46" s="145">
        <v>6131</v>
      </c>
      <c r="K46" s="144">
        <v>-471</v>
      </c>
      <c r="L46" s="146">
        <v>-7.6822704289675423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44360</v>
      </c>
      <c r="E11" s="114">
        <v>46445</v>
      </c>
      <c r="F11" s="114">
        <v>46859</v>
      </c>
      <c r="G11" s="114">
        <v>47089</v>
      </c>
      <c r="H11" s="140">
        <v>46309</v>
      </c>
      <c r="I11" s="115">
        <v>-1949</v>
      </c>
      <c r="J11" s="116">
        <v>-4.2086851367984623</v>
      </c>
    </row>
    <row r="12" spans="1:15" s="110" customFormat="1" ht="24.95" customHeight="1" x14ac:dyDescent="0.2">
      <c r="A12" s="193" t="s">
        <v>132</v>
      </c>
      <c r="B12" s="194" t="s">
        <v>133</v>
      </c>
      <c r="C12" s="113">
        <v>1.09107303877367</v>
      </c>
      <c r="D12" s="115">
        <v>484</v>
      </c>
      <c r="E12" s="114">
        <v>456</v>
      </c>
      <c r="F12" s="114">
        <v>489</v>
      </c>
      <c r="G12" s="114">
        <v>505</v>
      </c>
      <c r="H12" s="140">
        <v>462</v>
      </c>
      <c r="I12" s="115">
        <v>22</v>
      </c>
      <c r="J12" s="116">
        <v>4.7619047619047619</v>
      </c>
    </row>
    <row r="13" spans="1:15" s="110" customFormat="1" ht="24.95" customHeight="1" x14ac:dyDescent="0.2">
      <c r="A13" s="193" t="s">
        <v>134</v>
      </c>
      <c r="B13" s="199" t="s">
        <v>214</v>
      </c>
      <c r="C13" s="113">
        <v>0.42380522993688008</v>
      </c>
      <c r="D13" s="115">
        <v>188</v>
      </c>
      <c r="E13" s="114">
        <v>219</v>
      </c>
      <c r="F13" s="114">
        <v>187</v>
      </c>
      <c r="G13" s="114">
        <v>205</v>
      </c>
      <c r="H13" s="140">
        <v>196</v>
      </c>
      <c r="I13" s="115">
        <v>-8</v>
      </c>
      <c r="J13" s="116">
        <v>-4.0816326530612246</v>
      </c>
    </row>
    <row r="14" spans="1:15" s="287" customFormat="1" ht="24.95" customHeight="1" x14ac:dyDescent="0.2">
      <c r="A14" s="193" t="s">
        <v>215</v>
      </c>
      <c r="B14" s="199" t="s">
        <v>137</v>
      </c>
      <c r="C14" s="113">
        <v>7.1731289449954918</v>
      </c>
      <c r="D14" s="115">
        <v>3182</v>
      </c>
      <c r="E14" s="114">
        <v>3209</v>
      </c>
      <c r="F14" s="114">
        <v>3250</v>
      </c>
      <c r="G14" s="114">
        <v>3369</v>
      </c>
      <c r="H14" s="140">
        <v>3322</v>
      </c>
      <c r="I14" s="115">
        <v>-140</v>
      </c>
      <c r="J14" s="116">
        <v>-4.214328717639976</v>
      </c>
      <c r="K14" s="110"/>
      <c r="L14" s="110"/>
      <c r="M14" s="110"/>
      <c r="N14" s="110"/>
      <c r="O14" s="110"/>
    </row>
    <row r="15" spans="1:15" s="110" customFormat="1" ht="24.95" customHeight="1" x14ac:dyDescent="0.2">
      <c r="A15" s="193" t="s">
        <v>216</v>
      </c>
      <c r="B15" s="199" t="s">
        <v>217</v>
      </c>
      <c r="C15" s="113">
        <v>2.9959422903516684</v>
      </c>
      <c r="D15" s="115">
        <v>1329</v>
      </c>
      <c r="E15" s="114">
        <v>1398</v>
      </c>
      <c r="F15" s="114">
        <v>1374</v>
      </c>
      <c r="G15" s="114">
        <v>1438</v>
      </c>
      <c r="H15" s="140">
        <v>1450</v>
      </c>
      <c r="I15" s="115">
        <v>-121</v>
      </c>
      <c r="J15" s="116">
        <v>-8.3448275862068968</v>
      </c>
    </row>
    <row r="16" spans="1:15" s="287" customFormat="1" ht="24.95" customHeight="1" x14ac:dyDescent="0.2">
      <c r="A16" s="193" t="s">
        <v>218</v>
      </c>
      <c r="B16" s="199" t="s">
        <v>141</v>
      </c>
      <c r="C16" s="113">
        <v>2.5360685302073942</v>
      </c>
      <c r="D16" s="115">
        <v>1125</v>
      </c>
      <c r="E16" s="114">
        <v>1140</v>
      </c>
      <c r="F16" s="114">
        <v>1170</v>
      </c>
      <c r="G16" s="114">
        <v>1189</v>
      </c>
      <c r="H16" s="140">
        <v>1213</v>
      </c>
      <c r="I16" s="115">
        <v>-88</v>
      </c>
      <c r="J16" s="116">
        <v>-7.2547403132728769</v>
      </c>
      <c r="K16" s="110"/>
      <c r="L16" s="110"/>
      <c r="M16" s="110"/>
      <c r="N16" s="110"/>
      <c r="O16" s="110"/>
    </row>
    <row r="17" spans="1:15" s="110" customFormat="1" ht="24.95" customHeight="1" x14ac:dyDescent="0.2">
      <c r="A17" s="193" t="s">
        <v>142</v>
      </c>
      <c r="B17" s="199" t="s">
        <v>220</v>
      </c>
      <c r="C17" s="113">
        <v>1.6411181244364292</v>
      </c>
      <c r="D17" s="115">
        <v>728</v>
      </c>
      <c r="E17" s="114">
        <v>671</v>
      </c>
      <c r="F17" s="114">
        <v>706</v>
      </c>
      <c r="G17" s="114">
        <v>742</v>
      </c>
      <c r="H17" s="140">
        <v>659</v>
      </c>
      <c r="I17" s="115">
        <v>69</v>
      </c>
      <c r="J17" s="116">
        <v>10.47040971168437</v>
      </c>
    </row>
    <row r="18" spans="1:15" s="287" customFormat="1" ht="24.95" customHeight="1" x14ac:dyDescent="0.2">
      <c r="A18" s="201" t="s">
        <v>144</v>
      </c>
      <c r="B18" s="202" t="s">
        <v>145</v>
      </c>
      <c r="C18" s="113">
        <v>4.6212804328223624</v>
      </c>
      <c r="D18" s="115">
        <v>2050</v>
      </c>
      <c r="E18" s="114">
        <v>2056</v>
      </c>
      <c r="F18" s="114">
        <v>2027</v>
      </c>
      <c r="G18" s="114">
        <v>2020</v>
      </c>
      <c r="H18" s="140">
        <v>2011</v>
      </c>
      <c r="I18" s="115">
        <v>39</v>
      </c>
      <c r="J18" s="116">
        <v>1.9393336648433614</v>
      </c>
      <c r="K18" s="110"/>
      <c r="L18" s="110"/>
      <c r="M18" s="110"/>
      <c r="N18" s="110"/>
      <c r="O18" s="110"/>
    </row>
    <row r="19" spans="1:15" s="110" customFormat="1" ht="24.95" customHeight="1" x14ac:dyDescent="0.2">
      <c r="A19" s="193" t="s">
        <v>146</v>
      </c>
      <c r="B19" s="199" t="s">
        <v>147</v>
      </c>
      <c r="C19" s="113">
        <v>16.348061316501351</v>
      </c>
      <c r="D19" s="115">
        <v>7252</v>
      </c>
      <c r="E19" s="114">
        <v>7384</v>
      </c>
      <c r="F19" s="114">
        <v>7359</v>
      </c>
      <c r="G19" s="114">
        <v>7510</v>
      </c>
      <c r="H19" s="140">
        <v>7397</v>
      </c>
      <c r="I19" s="115">
        <v>-145</v>
      </c>
      <c r="J19" s="116">
        <v>-1.9602541570907124</v>
      </c>
    </row>
    <row r="20" spans="1:15" s="287" customFormat="1" ht="24.95" customHeight="1" x14ac:dyDescent="0.2">
      <c r="A20" s="193" t="s">
        <v>148</v>
      </c>
      <c r="B20" s="199" t="s">
        <v>149</v>
      </c>
      <c r="C20" s="113">
        <v>5.8521190261496843</v>
      </c>
      <c r="D20" s="115">
        <v>2596</v>
      </c>
      <c r="E20" s="114">
        <v>2647</v>
      </c>
      <c r="F20" s="114">
        <v>2681</v>
      </c>
      <c r="G20" s="114">
        <v>2649</v>
      </c>
      <c r="H20" s="140">
        <v>2667</v>
      </c>
      <c r="I20" s="115">
        <v>-71</v>
      </c>
      <c r="J20" s="116">
        <v>-2.6621672290963629</v>
      </c>
      <c r="K20" s="110"/>
      <c r="L20" s="110"/>
      <c r="M20" s="110"/>
      <c r="N20" s="110"/>
      <c r="O20" s="110"/>
    </row>
    <row r="21" spans="1:15" s="110" customFormat="1" ht="24.95" customHeight="1" x14ac:dyDescent="0.2">
      <c r="A21" s="201" t="s">
        <v>150</v>
      </c>
      <c r="B21" s="202" t="s">
        <v>151</v>
      </c>
      <c r="C21" s="113">
        <v>13.697024346257891</v>
      </c>
      <c r="D21" s="115">
        <v>6076</v>
      </c>
      <c r="E21" s="114">
        <v>6921</v>
      </c>
      <c r="F21" s="114">
        <v>7105</v>
      </c>
      <c r="G21" s="114">
        <v>7064</v>
      </c>
      <c r="H21" s="140">
        <v>6779</v>
      </c>
      <c r="I21" s="115">
        <v>-703</v>
      </c>
      <c r="J21" s="116">
        <v>-10.370261100457295</v>
      </c>
    </row>
    <row r="22" spans="1:15" s="110" customFormat="1" ht="24.95" customHeight="1" x14ac:dyDescent="0.2">
      <c r="A22" s="201" t="s">
        <v>152</v>
      </c>
      <c r="B22" s="199" t="s">
        <v>153</v>
      </c>
      <c r="C22" s="113">
        <v>1.09107303877367</v>
      </c>
      <c r="D22" s="115">
        <v>484</v>
      </c>
      <c r="E22" s="114">
        <v>509</v>
      </c>
      <c r="F22" s="114">
        <v>522</v>
      </c>
      <c r="G22" s="114">
        <v>524</v>
      </c>
      <c r="H22" s="140">
        <v>520</v>
      </c>
      <c r="I22" s="115">
        <v>-36</v>
      </c>
      <c r="J22" s="116">
        <v>-6.9230769230769234</v>
      </c>
    </row>
    <row r="23" spans="1:15" s="110" customFormat="1" ht="24.95" customHeight="1" x14ac:dyDescent="0.2">
      <c r="A23" s="193" t="s">
        <v>154</v>
      </c>
      <c r="B23" s="199" t="s">
        <v>155</v>
      </c>
      <c r="C23" s="113">
        <v>0.96708746618575292</v>
      </c>
      <c r="D23" s="115">
        <v>429</v>
      </c>
      <c r="E23" s="114">
        <v>437</v>
      </c>
      <c r="F23" s="114">
        <v>436</v>
      </c>
      <c r="G23" s="114">
        <v>433</v>
      </c>
      <c r="H23" s="140">
        <v>425</v>
      </c>
      <c r="I23" s="115">
        <v>4</v>
      </c>
      <c r="J23" s="116">
        <v>0.94117647058823528</v>
      </c>
    </row>
    <row r="24" spans="1:15" s="110" customFormat="1" ht="24.95" customHeight="1" x14ac:dyDescent="0.2">
      <c r="A24" s="193" t="s">
        <v>156</v>
      </c>
      <c r="B24" s="199" t="s">
        <v>221</v>
      </c>
      <c r="C24" s="113">
        <v>8.4513074842200187</v>
      </c>
      <c r="D24" s="115">
        <v>3749</v>
      </c>
      <c r="E24" s="114">
        <v>3807</v>
      </c>
      <c r="F24" s="114">
        <v>3858</v>
      </c>
      <c r="G24" s="114">
        <v>3868</v>
      </c>
      <c r="H24" s="140">
        <v>3841</v>
      </c>
      <c r="I24" s="115">
        <v>-92</v>
      </c>
      <c r="J24" s="116">
        <v>-2.3952095808383231</v>
      </c>
    </row>
    <row r="25" spans="1:15" s="110" customFormat="1" ht="24.95" customHeight="1" x14ac:dyDescent="0.2">
      <c r="A25" s="193" t="s">
        <v>222</v>
      </c>
      <c r="B25" s="204" t="s">
        <v>159</v>
      </c>
      <c r="C25" s="113">
        <v>8.8412984670874657</v>
      </c>
      <c r="D25" s="115">
        <v>3922</v>
      </c>
      <c r="E25" s="114">
        <v>4164</v>
      </c>
      <c r="F25" s="114">
        <v>4319</v>
      </c>
      <c r="G25" s="114">
        <v>4322</v>
      </c>
      <c r="H25" s="140">
        <v>4266</v>
      </c>
      <c r="I25" s="115">
        <v>-344</v>
      </c>
      <c r="J25" s="116">
        <v>-8.0637599624941405</v>
      </c>
    </row>
    <row r="26" spans="1:15" s="110" customFormat="1" ht="24.95" customHeight="1" x14ac:dyDescent="0.2">
      <c r="A26" s="201">
        <v>782.78300000000002</v>
      </c>
      <c r="B26" s="203" t="s">
        <v>160</v>
      </c>
      <c r="C26" s="113">
        <v>0.71911632100991885</v>
      </c>
      <c r="D26" s="115">
        <v>319</v>
      </c>
      <c r="E26" s="114">
        <v>359</v>
      </c>
      <c r="F26" s="114">
        <v>334</v>
      </c>
      <c r="G26" s="114">
        <v>327</v>
      </c>
      <c r="H26" s="140">
        <v>300</v>
      </c>
      <c r="I26" s="115">
        <v>19</v>
      </c>
      <c r="J26" s="116">
        <v>6.333333333333333</v>
      </c>
    </row>
    <row r="27" spans="1:15" s="110" customFormat="1" ht="24.95" customHeight="1" x14ac:dyDescent="0.2">
      <c r="A27" s="193" t="s">
        <v>161</v>
      </c>
      <c r="B27" s="199" t="s">
        <v>162</v>
      </c>
      <c r="C27" s="113">
        <v>3.6496844003606852</v>
      </c>
      <c r="D27" s="115">
        <v>1619</v>
      </c>
      <c r="E27" s="114">
        <v>1620</v>
      </c>
      <c r="F27" s="114">
        <v>1639</v>
      </c>
      <c r="G27" s="114">
        <v>1680</v>
      </c>
      <c r="H27" s="140">
        <v>1602</v>
      </c>
      <c r="I27" s="115">
        <v>17</v>
      </c>
      <c r="J27" s="116">
        <v>1.0611735330836454</v>
      </c>
    </row>
    <row r="28" spans="1:15" s="110" customFormat="1" ht="24.95" customHeight="1" x14ac:dyDescent="0.2">
      <c r="A28" s="193" t="s">
        <v>163</v>
      </c>
      <c r="B28" s="199" t="s">
        <v>164</v>
      </c>
      <c r="C28" s="113">
        <v>4.8692515779981962</v>
      </c>
      <c r="D28" s="115">
        <v>2160</v>
      </c>
      <c r="E28" s="114">
        <v>2280</v>
      </c>
      <c r="F28" s="114">
        <v>2200</v>
      </c>
      <c r="G28" s="114">
        <v>2221</v>
      </c>
      <c r="H28" s="140">
        <v>2207</v>
      </c>
      <c r="I28" s="115">
        <v>-47</v>
      </c>
      <c r="J28" s="116">
        <v>-2.1295876755777075</v>
      </c>
    </row>
    <row r="29" spans="1:15" s="110" customFormat="1" ht="24.95" customHeight="1" x14ac:dyDescent="0.2">
      <c r="A29" s="193">
        <v>86</v>
      </c>
      <c r="B29" s="199" t="s">
        <v>165</v>
      </c>
      <c r="C29" s="113">
        <v>6.2263300270513975</v>
      </c>
      <c r="D29" s="115">
        <v>2762</v>
      </c>
      <c r="E29" s="114">
        <v>2862</v>
      </c>
      <c r="F29" s="114">
        <v>2863</v>
      </c>
      <c r="G29" s="114">
        <v>2837</v>
      </c>
      <c r="H29" s="140">
        <v>2798</v>
      </c>
      <c r="I29" s="115">
        <v>-36</v>
      </c>
      <c r="J29" s="116">
        <v>-1.2866333095067906</v>
      </c>
    </row>
    <row r="30" spans="1:15" s="110" customFormat="1" ht="24.95" customHeight="1" x14ac:dyDescent="0.2">
      <c r="A30" s="193">
        <v>87.88</v>
      </c>
      <c r="B30" s="204" t="s">
        <v>166</v>
      </c>
      <c r="C30" s="113">
        <v>3.5459873760144274</v>
      </c>
      <c r="D30" s="115">
        <v>1573</v>
      </c>
      <c r="E30" s="114">
        <v>1565</v>
      </c>
      <c r="F30" s="114">
        <v>1582</v>
      </c>
      <c r="G30" s="114">
        <v>1598</v>
      </c>
      <c r="H30" s="140">
        <v>1592</v>
      </c>
      <c r="I30" s="115">
        <v>-19</v>
      </c>
      <c r="J30" s="116">
        <v>-1.193467336683417</v>
      </c>
    </row>
    <row r="31" spans="1:15" s="110" customFormat="1" ht="24.95" customHeight="1" x14ac:dyDescent="0.2">
      <c r="A31" s="193" t="s">
        <v>167</v>
      </c>
      <c r="B31" s="199" t="s">
        <v>168</v>
      </c>
      <c r="C31" s="113">
        <v>12.403065825067628</v>
      </c>
      <c r="D31" s="115">
        <v>5502</v>
      </c>
      <c r="E31" s="114">
        <v>5937</v>
      </c>
      <c r="F31" s="114">
        <v>5994</v>
      </c>
      <c r="G31" s="114">
        <v>5943</v>
      </c>
      <c r="H31" s="140">
        <v>5911</v>
      </c>
      <c r="I31" s="115">
        <v>-409</v>
      </c>
      <c r="J31" s="116">
        <v>-6.9193029944171887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1.09107303877367</v>
      </c>
      <c r="D34" s="115">
        <v>484</v>
      </c>
      <c r="E34" s="114">
        <v>456</v>
      </c>
      <c r="F34" s="114">
        <v>489</v>
      </c>
      <c r="G34" s="114">
        <v>505</v>
      </c>
      <c r="H34" s="140">
        <v>462</v>
      </c>
      <c r="I34" s="115">
        <v>22</v>
      </c>
      <c r="J34" s="116">
        <v>4.7619047619047619</v>
      </c>
    </row>
    <row r="35" spans="1:10" s="110" customFormat="1" ht="24.95" customHeight="1" x14ac:dyDescent="0.2">
      <c r="A35" s="292" t="s">
        <v>171</v>
      </c>
      <c r="B35" s="293" t="s">
        <v>172</v>
      </c>
      <c r="C35" s="113">
        <v>12.218214607754733</v>
      </c>
      <c r="D35" s="115">
        <v>5420</v>
      </c>
      <c r="E35" s="114">
        <v>5484</v>
      </c>
      <c r="F35" s="114">
        <v>5464</v>
      </c>
      <c r="G35" s="114">
        <v>5594</v>
      </c>
      <c r="H35" s="140">
        <v>5529</v>
      </c>
      <c r="I35" s="115">
        <v>-109</v>
      </c>
      <c r="J35" s="116">
        <v>-1.971423403870501</v>
      </c>
    </row>
    <row r="36" spans="1:10" s="110" customFormat="1" ht="24.95" customHeight="1" x14ac:dyDescent="0.2">
      <c r="A36" s="294" t="s">
        <v>173</v>
      </c>
      <c r="B36" s="295" t="s">
        <v>174</v>
      </c>
      <c r="C36" s="125">
        <v>86.661406672678083</v>
      </c>
      <c r="D36" s="143">
        <v>38443</v>
      </c>
      <c r="E36" s="144">
        <v>40492</v>
      </c>
      <c r="F36" s="144">
        <v>40892</v>
      </c>
      <c r="G36" s="144">
        <v>40976</v>
      </c>
      <c r="H36" s="145">
        <v>40305</v>
      </c>
      <c r="I36" s="143">
        <v>-1862</v>
      </c>
      <c r="J36" s="146">
        <v>-4.6197742215606006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44360</v>
      </c>
      <c r="F11" s="264">
        <v>46445</v>
      </c>
      <c r="G11" s="264">
        <v>46859</v>
      </c>
      <c r="H11" s="264">
        <v>47089</v>
      </c>
      <c r="I11" s="265">
        <v>46309</v>
      </c>
      <c r="J11" s="263">
        <v>-1949</v>
      </c>
      <c r="K11" s="266">
        <v>-4.2086851367984623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43.295761947700633</v>
      </c>
      <c r="E13" s="115">
        <v>19206</v>
      </c>
      <c r="F13" s="114">
        <v>20040</v>
      </c>
      <c r="G13" s="114">
        <v>20400</v>
      </c>
      <c r="H13" s="114">
        <v>20513</v>
      </c>
      <c r="I13" s="140">
        <v>20082</v>
      </c>
      <c r="J13" s="115">
        <v>-876</v>
      </c>
      <c r="K13" s="116">
        <v>-4.3621153271586497</v>
      </c>
    </row>
    <row r="14" spans="1:15" ht="15.95" customHeight="1" x14ac:dyDescent="0.2">
      <c r="A14" s="306" t="s">
        <v>230</v>
      </c>
      <c r="B14" s="307"/>
      <c r="C14" s="308"/>
      <c r="D14" s="113">
        <v>42.540577096483318</v>
      </c>
      <c r="E14" s="115">
        <v>18871</v>
      </c>
      <c r="F14" s="114">
        <v>19798</v>
      </c>
      <c r="G14" s="114">
        <v>19943</v>
      </c>
      <c r="H14" s="114">
        <v>20054</v>
      </c>
      <c r="I14" s="140">
        <v>19776</v>
      </c>
      <c r="J14" s="115">
        <v>-905</v>
      </c>
      <c r="K14" s="116">
        <v>-4.5762540453074436</v>
      </c>
    </row>
    <row r="15" spans="1:15" ht="15.95" customHeight="1" x14ac:dyDescent="0.2">
      <c r="A15" s="306" t="s">
        <v>231</v>
      </c>
      <c r="B15" s="307"/>
      <c r="C15" s="308"/>
      <c r="D15" s="113">
        <v>4.6708746618575292</v>
      </c>
      <c r="E15" s="115">
        <v>2072</v>
      </c>
      <c r="F15" s="114">
        <v>2209</v>
      </c>
      <c r="G15" s="114">
        <v>2176</v>
      </c>
      <c r="H15" s="114">
        <v>2069</v>
      </c>
      <c r="I15" s="140">
        <v>2092</v>
      </c>
      <c r="J15" s="115">
        <v>-20</v>
      </c>
      <c r="K15" s="116">
        <v>-0.95602294455066916</v>
      </c>
    </row>
    <row r="16" spans="1:15" ht="15.95" customHeight="1" x14ac:dyDescent="0.2">
      <c r="A16" s="306" t="s">
        <v>232</v>
      </c>
      <c r="B16" s="307"/>
      <c r="C16" s="308"/>
      <c r="D16" s="113">
        <v>5.6131650135256992</v>
      </c>
      <c r="E16" s="115">
        <v>2490</v>
      </c>
      <c r="F16" s="114">
        <v>2577</v>
      </c>
      <c r="G16" s="114">
        <v>2515</v>
      </c>
      <c r="H16" s="114">
        <v>2592</v>
      </c>
      <c r="I16" s="140">
        <v>2521</v>
      </c>
      <c r="J16" s="115">
        <v>-31</v>
      </c>
      <c r="K16" s="116">
        <v>-1.2296707655692185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0.9738503155996393</v>
      </c>
      <c r="E18" s="115">
        <v>432</v>
      </c>
      <c r="F18" s="114">
        <v>420</v>
      </c>
      <c r="G18" s="114">
        <v>436</v>
      </c>
      <c r="H18" s="114">
        <v>458</v>
      </c>
      <c r="I18" s="140">
        <v>418</v>
      </c>
      <c r="J18" s="115">
        <v>14</v>
      </c>
      <c r="K18" s="116">
        <v>3.3492822966507179</v>
      </c>
    </row>
    <row r="19" spans="1:11" ht="14.1" customHeight="1" x14ac:dyDescent="0.2">
      <c r="A19" s="306" t="s">
        <v>235</v>
      </c>
      <c r="B19" s="307" t="s">
        <v>236</v>
      </c>
      <c r="C19" s="308"/>
      <c r="D19" s="113">
        <v>0.56131650135256983</v>
      </c>
      <c r="E19" s="115">
        <v>249</v>
      </c>
      <c r="F19" s="114">
        <v>244</v>
      </c>
      <c r="G19" s="114">
        <v>262</v>
      </c>
      <c r="H19" s="114">
        <v>287</v>
      </c>
      <c r="I19" s="140">
        <v>242</v>
      </c>
      <c r="J19" s="115">
        <v>7</v>
      </c>
      <c r="K19" s="116">
        <v>2.8925619834710745</v>
      </c>
    </row>
    <row r="20" spans="1:11" ht="14.1" customHeight="1" x14ac:dyDescent="0.2">
      <c r="A20" s="306">
        <v>12</v>
      </c>
      <c r="B20" s="307" t="s">
        <v>237</v>
      </c>
      <c r="C20" s="308"/>
      <c r="D20" s="113">
        <v>1.0707844905320107</v>
      </c>
      <c r="E20" s="115">
        <v>475</v>
      </c>
      <c r="F20" s="114">
        <v>486</v>
      </c>
      <c r="G20" s="114">
        <v>529</v>
      </c>
      <c r="H20" s="114">
        <v>542</v>
      </c>
      <c r="I20" s="140">
        <v>491</v>
      </c>
      <c r="J20" s="115">
        <v>-16</v>
      </c>
      <c r="K20" s="116">
        <v>-3.258655804480652</v>
      </c>
    </row>
    <row r="21" spans="1:11" ht="14.1" customHeight="1" x14ac:dyDescent="0.2">
      <c r="A21" s="306">
        <v>21</v>
      </c>
      <c r="B21" s="307" t="s">
        <v>238</v>
      </c>
      <c r="C21" s="308"/>
      <c r="D21" s="113">
        <v>0.36744815148782689</v>
      </c>
      <c r="E21" s="115">
        <v>163</v>
      </c>
      <c r="F21" s="114">
        <v>111</v>
      </c>
      <c r="G21" s="114">
        <v>141</v>
      </c>
      <c r="H21" s="114">
        <v>156</v>
      </c>
      <c r="I21" s="140">
        <v>92</v>
      </c>
      <c r="J21" s="115">
        <v>71</v>
      </c>
      <c r="K21" s="116">
        <v>77.173913043478265</v>
      </c>
    </row>
    <row r="22" spans="1:11" ht="14.1" customHeight="1" x14ac:dyDescent="0.2">
      <c r="A22" s="306">
        <v>22</v>
      </c>
      <c r="B22" s="307" t="s">
        <v>239</v>
      </c>
      <c r="C22" s="308"/>
      <c r="D22" s="113">
        <v>0.64697926059513078</v>
      </c>
      <c r="E22" s="115">
        <v>287</v>
      </c>
      <c r="F22" s="114">
        <v>295</v>
      </c>
      <c r="G22" s="114">
        <v>291</v>
      </c>
      <c r="H22" s="114">
        <v>305</v>
      </c>
      <c r="I22" s="140">
        <v>288</v>
      </c>
      <c r="J22" s="115">
        <v>-1</v>
      </c>
      <c r="K22" s="116">
        <v>-0.34722222222222221</v>
      </c>
    </row>
    <row r="23" spans="1:11" ht="14.1" customHeight="1" x14ac:dyDescent="0.2">
      <c r="A23" s="306">
        <v>23</v>
      </c>
      <c r="B23" s="307" t="s">
        <v>240</v>
      </c>
      <c r="C23" s="308"/>
      <c r="D23" s="113">
        <v>0.27727682596934172</v>
      </c>
      <c r="E23" s="115">
        <v>123</v>
      </c>
      <c r="F23" s="114">
        <v>131</v>
      </c>
      <c r="G23" s="114">
        <v>129</v>
      </c>
      <c r="H23" s="114">
        <v>125</v>
      </c>
      <c r="I23" s="140">
        <v>125</v>
      </c>
      <c r="J23" s="115">
        <v>-2</v>
      </c>
      <c r="K23" s="116">
        <v>-1.6</v>
      </c>
    </row>
    <row r="24" spans="1:11" ht="14.1" customHeight="1" x14ac:dyDescent="0.2">
      <c r="A24" s="306">
        <v>24</v>
      </c>
      <c r="B24" s="307" t="s">
        <v>241</v>
      </c>
      <c r="C24" s="308"/>
      <c r="D24" s="113">
        <v>0.86339044183949509</v>
      </c>
      <c r="E24" s="115">
        <v>383</v>
      </c>
      <c r="F24" s="114">
        <v>380</v>
      </c>
      <c r="G24" s="114">
        <v>404</v>
      </c>
      <c r="H24" s="114">
        <v>432</v>
      </c>
      <c r="I24" s="140">
        <v>459</v>
      </c>
      <c r="J24" s="115">
        <v>-76</v>
      </c>
      <c r="K24" s="116">
        <v>-16.557734204793029</v>
      </c>
    </row>
    <row r="25" spans="1:11" ht="14.1" customHeight="1" x14ac:dyDescent="0.2">
      <c r="A25" s="306">
        <v>25</v>
      </c>
      <c r="B25" s="307" t="s">
        <v>242</v>
      </c>
      <c r="C25" s="308"/>
      <c r="D25" s="113">
        <v>1.0775473399458972</v>
      </c>
      <c r="E25" s="115">
        <v>478</v>
      </c>
      <c r="F25" s="114">
        <v>470</v>
      </c>
      <c r="G25" s="114">
        <v>452</v>
      </c>
      <c r="H25" s="114">
        <v>463</v>
      </c>
      <c r="I25" s="140">
        <v>451</v>
      </c>
      <c r="J25" s="115">
        <v>27</v>
      </c>
      <c r="K25" s="116">
        <v>5.9866962305986693</v>
      </c>
    </row>
    <row r="26" spans="1:11" ht="14.1" customHeight="1" x14ac:dyDescent="0.2">
      <c r="A26" s="306">
        <v>26</v>
      </c>
      <c r="B26" s="307" t="s">
        <v>243</v>
      </c>
      <c r="C26" s="308"/>
      <c r="D26" s="113">
        <v>0.69206492335437331</v>
      </c>
      <c r="E26" s="115">
        <v>307</v>
      </c>
      <c r="F26" s="114">
        <v>315</v>
      </c>
      <c r="G26" s="114">
        <v>312</v>
      </c>
      <c r="H26" s="114">
        <v>302</v>
      </c>
      <c r="I26" s="140">
        <v>296</v>
      </c>
      <c r="J26" s="115">
        <v>11</v>
      </c>
      <c r="K26" s="116">
        <v>3.7162162162162162</v>
      </c>
    </row>
    <row r="27" spans="1:11" ht="14.1" customHeight="1" x14ac:dyDescent="0.2">
      <c r="A27" s="306">
        <v>27</v>
      </c>
      <c r="B27" s="307" t="s">
        <v>244</v>
      </c>
      <c r="C27" s="308"/>
      <c r="D27" s="113">
        <v>0.34715960324616774</v>
      </c>
      <c r="E27" s="115">
        <v>154</v>
      </c>
      <c r="F27" s="114">
        <v>159</v>
      </c>
      <c r="G27" s="114">
        <v>145</v>
      </c>
      <c r="H27" s="114">
        <v>148</v>
      </c>
      <c r="I27" s="140">
        <v>152</v>
      </c>
      <c r="J27" s="115">
        <v>2</v>
      </c>
      <c r="K27" s="116">
        <v>1.3157894736842106</v>
      </c>
    </row>
    <row r="28" spans="1:11" ht="14.1" customHeight="1" x14ac:dyDescent="0.2">
      <c r="A28" s="306">
        <v>28</v>
      </c>
      <c r="B28" s="307" t="s">
        <v>245</v>
      </c>
      <c r="C28" s="308"/>
      <c r="D28" s="113">
        <v>0.36519386834986473</v>
      </c>
      <c r="E28" s="115">
        <v>162</v>
      </c>
      <c r="F28" s="114">
        <v>185</v>
      </c>
      <c r="G28" s="114">
        <v>187</v>
      </c>
      <c r="H28" s="114">
        <v>185</v>
      </c>
      <c r="I28" s="140">
        <v>197</v>
      </c>
      <c r="J28" s="115">
        <v>-35</v>
      </c>
      <c r="K28" s="116">
        <v>-17.766497461928935</v>
      </c>
    </row>
    <row r="29" spans="1:11" ht="14.1" customHeight="1" x14ac:dyDescent="0.2">
      <c r="A29" s="306">
        <v>29</v>
      </c>
      <c r="B29" s="307" t="s">
        <v>246</v>
      </c>
      <c r="C29" s="308"/>
      <c r="D29" s="113">
        <v>3.3926961226330028</v>
      </c>
      <c r="E29" s="115">
        <v>1505</v>
      </c>
      <c r="F29" s="114">
        <v>1735</v>
      </c>
      <c r="G29" s="114">
        <v>1716</v>
      </c>
      <c r="H29" s="114">
        <v>1668</v>
      </c>
      <c r="I29" s="140">
        <v>1666</v>
      </c>
      <c r="J29" s="115">
        <v>-161</v>
      </c>
      <c r="K29" s="116">
        <v>-9.6638655462184868</v>
      </c>
    </row>
    <row r="30" spans="1:11" ht="14.1" customHeight="1" x14ac:dyDescent="0.2">
      <c r="A30" s="306" t="s">
        <v>247</v>
      </c>
      <c r="B30" s="307" t="s">
        <v>248</v>
      </c>
      <c r="C30" s="308"/>
      <c r="D30" s="113">
        <v>0.58836789900811537</v>
      </c>
      <c r="E30" s="115">
        <v>261</v>
      </c>
      <c r="F30" s="114">
        <v>266</v>
      </c>
      <c r="G30" s="114">
        <v>256</v>
      </c>
      <c r="H30" s="114">
        <v>255</v>
      </c>
      <c r="I30" s="140">
        <v>254</v>
      </c>
      <c r="J30" s="115">
        <v>7</v>
      </c>
      <c r="K30" s="116">
        <v>2.7559055118110236</v>
      </c>
    </row>
    <row r="31" spans="1:11" ht="14.1" customHeight="1" x14ac:dyDescent="0.2">
      <c r="A31" s="306" t="s">
        <v>249</v>
      </c>
      <c r="B31" s="307" t="s">
        <v>250</v>
      </c>
      <c r="C31" s="308"/>
      <c r="D31" s="113">
        <v>2.7953110910730388</v>
      </c>
      <c r="E31" s="115">
        <v>1240</v>
      </c>
      <c r="F31" s="114">
        <v>1465</v>
      </c>
      <c r="G31" s="114">
        <v>1455</v>
      </c>
      <c r="H31" s="114">
        <v>1408</v>
      </c>
      <c r="I31" s="140">
        <v>1408</v>
      </c>
      <c r="J31" s="115">
        <v>-168</v>
      </c>
      <c r="K31" s="116">
        <v>-11.931818181818182</v>
      </c>
    </row>
    <row r="32" spans="1:11" ht="14.1" customHeight="1" x14ac:dyDescent="0.2">
      <c r="A32" s="306">
        <v>31</v>
      </c>
      <c r="B32" s="307" t="s">
        <v>251</v>
      </c>
      <c r="C32" s="308"/>
      <c r="D32" s="113">
        <v>0.21190261496844004</v>
      </c>
      <c r="E32" s="115">
        <v>94</v>
      </c>
      <c r="F32" s="114">
        <v>84</v>
      </c>
      <c r="G32" s="114">
        <v>87</v>
      </c>
      <c r="H32" s="114">
        <v>92</v>
      </c>
      <c r="I32" s="140">
        <v>95</v>
      </c>
      <c r="J32" s="115">
        <v>-1</v>
      </c>
      <c r="K32" s="116">
        <v>-1.0526315789473684</v>
      </c>
    </row>
    <row r="33" spans="1:11" ht="14.1" customHeight="1" x14ac:dyDescent="0.2">
      <c r="A33" s="306">
        <v>32</v>
      </c>
      <c r="B33" s="307" t="s">
        <v>252</v>
      </c>
      <c r="C33" s="308"/>
      <c r="D33" s="113">
        <v>1.4404869251577999</v>
      </c>
      <c r="E33" s="115">
        <v>639</v>
      </c>
      <c r="F33" s="114">
        <v>631</v>
      </c>
      <c r="G33" s="114">
        <v>652</v>
      </c>
      <c r="H33" s="114">
        <v>654</v>
      </c>
      <c r="I33" s="140">
        <v>640</v>
      </c>
      <c r="J33" s="115">
        <v>-1</v>
      </c>
      <c r="K33" s="116">
        <v>-0.15625</v>
      </c>
    </row>
    <row r="34" spans="1:11" ht="14.1" customHeight="1" x14ac:dyDescent="0.2">
      <c r="A34" s="306">
        <v>33</v>
      </c>
      <c r="B34" s="307" t="s">
        <v>253</v>
      </c>
      <c r="C34" s="308"/>
      <c r="D34" s="113">
        <v>0.59738503155996392</v>
      </c>
      <c r="E34" s="115">
        <v>265</v>
      </c>
      <c r="F34" s="114">
        <v>263</v>
      </c>
      <c r="G34" s="114">
        <v>257</v>
      </c>
      <c r="H34" s="114">
        <v>255</v>
      </c>
      <c r="I34" s="140">
        <v>277</v>
      </c>
      <c r="J34" s="115">
        <v>-12</v>
      </c>
      <c r="K34" s="116">
        <v>-4.3321299638989172</v>
      </c>
    </row>
    <row r="35" spans="1:11" ht="14.1" customHeight="1" x14ac:dyDescent="0.2">
      <c r="A35" s="306">
        <v>34</v>
      </c>
      <c r="B35" s="307" t="s">
        <v>254</v>
      </c>
      <c r="C35" s="308"/>
      <c r="D35" s="113">
        <v>4.5604147880973853</v>
      </c>
      <c r="E35" s="115">
        <v>2023</v>
      </c>
      <c r="F35" s="114">
        <v>2058</v>
      </c>
      <c r="G35" s="114">
        <v>2062</v>
      </c>
      <c r="H35" s="114">
        <v>2038</v>
      </c>
      <c r="I35" s="140">
        <v>2030</v>
      </c>
      <c r="J35" s="115">
        <v>-7</v>
      </c>
      <c r="K35" s="116">
        <v>-0.34482758620689657</v>
      </c>
    </row>
    <row r="36" spans="1:11" ht="14.1" customHeight="1" x14ac:dyDescent="0.2">
      <c r="A36" s="306">
        <v>41</v>
      </c>
      <c r="B36" s="307" t="s">
        <v>255</v>
      </c>
      <c r="C36" s="308"/>
      <c r="D36" s="113">
        <v>0.13976555455365194</v>
      </c>
      <c r="E36" s="115">
        <v>62</v>
      </c>
      <c r="F36" s="114">
        <v>56</v>
      </c>
      <c r="G36" s="114">
        <v>60</v>
      </c>
      <c r="H36" s="114">
        <v>71</v>
      </c>
      <c r="I36" s="140">
        <v>68</v>
      </c>
      <c r="J36" s="115">
        <v>-6</v>
      </c>
      <c r="K36" s="116">
        <v>-8.8235294117647065</v>
      </c>
    </row>
    <row r="37" spans="1:11" ht="14.1" customHeight="1" x14ac:dyDescent="0.2">
      <c r="A37" s="306">
        <v>42</v>
      </c>
      <c r="B37" s="307" t="s">
        <v>256</v>
      </c>
      <c r="C37" s="308"/>
      <c r="D37" s="113">
        <v>7.2137060414788096E-2</v>
      </c>
      <c r="E37" s="115">
        <v>32</v>
      </c>
      <c r="F37" s="114">
        <v>28</v>
      </c>
      <c r="G37" s="114">
        <v>29</v>
      </c>
      <c r="H37" s="114">
        <v>26</v>
      </c>
      <c r="I37" s="140">
        <v>26</v>
      </c>
      <c r="J37" s="115">
        <v>6</v>
      </c>
      <c r="K37" s="116">
        <v>23.076923076923077</v>
      </c>
    </row>
    <row r="38" spans="1:11" ht="14.1" customHeight="1" x14ac:dyDescent="0.2">
      <c r="A38" s="306">
        <v>43</v>
      </c>
      <c r="B38" s="307" t="s">
        <v>257</v>
      </c>
      <c r="C38" s="308"/>
      <c r="D38" s="113">
        <v>0.39900811541929665</v>
      </c>
      <c r="E38" s="115">
        <v>177</v>
      </c>
      <c r="F38" s="114">
        <v>174</v>
      </c>
      <c r="G38" s="114">
        <v>171</v>
      </c>
      <c r="H38" s="114">
        <v>159</v>
      </c>
      <c r="I38" s="140">
        <v>164</v>
      </c>
      <c r="J38" s="115">
        <v>13</v>
      </c>
      <c r="K38" s="116">
        <v>7.9268292682926829</v>
      </c>
    </row>
    <row r="39" spans="1:11" ht="14.1" customHeight="1" x14ac:dyDescent="0.2">
      <c r="A39" s="306">
        <v>51</v>
      </c>
      <c r="B39" s="307" t="s">
        <v>258</v>
      </c>
      <c r="C39" s="308"/>
      <c r="D39" s="113">
        <v>7.4842200180342653</v>
      </c>
      <c r="E39" s="115">
        <v>3320</v>
      </c>
      <c r="F39" s="114">
        <v>3364</v>
      </c>
      <c r="G39" s="114">
        <v>3423</v>
      </c>
      <c r="H39" s="114">
        <v>3466</v>
      </c>
      <c r="I39" s="140">
        <v>3508</v>
      </c>
      <c r="J39" s="115">
        <v>-188</v>
      </c>
      <c r="K39" s="116">
        <v>-5.3591790193842641</v>
      </c>
    </row>
    <row r="40" spans="1:11" ht="14.1" customHeight="1" x14ac:dyDescent="0.2">
      <c r="A40" s="306" t="s">
        <v>259</v>
      </c>
      <c r="B40" s="307" t="s">
        <v>260</v>
      </c>
      <c r="C40" s="308"/>
      <c r="D40" s="113">
        <v>7.2001803426510369</v>
      </c>
      <c r="E40" s="115">
        <v>3194</v>
      </c>
      <c r="F40" s="114">
        <v>3236</v>
      </c>
      <c r="G40" s="114">
        <v>3298</v>
      </c>
      <c r="H40" s="114">
        <v>3338</v>
      </c>
      <c r="I40" s="140">
        <v>3383</v>
      </c>
      <c r="J40" s="115">
        <v>-189</v>
      </c>
      <c r="K40" s="116">
        <v>-5.586757315991723</v>
      </c>
    </row>
    <row r="41" spans="1:11" ht="14.1" customHeight="1" x14ac:dyDescent="0.2">
      <c r="A41" s="306"/>
      <c r="B41" s="307" t="s">
        <v>261</v>
      </c>
      <c r="C41" s="308"/>
      <c r="D41" s="113">
        <v>3.2326420198376917</v>
      </c>
      <c r="E41" s="115">
        <v>1434</v>
      </c>
      <c r="F41" s="114">
        <v>1453</v>
      </c>
      <c r="G41" s="114">
        <v>1499</v>
      </c>
      <c r="H41" s="114">
        <v>1525</v>
      </c>
      <c r="I41" s="140">
        <v>1544</v>
      </c>
      <c r="J41" s="115">
        <v>-110</v>
      </c>
      <c r="K41" s="116">
        <v>-7.1243523316062181</v>
      </c>
    </row>
    <row r="42" spans="1:11" ht="14.1" customHeight="1" x14ac:dyDescent="0.2">
      <c r="A42" s="306">
        <v>52</v>
      </c>
      <c r="B42" s="307" t="s">
        <v>262</v>
      </c>
      <c r="C42" s="308"/>
      <c r="D42" s="113">
        <v>5.0924256086564474</v>
      </c>
      <c r="E42" s="115">
        <v>2259</v>
      </c>
      <c r="F42" s="114">
        <v>2266</v>
      </c>
      <c r="G42" s="114">
        <v>2287</v>
      </c>
      <c r="H42" s="114">
        <v>2247</v>
      </c>
      <c r="I42" s="140">
        <v>2254</v>
      </c>
      <c r="J42" s="115">
        <v>5</v>
      </c>
      <c r="K42" s="116">
        <v>0.22182786157941436</v>
      </c>
    </row>
    <row r="43" spans="1:11" ht="14.1" customHeight="1" x14ac:dyDescent="0.2">
      <c r="A43" s="306" t="s">
        <v>263</v>
      </c>
      <c r="B43" s="307" t="s">
        <v>264</v>
      </c>
      <c r="C43" s="308"/>
      <c r="D43" s="113">
        <v>4.9233543733092873</v>
      </c>
      <c r="E43" s="115">
        <v>2184</v>
      </c>
      <c r="F43" s="114">
        <v>2192</v>
      </c>
      <c r="G43" s="114">
        <v>2217</v>
      </c>
      <c r="H43" s="114">
        <v>2180</v>
      </c>
      <c r="I43" s="140">
        <v>2188</v>
      </c>
      <c r="J43" s="115">
        <v>-4</v>
      </c>
      <c r="K43" s="116">
        <v>-0.18281535648994515</v>
      </c>
    </row>
    <row r="44" spans="1:11" ht="14.1" customHeight="1" x14ac:dyDescent="0.2">
      <c r="A44" s="306">
        <v>53</v>
      </c>
      <c r="B44" s="307" t="s">
        <v>265</v>
      </c>
      <c r="C44" s="308"/>
      <c r="D44" s="113">
        <v>1.5374211000901714</v>
      </c>
      <c r="E44" s="115">
        <v>682</v>
      </c>
      <c r="F44" s="114">
        <v>713</v>
      </c>
      <c r="G44" s="114">
        <v>715</v>
      </c>
      <c r="H44" s="114">
        <v>713</v>
      </c>
      <c r="I44" s="140">
        <v>681</v>
      </c>
      <c r="J44" s="115">
        <v>1</v>
      </c>
      <c r="K44" s="116">
        <v>0.14684287812041116</v>
      </c>
    </row>
    <row r="45" spans="1:11" ht="14.1" customHeight="1" x14ac:dyDescent="0.2">
      <c r="A45" s="306" t="s">
        <v>266</v>
      </c>
      <c r="B45" s="307" t="s">
        <v>267</v>
      </c>
      <c r="C45" s="308"/>
      <c r="D45" s="113">
        <v>1.5238954012623986</v>
      </c>
      <c r="E45" s="115">
        <v>676</v>
      </c>
      <c r="F45" s="114">
        <v>708</v>
      </c>
      <c r="G45" s="114">
        <v>709</v>
      </c>
      <c r="H45" s="114">
        <v>706</v>
      </c>
      <c r="I45" s="140">
        <v>673</v>
      </c>
      <c r="J45" s="115">
        <v>3</v>
      </c>
      <c r="K45" s="116">
        <v>0.44576523031203569</v>
      </c>
    </row>
    <row r="46" spans="1:11" ht="14.1" customHeight="1" x14ac:dyDescent="0.2">
      <c r="A46" s="306">
        <v>54</v>
      </c>
      <c r="B46" s="307" t="s">
        <v>268</v>
      </c>
      <c r="C46" s="308"/>
      <c r="D46" s="113">
        <v>14.835437330928764</v>
      </c>
      <c r="E46" s="115">
        <v>6581</v>
      </c>
      <c r="F46" s="114">
        <v>6867</v>
      </c>
      <c r="G46" s="114">
        <v>6905</v>
      </c>
      <c r="H46" s="114">
        <v>6867</v>
      </c>
      <c r="I46" s="140">
        <v>6842</v>
      </c>
      <c r="J46" s="115">
        <v>-261</v>
      </c>
      <c r="K46" s="116">
        <v>-3.8146740719087986</v>
      </c>
    </row>
    <row r="47" spans="1:11" ht="14.1" customHeight="1" x14ac:dyDescent="0.2">
      <c r="A47" s="306">
        <v>61</v>
      </c>
      <c r="B47" s="307" t="s">
        <v>269</v>
      </c>
      <c r="C47" s="308"/>
      <c r="D47" s="113">
        <v>0.68530207394048692</v>
      </c>
      <c r="E47" s="115">
        <v>304</v>
      </c>
      <c r="F47" s="114">
        <v>321</v>
      </c>
      <c r="G47" s="114">
        <v>298</v>
      </c>
      <c r="H47" s="114">
        <v>291</v>
      </c>
      <c r="I47" s="140">
        <v>274</v>
      </c>
      <c r="J47" s="115">
        <v>30</v>
      </c>
      <c r="K47" s="116">
        <v>10.948905109489051</v>
      </c>
    </row>
    <row r="48" spans="1:11" ht="14.1" customHeight="1" x14ac:dyDescent="0.2">
      <c r="A48" s="306">
        <v>62</v>
      </c>
      <c r="B48" s="307" t="s">
        <v>270</v>
      </c>
      <c r="C48" s="308"/>
      <c r="D48" s="113">
        <v>10.486925157799819</v>
      </c>
      <c r="E48" s="115">
        <v>4652</v>
      </c>
      <c r="F48" s="114">
        <v>4816</v>
      </c>
      <c r="G48" s="114">
        <v>4895</v>
      </c>
      <c r="H48" s="114">
        <v>5050</v>
      </c>
      <c r="I48" s="140">
        <v>4833</v>
      </c>
      <c r="J48" s="115">
        <v>-181</v>
      </c>
      <c r="K48" s="116">
        <v>-3.745085867990896</v>
      </c>
    </row>
    <row r="49" spans="1:11" ht="14.1" customHeight="1" x14ac:dyDescent="0.2">
      <c r="A49" s="306">
        <v>63</v>
      </c>
      <c r="B49" s="307" t="s">
        <v>271</v>
      </c>
      <c r="C49" s="308"/>
      <c r="D49" s="113">
        <v>10.119477006311993</v>
      </c>
      <c r="E49" s="115">
        <v>4489</v>
      </c>
      <c r="F49" s="114">
        <v>5213</v>
      </c>
      <c r="G49" s="114">
        <v>5391</v>
      </c>
      <c r="H49" s="114">
        <v>5369</v>
      </c>
      <c r="I49" s="140">
        <v>5105</v>
      </c>
      <c r="J49" s="115">
        <v>-616</v>
      </c>
      <c r="K49" s="116">
        <v>-12.066601371204701</v>
      </c>
    </row>
    <row r="50" spans="1:11" ht="14.1" customHeight="1" x14ac:dyDescent="0.2">
      <c r="A50" s="306" t="s">
        <v>272</v>
      </c>
      <c r="B50" s="307" t="s">
        <v>273</v>
      </c>
      <c r="C50" s="308"/>
      <c r="D50" s="113">
        <v>0.51172227231740308</v>
      </c>
      <c r="E50" s="115">
        <v>227</v>
      </c>
      <c r="F50" s="114">
        <v>269</v>
      </c>
      <c r="G50" s="114">
        <v>268</v>
      </c>
      <c r="H50" s="114">
        <v>265</v>
      </c>
      <c r="I50" s="140">
        <v>265</v>
      </c>
      <c r="J50" s="115">
        <v>-38</v>
      </c>
      <c r="K50" s="116">
        <v>-14.339622641509434</v>
      </c>
    </row>
    <row r="51" spans="1:11" ht="14.1" customHeight="1" x14ac:dyDescent="0.2">
      <c r="A51" s="306" t="s">
        <v>274</v>
      </c>
      <c r="B51" s="307" t="s">
        <v>275</v>
      </c>
      <c r="C51" s="308"/>
      <c r="D51" s="113">
        <v>9.2583408476104605</v>
      </c>
      <c r="E51" s="115">
        <v>4107</v>
      </c>
      <c r="F51" s="114">
        <v>4779</v>
      </c>
      <c r="G51" s="114">
        <v>4934</v>
      </c>
      <c r="H51" s="114">
        <v>4929</v>
      </c>
      <c r="I51" s="140">
        <v>4671</v>
      </c>
      <c r="J51" s="115">
        <v>-564</v>
      </c>
      <c r="K51" s="116">
        <v>-12.074502247912653</v>
      </c>
    </row>
    <row r="52" spans="1:11" ht="14.1" customHeight="1" x14ac:dyDescent="0.2">
      <c r="A52" s="306">
        <v>71</v>
      </c>
      <c r="B52" s="307" t="s">
        <v>276</v>
      </c>
      <c r="C52" s="308"/>
      <c r="D52" s="113">
        <v>12.380522993688007</v>
      </c>
      <c r="E52" s="115">
        <v>5492</v>
      </c>
      <c r="F52" s="114">
        <v>5607</v>
      </c>
      <c r="G52" s="114">
        <v>5620</v>
      </c>
      <c r="H52" s="114">
        <v>5669</v>
      </c>
      <c r="I52" s="140">
        <v>5597</v>
      </c>
      <c r="J52" s="115">
        <v>-105</v>
      </c>
      <c r="K52" s="116">
        <v>-1.8760050026800072</v>
      </c>
    </row>
    <row r="53" spans="1:11" ht="14.1" customHeight="1" x14ac:dyDescent="0.2">
      <c r="A53" s="306" t="s">
        <v>277</v>
      </c>
      <c r="B53" s="307" t="s">
        <v>278</v>
      </c>
      <c r="C53" s="308"/>
      <c r="D53" s="113">
        <v>0.70559062218214608</v>
      </c>
      <c r="E53" s="115">
        <v>313</v>
      </c>
      <c r="F53" s="114">
        <v>319</v>
      </c>
      <c r="G53" s="114">
        <v>308</v>
      </c>
      <c r="H53" s="114">
        <v>308</v>
      </c>
      <c r="I53" s="140">
        <v>314</v>
      </c>
      <c r="J53" s="115">
        <v>-1</v>
      </c>
      <c r="K53" s="116">
        <v>-0.31847133757961782</v>
      </c>
    </row>
    <row r="54" spans="1:11" ht="14.1" customHeight="1" x14ac:dyDescent="0.2">
      <c r="A54" s="306" t="s">
        <v>279</v>
      </c>
      <c r="B54" s="307" t="s">
        <v>280</v>
      </c>
      <c r="C54" s="308"/>
      <c r="D54" s="113">
        <v>10.746167718665465</v>
      </c>
      <c r="E54" s="115">
        <v>4767</v>
      </c>
      <c r="F54" s="114">
        <v>4873</v>
      </c>
      <c r="G54" s="114">
        <v>4899</v>
      </c>
      <c r="H54" s="114">
        <v>4958</v>
      </c>
      <c r="I54" s="140">
        <v>4914</v>
      </c>
      <c r="J54" s="115">
        <v>-147</v>
      </c>
      <c r="K54" s="116">
        <v>-2.9914529914529915</v>
      </c>
    </row>
    <row r="55" spans="1:11" ht="14.1" customHeight="1" x14ac:dyDescent="0.2">
      <c r="A55" s="306">
        <v>72</v>
      </c>
      <c r="B55" s="307" t="s">
        <v>281</v>
      </c>
      <c r="C55" s="308"/>
      <c r="D55" s="113">
        <v>1.0189359783588818</v>
      </c>
      <c r="E55" s="115">
        <v>452</v>
      </c>
      <c r="F55" s="114">
        <v>458</v>
      </c>
      <c r="G55" s="114">
        <v>459</v>
      </c>
      <c r="H55" s="114">
        <v>464</v>
      </c>
      <c r="I55" s="140">
        <v>463</v>
      </c>
      <c r="J55" s="115">
        <v>-11</v>
      </c>
      <c r="K55" s="116">
        <v>-2.3758099352051838</v>
      </c>
    </row>
    <row r="56" spans="1:11" ht="14.1" customHeight="1" x14ac:dyDescent="0.2">
      <c r="A56" s="306" t="s">
        <v>282</v>
      </c>
      <c r="B56" s="307" t="s">
        <v>283</v>
      </c>
      <c r="C56" s="308"/>
      <c r="D56" s="113">
        <v>0.12398557258791704</v>
      </c>
      <c r="E56" s="115">
        <v>55</v>
      </c>
      <c r="F56" s="114">
        <v>53</v>
      </c>
      <c r="G56" s="114">
        <v>51</v>
      </c>
      <c r="H56" s="114">
        <v>53</v>
      </c>
      <c r="I56" s="140">
        <v>51</v>
      </c>
      <c r="J56" s="115">
        <v>4</v>
      </c>
      <c r="K56" s="116">
        <v>7.8431372549019605</v>
      </c>
    </row>
    <row r="57" spans="1:11" ht="14.1" customHeight="1" x14ac:dyDescent="0.2">
      <c r="A57" s="306" t="s">
        <v>284</v>
      </c>
      <c r="B57" s="307" t="s">
        <v>285</v>
      </c>
      <c r="C57" s="308"/>
      <c r="D57" s="113">
        <v>0.52073940486925163</v>
      </c>
      <c r="E57" s="115">
        <v>231</v>
      </c>
      <c r="F57" s="114">
        <v>231</v>
      </c>
      <c r="G57" s="114">
        <v>233</v>
      </c>
      <c r="H57" s="114">
        <v>230</v>
      </c>
      <c r="I57" s="140">
        <v>238</v>
      </c>
      <c r="J57" s="115">
        <v>-7</v>
      </c>
      <c r="K57" s="116">
        <v>-2.9411764705882355</v>
      </c>
    </row>
    <row r="58" spans="1:11" ht="14.1" customHeight="1" x14ac:dyDescent="0.2">
      <c r="A58" s="306">
        <v>73</v>
      </c>
      <c r="B58" s="307" t="s">
        <v>286</v>
      </c>
      <c r="C58" s="308"/>
      <c r="D58" s="113">
        <v>1.0527502254283139</v>
      </c>
      <c r="E58" s="115">
        <v>467</v>
      </c>
      <c r="F58" s="114">
        <v>476</v>
      </c>
      <c r="G58" s="114">
        <v>486</v>
      </c>
      <c r="H58" s="114">
        <v>486</v>
      </c>
      <c r="I58" s="140">
        <v>483</v>
      </c>
      <c r="J58" s="115">
        <v>-16</v>
      </c>
      <c r="K58" s="116">
        <v>-3.3126293995859215</v>
      </c>
    </row>
    <row r="59" spans="1:11" ht="14.1" customHeight="1" x14ac:dyDescent="0.2">
      <c r="A59" s="306" t="s">
        <v>287</v>
      </c>
      <c r="B59" s="307" t="s">
        <v>288</v>
      </c>
      <c r="C59" s="308"/>
      <c r="D59" s="113">
        <v>0.77998196573489631</v>
      </c>
      <c r="E59" s="115">
        <v>346</v>
      </c>
      <c r="F59" s="114">
        <v>346</v>
      </c>
      <c r="G59" s="114">
        <v>352</v>
      </c>
      <c r="H59" s="114">
        <v>349</v>
      </c>
      <c r="I59" s="140">
        <v>342</v>
      </c>
      <c r="J59" s="115">
        <v>4</v>
      </c>
      <c r="K59" s="116">
        <v>1.1695906432748537</v>
      </c>
    </row>
    <row r="60" spans="1:11" ht="14.1" customHeight="1" x14ac:dyDescent="0.2">
      <c r="A60" s="306">
        <v>81</v>
      </c>
      <c r="B60" s="307" t="s">
        <v>289</v>
      </c>
      <c r="C60" s="308"/>
      <c r="D60" s="113">
        <v>3.4332732191163209</v>
      </c>
      <c r="E60" s="115">
        <v>1523</v>
      </c>
      <c r="F60" s="114">
        <v>1624</v>
      </c>
      <c r="G60" s="114">
        <v>1604</v>
      </c>
      <c r="H60" s="114">
        <v>1595</v>
      </c>
      <c r="I60" s="140">
        <v>1583</v>
      </c>
      <c r="J60" s="115">
        <v>-60</v>
      </c>
      <c r="K60" s="116">
        <v>-3.790271636133923</v>
      </c>
    </row>
    <row r="61" spans="1:11" ht="14.1" customHeight="1" x14ac:dyDescent="0.2">
      <c r="A61" s="306" t="s">
        <v>290</v>
      </c>
      <c r="B61" s="307" t="s">
        <v>291</v>
      </c>
      <c r="C61" s="308"/>
      <c r="D61" s="113">
        <v>1.2849413886384129</v>
      </c>
      <c r="E61" s="115">
        <v>570</v>
      </c>
      <c r="F61" s="114">
        <v>588</v>
      </c>
      <c r="G61" s="114">
        <v>580</v>
      </c>
      <c r="H61" s="114">
        <v>598</v>
      </c>
      <c r="I61" s="140">
        <v>591</v>
      </c>
      <c r="J61" s="115">
        <v>-21</v>
      </c>
      <c r="K61" s="116">
        <v>-3.5532994923857868</v>
      </c>
    </row>
    <row r="62" spans="1:11" ht="14.1" customHeight="1" x14ac:dyDescent="0.2">
      <c r="A62" s="306" t="s">
        <v>292</v>
      </c>
      <c r="B62" s="307" t="s">
        <v>293</v>
      </c>
      <c r="C62" s="308"/>
      <c r="D62" s="113">
        <v>0.96483318304779075</v>
      </c>
      <c r="E62" s="115">
        <v>428</v>
      </c>
      <c r="F62" s="114">
        <v>480</v>
      </c>
      <c r="G62" s="114">
        <v>465</v>
      </c>
      <c r="H62" s="114">
        <v>439</v>
      </c>
      <c r="I62" s="140">
        <v>445</v>
      </c>
      <c r="J62" s="115">
        <v>-17</v>
      </c>
      <c r="K62" s="116">
        <v>-3.8202247191011236</v>
      </c>
    </row>
    <row r="63" spans="1:11" ht="14.1" customHeight="1" x14ac:dyDescent="0.2">
      <c r="A63" s="306"/>
      <c r="B63" s="307" t="s">
        <v>294</v>
      </c>
      <c r="C63" s="308"/>
      <c r="D63" s="113">
        <v>0.8160504959422904</v>
      </c>
      <c r="E63" s="115">
        <v>362</v>
      </c>
      <c r="F63" s="114">
        <v>363</v>
      </c>
      <c r="G63" s="114">
        <v>365</v>
      </c>
      <c r="H63" s="114">
        <v>373</v>
      </c>
      <c r="I63" s="140">
        <v>383</v>
      </c>
      <c r="J63" s="115">
        <v>-21</v>
      </c>
      <c r="K63" s="116">
        <v>-5.4830287206266322</v>
      </c>
    </row>
    <row r="64" spans="1:11" ht="14.1" customHeight="1" x14ac:dyDescent="0.2">
      <c r="A64" s="306" t="s">
        <v>295</v>
      </c>
      <c r="B64" s="307" t="s">
        <v>296</v>
      </c>
      <c r="C64" s="308"/>
      <c r="D64" s="113">
        <v>7.2137060414788096E-2</v>
      </c>
      <c r="E64" s="115">
        <v>32</v>
      </c>
      <c r="F64" s="114">
        <v>32</v>
      </c>
      <c r="G64" s="114">
        <v>32</v>
      </c>
      <c r="H64" s="114">
        <v>34</v>
      </c>
      <c r="I64" s="140">
        <v>35</v>
      </c>
      <c r="J64" s="115">
        <v>-3</v>
      </c>
      <c r="K64" s="116">
        <v>-8.5714285714285712</v>
      </c>
    </row>
    <row r="65" spans="1:11" ht="14.1" customHeight="1" x14ac:dyDescent="0.2">
      <c r="A65" s="306" t="s">
        <v>297</v>
      </c>
      <c r="B65" s="307" t="s">
        <v>298</v>
      </c>
      <c r="C65" s="308"/>
      <c r="D65" s="113">
        <v>0.70784490532010824</v>
      </c>
      <c r="E65" s="115">
        <v>314</v>
      </c>
      <c r="F65" s="114">
        <v>347</v>
      </c>
      <c r="G65" s="114">
        <v>353</v>
      </c>
      <c r="H65" s="114">
        <v>351</v>
      </c>
      <c r="I65" s="140">
        <v>346</v>
      </c>
      <c r="J65" s="115">
        <v>-32</v>
      </c>
      <c r="K65" s="116">
        <v>-9.2485549132947984</v>
      </c>
    </row>
    <row r="66" spans="1:11" ht="14.1" customHeight="1" x14ac:dyDescent="0.2">
      <c r="A66" s="306">
        <v>82</v>
      </c>
      <c r="B66" s="307" t="s">
        <v>299</v>
      </c>
      <c r="C66" s="308"/>
      <c r="D66" s="113">
        <v>1.8079350766456266</v>
      </c>
      <c r="E66" s="115">
        <v>802</v>
      </c>
      <c r="F66" s="114">
        <v>834</v>
      </c>
      <c r="G66" s="114">
        <v>839</v>
      </c>
      <c r="H66" s="114">
        <v>844</v>
      </c>
      <c r="I66" s="140">
        <v>838</v>
      </c>
      <c r="J66" s="115">
        <v>-36</v>
      </c>
      <c r="K66" s="116">
        <v>-4.2959427207637235</v>
      </c>
    </row>
    <row r="67" spans="1:11" ht="14.1" customHeight="1" x14ac:dyDescent="0.2">
      <c r="A67" s="306" t="s">
        <v>300</v>
      </c>
      <c r="B67" s="307" t="s">
        <v>301</v>
      </c>
      <c r="C67" s="308"/>
      <c r="D67" s="113">
        <v>0.52975653742110007</v>
      </c>
      <c r="E67" s="115">
        <v>235</v>
      </c>
      <c r="F67" s="114">
        <v>231</v>
      </c>
      <c r="G67" s="114">
        <v>234</v>
      </c>
      <c r="H67" s="114">
        <v>230</v>
      </c>
      <c r="I67" s="140">
        <v>218</v>
      </c>
      <c r="J67" s="115">
        <v>17</v>
      </c>
      <c r="K67" s="116">
        <v>7.7981651376146788</v>
      </c>
    </row>
    <row r="68" spans="1:11" ht="14.1" customHeight="1" x14ac:dyDescent="0.2">
      <c r="A68" s="306" t="s">
        <v>302</v>
      </c>
      <c r="B68" s="307" t="s">
        <v>303</v>
      </c>
      <c r="C68" s="308"/>
      <c r="D68" s="113">
        <v>0.90171325518485124</v>
      </c>
      <c r="E68" s="115">
        <v>400</v>
      </c>
      <c r="F68" s="114">
        <v>436</v>
      </c>
      <c r="G68" s="114">
        <v>435</v>
      </c>
      <c r="H68" s="114">
        <v>447</v>
      </c>
      <c r="I68" s="140">
        <v>452</v>
      </c>
      <c r="J68" s="115">
        <v>-52</v>
      </c>
      <c r="K68" s="116">
        <v>-11.504424778761061</v>
      </c>
    </row>
    <row r="69" spans="1:11" ht="14.1" customHeight="1" x14ac:dyDescent="0.2">
      <c r="A69" s="306">
        <v>83</v>
      </c>
      <c r="B69" s="307" t="s">
        <v>304</v>
      </c>
      <c r="C69" s="308"/>
      <c r="D69" s="113">
        <v>3.0748422001803428</v>
      </c>
      <c r="E69" s="115">
        <v>1364</v>
      </c>
      <c r="F69" s="114">
        <v>1366</v>
      </c>
      <c r="G69" s="114">
        <v>1361</v>
      </c>
      <c r="H69" s="114">
        <v>1370</v>
      </c>
      <c r="I69" s="140">
        <v>1346</v>
      </c>
      <c r="J69" s="115">
        <v>18</v>
      </c>
      <c r="K69" s="116">
        <v>1.3372956909361069</v>
      </c>
    </row>
    <row r="70" spans="1:11" ht="14.1" customHeight="1" x14ac:dyDescent="0.2">
      <c r="A70" s="306" t="s">
        <v>305</v>
      </c>
      <c r="B70" s="307" t="s">
        <v>306</v>
      </c>
      <c r="C70" s="308"/>
      <c r="D70" s="113">
        <v>1.6636609558160504</v>
      </c>
      <c r="E70" s="115">
        <v>738</v>
      </c>
      <c r="F70" s="114">
        <v>738</v>
      </c>
      <c r="G70" s="114">
        <v>727</v>
      </c>
      <c r="H70" s="114">
        <v>743</v>
      </c>
      <c r="I70" s="140">
        <v>723</v>
      </c>
      <c r="J70" s="115">
        <v>15</v>
      </c>
      <c r="K70" s="116">
        <v>2.0746887966804981</v>
      </c>
    </row>
    <row r="71" spans="1:11" ht="14.1" customHeight="1" x14ac:dyDescent="0.2">
      <c r="A71" s="306"/>
      <c r="B71" s="307" t="s">
        <v>307</v>
      </c>
      <c r="C71" s="308"/>
      <c r="D71" s="113">
        <v>1.0888187556357078</v>
      </c>
      <c r="E71" s="115">
        <v>483</v>
      </c>
      <c r="F71" s="114">
        <v>489</v>
      </c>
      <c r="G71" s="114">
        <v>478</v>
      </c>
      <c r="H71" s="114">
        <v>495</v>
      </c>
      <c r="I71" s="140">
        <v>491</v>
      </c>
      <c r="J71" s="115">
        <v>-8</v>
      </c>
      <c r="K71" s="116">
        <v>-1.629327902240326</v>
      </c>
    </row>
    <row r="72" spans="1:11" ht="14.1" customHeight="1" x14ac:dyDescent="0.2">
      <c r="A72" s="306">
        <v>84</v>
      </c>
      <c r="B72" s="307" t="s">
        <v>308</v>
      </c>
      <c r="C72" s="308"/>
      <c r="D72" s="113">
        <v>3.8142470694319206</v>
      </c>
      <c r="E72" s="115">
        <v>1692</v>
      </c>
      <c r="F72" s="114">
        <v>1860</v>
      </c>
      <c r="G72" s="114">
        <v>1791</v>
      </c>
      <c r="H72" s="114">
        <v>1828</v>
      </c>
      <c r="I72" s="140">
        <v>1798</v>
      </c>
      <c r="J72" s="115">
        <v>-106</v>
      </c>
      <c r="K72" s="116">
        <v>-5.8954393770856504</v>
      </c>
    </row>
    <row r="73" spans="1:11" ht="14.1" customHeight="1" x14ac:dyDescent="0.2">
      <c r="A73" s="306" t="s">
        <v>309</v>
      </c>
      <c r="B73" s="307" t="s">
        <v>310</v>
      </c>
      <c r="C73" s="308"/>
      <c r="D73" s="113">
        <v>0.24346257889990983</v>
      </c>
      <c r="E73" s="115">
        <v>108</v>
      </c>
      <c r="F73" s="114">
        <v>105</v>
      </c>
      <c r="G73" s="114">
        <v>99</v>
      </c>
      <c r="H73" s="114">
        <v>99</v>
      </c>
      <c r="I73" s="140">
        <v>105</v>
      </c>
      <c r="J73" s="115">
        <v>3</v>
      </c>
      <c r="K73" s="116">
        <v>2.8571428571428572</v>
      </c>
    </row>
    <row r="74" spans="1:11" ht="14.1" customHeight="1" x14ac:dyDescent="0.2">
      <c r="A74" s="306" t="s">
        <v>311</v>
      </c>
      <c r="B74" s="307" t="s">
        <v>312</v>
      </c>
      <c r="C74" s="308"/>
      <c r="D74" s="113">
        <v>3.6068530207394048E-2</v>
      </c>
      <c r="E74" s="115">
        <v>16</v>
      </c>
      <c r="F74" s="114">
        <v>18</v>
      </c>
      <c r="G74" s="114">
        <v>19</v>
      </c>
      <c r="H74" s="114">
        <v>15</v>
      </c>
      <c r="I74" s="140">
        <v>18</v>
      </c>
      <c r="J74" s="115">
        <v>-2</v>
      </c>
      <c r="K74" s="116">
        <v>-11.111111111111111</v>
      </c>
    </row>
    <row r="75" spans="1:11" ht="14.1" customHeight="1" x14ac:dyDescent="0.2">
      <c r="A75" s="306" t="s">
        <v>313</v>
      </c>
      <c r="B75" s="307" t="s">
        <v>314</v>
      </c>
      <c r="C75" s="308"/>
      <c r="D75" s="113">
        <v>2.5856627592425609</v>
      </c>
      <c r="E75" s="115">
        <v>1147</v>
      </c>
      <c r="F75" s="114">
        <v>1244</v>
      </c>
      <c r="G75" s="114">
        <v>1178</v>
      </c>
      <c r="H75" s="114">
        <v>1253</v>
      </c>
      <c r="I75" s="140">
        <v>1213</v>
      </c>
      <c r="J75" s="115">
        <v>-66</v>
      </c>
      <c r="K75" s="116">
        <v>-5.4410552349546579</v>
      </c>
    </row>
    <row r="76" spans="1:11" ht="14.1" customHeight="1" x14ac:dyDescent="0.2">
      <c r="A76" s="306">
        <v>91</v>
      </c>
      <c r="B76" s="307" t="s">
        <v>315</v>
      </c>
      <c r="C76" s="308"/>
      <c r="D76" s="113">
        <v>4.0577096483318302E-2</v>
      </c>
      <c r="E76" s="115">
        <v>18</v>
      </c>
      <c r="F76" s="114">
        <v>25</v>
      </c>
      <c r="G76" s="114">
        <v>22</v>
      </c>
      <c r="H76" s="114">
        <v>21</v>
      </c>
      <c r="I76" s="140">
        <v>25</v>
      </c>
      <c r="J76" s="115">
        <v>-7</v>
      </c>
      <c r="K76" s="116">
        <v>-28</v>
      </c>
    </row>
    <row r="77" spans="1:11" ht="14.1" customHeight="1" x14ac:dyDescent="0.2">
      <c r="A77" s="306">
        <v>92</v>
      </c>
      <c r="B77" s="307" t="s">
        <v>316</v>
      </c>
      <c r="C77" s="308"/>
      <c r="D77" s="113">
        <v>0.98512173128944991</v>
      </c>
      <c r="E77" s="115">
        <v>437</v>
      </c>
      <c r="F77" s="114">
        <v>448</v>
      </c>
      <c r="G77" s="114">
        <v>483</v>
      </c>
      <c r="H77" s="114">
        <v>531</v>
      </c>
      <c r="I77" s="140">
        <v>556</v>
      </c>
      <c r="J77" s="115">
        <v>-119</v>
      </c>
      <c r="K77" s="116">
        <v>-21.402877697841728</v>
      </c>
    </row>
    <row r="78" spans="1:11" ht="14.1" customHeight="1" x14ac:dyDescent="0.2">
      <c r="A78" s="306">
        <v>93</v>
      </c>
      <c r="B78" s="307" t="s">
        <v>317</v>
      </c>
      <c r="C78" s="308"/>
      <c r="D78" s="113">
        <v>8.3408476104598742E-2</v>
      </c>
      <c r="E78" s="115">
        <v>37</v>
      </c>
      <c r="F78" s="114">
        <v>40</v>
      </c>
      <c r="G78" s="114">
        <v>42</v>
      </c>
      <c r="H78" s="114">
        <v>40</v>
      </c>
      <c r="I78" s="140">
        <v>40</v>
      </c>
      <c r="J78" s="115">
        <v>-3</v>
      </c>
      <c r="K78" s="116">
        <v>-7.5</v>
      </c>
    </row>
    <row r="79" spans="1:11" ht="14.1" customHeight="1" x14ac:dyDescent="0.2">
      <c r="A79" s="306">
        <v>94</v>
      </c>
      <c r="B79" s="307" t="s">
        <v>318</v>
      </c>
      <c r="C79" s="308"/>
      <c r="D79" s="113">
        <v>0.67628494138863837</v>
      </c>
      <c r="E79" s="115">
        <v>300</v>
      </c>
      <c r="F79" s="114">
        <v>337</v>
      </c>
      <c r="G79" s="114">
        <v>344</v>
      </c>
      <c r="H79" s="114">
        <v>294</v>
      </c>
      <c r="I79" s="140">
        <v>303</v>
      </c>
      <c r="J79" s="115">
        <v>-3</v>
      </c>
      <c r="K79" s="116">
        <v>-0.99009900990099009</v>
      </c>
    </row>
    <row r="80" spans="1:11" ht="14.1" customHeight="1" x14ac:dyDescent="0.2">
      <c r="A80" s="306" t="s">
        <v>319</v>
      </c>
      <c r="B80" s="307" t="s">
        <v>320</v>
      </c>
      <c r="C80" s="308"/>
      <c r="D80" s="113">
        <v>1.5779981965734897E-2</v>
      </c>
      <c r="E80" s="115">
        <v>7</v>
      </c>
      <c r="F80" s="114">
        <v>8</v>
      </c>
      <c r="G80" s="114">
        <v>9</v>
      </c>
      <c r="H80" s="114">
        <v>4</v>
      </c>
      <c r="I80" s="140">
        <v>7</v>
      </c>
      <c r="J80" s="115">
        <v>0</v>
      </c>
      <c r="K80" s="116">
        <v>0</v>
      </c>
    </row>
    <row r="81" spans="1:11" ht="14.1" customHeight="1" x14ac:dyDescent="0.2">
      <c r="A81" s="310" t="s">
        <v>321</v>
      </c>
      <c r="B81" s="311" t="s">
        <v>334</v>
      </c>
      <c r="C81" s="312"/>
      <c r="D81" s="125">
        <v>3.8796212804328225</v>
      </c>
      <c r="E81" s="143">
        <v>1721</v>
      </c>
      <c r="F81" s="144">
        <v>1821</v>
      </c>
      <c r="G81" s="144">
        <v>1825</v>
      </c>
      <c r="H81" s="144">
        <v>1861</v>
      </c>
      <c r="I81" s="145">
        <v>1838</v>
      </c>
      <c r="J81" s="143">
        <v>-117</v>
      </c>
      <c r="K81" s="146">
        <v>-6.3656147986942333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12205</v>
      </c>
      <c r="G12" s="536">
        <v>9985</v>
      </c>
      <c r="H12" s="536">
        <v>16105</v>
      </c>
      <c r="I12" s="536">
        <v>11530</v>
      </c>
      <c r="J12" s="537">
        <v>12098</v>
      </c>
      <c r="K12" s="538">
        <v>107</v>
      </c>
      <c r="L12" s="349">
        <v>0.88444370970408337</v>
      </c>
    </row>
    <row r="13" spans="1:17" s="110" customFormat="1" ht="15" customHeight="1" x14ac:dyDescent="0.2">
      <c r="A13" s="350" t="s">
        <v>345</v>
      </c>
      <c r="B13" s="351" t="s">
        <v>346</v>
      </c>
      <c r="C13" s="347"/>
      <c r="D13" s="347"/>
      <c r="E13" s="348"/>
      <c r="F13" s="536">
        <v>6874</v>
      </c>
      <c r="G13" s="536">
        <v>5275</v>
      </c>
      <c r="H13" s="536">
        <v>8781</v>
      </c>
      <c r="I13" s="536">
        <v>6661</v>
      </c>
      <c r="J13" s="537">
        <v>6827</v>
      </c>
      <c r="K13" s="538">
        <v>47</v>
      </c>
      <c r="L13" s="349">
        <v>0.6884429471217226</v>
      </c>
    </row>
    <row r="14" spans="1:17" s="110" customFormat="1" ht="22.5" customHeight="1" x14ac:dyDescent="0.2">
      <c r="A14" s="350"/>
      <c r="B14" s="351" t="s">
        <v>347</v>
      </c>
      <c r="C14" s="347"/>
      <c r="D14" s="347"/>
      <c r="E14" s="348"/>
      <c r="F14" s="536">
        <v>5331</v>
      </c>
      <c r="G14" s="536">
        <v>4710</v>
      </c>
      <c r="H14" s="536">
        <v>7324</v>
      </c>
      <c r="I14" s="536">
        <v>4869</v>
      </c>
      <c r="J14" s="537">
        <v>5271</v>
      </c>
      <c r="K14" s="538">
        <v>60</v>
      </c>
      <c r="L14" s="349">
        <v>1.1383039271485487</v>
      </c>
    </row>
    <row r="15" spans="1:17" s="110" customFormat="1" ht="15" customHeight="1" x14ac:dyDescent="0.2">
      <c r="A15" s="350" t="s">
        <v>348</v>
      </c>
      <c r="B15" s="351" t="s">
        <v>108</v>
      </c>
      <c r="C15" s="347"/>
      <c r="D15" s="347"/>
      <c r="E15" s="348"/>
      <c r="F15" s="536">
        <v>2451</v>
      </c>
      <c r="G15" s="536">
        <v>2408</v>
      </c>
      <c r="H15" s="536">
        <v>6040</v>
      </c>
      <c r="I15" s="536">
        <v>2821</v>
      </c>
      <c r="J15" s="537">
        <v>2634</v>
      </c>
      <c r="K15" s="538">
        <v>-183</v>
      </c>
      <c r="L15" s="349">
        <v>-6.9476082004555808</v>
      </c>
    </row>
    <row r="16" spans="1:17" s="110" customFormat="1" ht="15" customHeight="1" x14ac:dyDescent="0.2">
      <c r="A16" s="350"/>
      <c r="B16" s="351" t="s">
        <v>109</v>
      </c>
      <c r="C16" s="347"/>
      <c r="D16" s="347"/>
      <c r="E16" s="348"/>
      <c r="F16" s="536">
        <v>8266</v>
      </c>
      <c r="G16" s="536">
        <v>6655</v>
      </c>
      <c r="H16" s="536">
        <v>8825</v>
      </c>
      <c r="I16" s="536">
        <v>7543</v>
      </c>
      <c r="J16" s="537">
        <v>8108</v>
      </c>
      <c r="K16" s="538">
        <v>158</v>
      </c>
      <c r="L16" s="349">
        <v>1.9486926492353231</v>
      </c>
    </row>
    <row r="17" spans="1:12" s="110" customFormat="1" ht="15" customHeight="1" x14ac:dyDescent="0.2">
      <c r="A17" s="350"/>
      <c r="B17" s="351" t="s">
        <v>110</v>
      </c>
      <c r="C17" s="347"/>
      <c r="D17" s="347"/>
      <c r="E17" s="348"/>
      <c r="F17" s="536">
        <v>1334</v>
      </c>
      <c r="G17" s="536">
        <v>792</v>
      </c>
      <c r="H17" s="536">
        <v>1053</v>
      </c>
      <c r="I17" s="536">
        <v>1011</v>
      </c>
      <c r="J17" s="537">
        <v>1192</v>
      </c>
      <c r="K17" s="538">
        <v>142</v>
      </c>
      <c r="L17" s="349">
        <v>11.912751677852349</v>
      </c>
    </row>
    <row r="18" spans="1:12" s="110" customFormat="1" ht="15" customHeight="1" x14ac:dyDescent="0.2">
      <c r="A18" s="350"/>
      <c r="B18" s="351" t="s">
        <v>111</v>
      </c>
      <c r="C18" s="347"/>
      <c r="D18" s="347"/>
      <c r="E18" s="348"/>
      <c r="F18" s="536">
        <v>154</v>
      </c>
      <c r="G18" s="536">
        <v>130</v>
      </c>
      <c r="H18" s="536">
        <v>187</v>
      </c>
      <c r="I18" s="536">
        <v>155</v>
      </c>
      <c r="J18" s="537">
        <v>164</v>
      </c>
      <c r="K18" s="538">
        <v>-10</v>
      </c>
      <c r="L18" s="349">
        <v>-6.0975609756097562</v>
      </c>
    </row>
    <row r="19" spans="1:12" s="110" customFormat="1" ht="15" customHeight="1" x14ac:dyDescent="0.2">
      <c r="A19" s="118" t="s">
        <v>113</v>
      </c>
      <c r="B19" s="119" t="s">
        <v>181</v>
      </c>
      <c r="C19" s="347"/>
      <c r="D19" s="347"/>
      <c r="E19" s="348"/>
      <c r="F19" s="536">
        <v>7563</v>
      </c>
      <c r="G19" s="536">
        <v>5880</v>
      </c>
      <c r="H19" s="536">
        <v>11023</v>
      </c>
      <c r="I19" s="536">
        <v>7235</v>
      </c>
      <c r="J19" s="537">
        <v>7553</v>
      </c>
      <c r="K19" s="538">
        <v>10</v>
      </c>
      <c r="L19" s="349">
        <v>0.13239772275916853</v>
      </c>
    </row>
    <row r="20" spans="1:12" s="110" customFormat="1" ht="15" customHeight="1" x14ac:dyDescent="0.2">
      <c r="A20" s="118"/>
      <c r="B20" s="119" t="s">
        <v>182</v>
      </c>
      <c r="C20" s="347"/>
      <c r="D20" s="347"/>
      <c r="E20" s="348"/>
      <c r="F20" s="536">
        <v>4642</v>
      </c>
      <c r="G20" s="536">
        <v>4105</v>
      </c>
      <c r="H20" s="536">
        <v>5082</v>
      </c>
      <c r="I20" s="536">
        <v>4295</v>
      </c>
      <c r="J20" s="537">
        <v>4545</v>
      </c>
      <c r="K20" s="538">
        <v>97</v>
      </c>
      <c r="L20" s="349">
        <v>2.1342134213421344</v>
      </c>
    </row>
    <row r="21" spans="1:12" s="110" customFormat="1" ht="15" customHeight="1" x14ac:dyDescent="0.2">
      <c r="A21" s="118" t="s">
        <v>113</v>
      </c>
      <c r="B21" s="119" t="s">
        <v>116</v>
      </c>
      <c r="C21" s="347"/>
      <c r="D21" s="347"/>
      <c r="E21" s="348"/>
      <c r="F21" s="536">
        <v>9512</v>
      </c>
      <c r="G21" s="536">
        <v>7569</v>
      </c>
      <c r="H21" s="536">
        <v>12740</v>
      </c>
      <c r="I21" s="536">
        <v>8716</v>
      </c>
      <c r="J21" s="537">
        <v>9366</v>
      </c>
      <c r="K21" s="538">
        <v>146</v>
      </c>
      <c r="L21" s="349">
        <v>1.5588298099508862</v>
      </c>
    </row>
    <row r="22" spans="1:12" s="110" customFormat="1" ht="15" customHeight="1" x14ac:dyDescent="0.2">
      <c r="A22" s="118"/>
      <c r="B22" s="119" t="s">
        <v>117</v>
      </c>
      <c r="C22" s="347"/>
      <c r="D22" s="347"/>
      <c r="E22" s="348"/>
      <c r="F22" s="536">
        <v>2685</v>
      </c>
      <c r="G22" s="536">
        <v>2406</v>
      </c>
      <c r="H22" s="536">
        <v>3353</v>
      </c>
      <c r="I22" s="536">
        <v>2802</v>
      </c>
      <c r="J22" s="537">
        <v>2719</v>
      </c>
      <c r="K22" s="538">
        <v>-34</v>
      </c>
      <c r="L22" s="349">
        <v>-1.250459727841118</v>
      </c>
    </row>
    <row r="23" spans="1:12" s="110" customFormat="1" ht="15" customHeight="1" x14ac:dyDescent="0.2">
      <c r="A23" s="352" t="s">
        <v>348</v>
      </c>
      <c r="B23" s="353" t="s">
        <v>193</v>
      </c>
      <c r="C23" s="354"/>
      <c r="D23" s="354"/>
      <c r="E23" s="355"/>
      <c r="F23" s="539">
        <v>303</v>
      </c>
      <c r="G23" s="539">
        <v>563</v>
      </c>
      <c r="H23" s="539">
        <v>3314</v>
      </c>
      <c r="I23" s="539">
        <v>223</v>
      </c>
      <c r="J23" s="540">
        <v>241</v>
      </c>
      <c r="K23" s="541">
        <v>62</v>
      </c>
      <c r="L23" s="356">
        <v>25.726141078838175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39.700000000000003</v>
      </c>
      <c r="G25" s="542">
        <v>42.4</v>
      </c>
      <c r="H25" s="542">
        <v>45.7</v>
      </c>
      <c r="I25" s="542">
        <v>43.1</v>
      </c>
      <c r="J25" s="542">
        <v>41.5</v>
      </c>
      <c r="K25" s="543" t="s">
        <v>350</v>
      </c>
      <c r="L25" s="364">
        <v>-1.7999999999999972</v>
      </c>
    </row>
    <row r="26" spans="1:12" s="110" customFormat="1" ht="15" customHeight="1" x14ac:dyDescent="0.2">
      <c r="A26" s="365" t="s">
        <v>105</v>
      </c>
      <c r="B26" s="366" t="s">
        <v>346</v>
      </c>
      <c r="C26" s="362"/>
      <c r="D26" s="362"/>
      <c r="E26" s="363"/>
      <c r="F26" s="542">
        <v>39.5</v>
      </c>
      <c r="G26" s="542">
        <v>41.3</v>
      </c>
      <c r="H26" s="542">
        <v>44.4</v>
      </c>
      <c r="I26" s="542">
        <v>41.5</v>
      </c>
      <c r="J26" s="544">
        <v>40.1</v>
      </c>
      <c r="K26" s="543" t="s">
        <v>350</v>
      </c>
      <c r="L26" s="364">
        <v>-0.60000000000000142</v>
      </c>
    </row>
    <row r="27" spans="1:12" s="110" customFormat="1" ht="15" customHeight="1" x14ac:dyDescent="0.2">
      <c r="A27" s="365"/>
      <c r="B27" s="366" t="s">
        <v>347</v>
      </c>
      <c r="C27" s="362"/>
      <c r="D27" s="362"/>
      <c r="E27" s="363"/>
      <c r="F27" s="542">
        <v>40</v>
      </c>
      <c r="G27" s="542">
        <v>43.6</v>
      </c>
      <c r="H27" s="542">
        <v>47.4</v>
      </c>
      <c r="I27" s="542">
        <v>45.3</v>
      </c>
      <c r="J27" s="542">
        <v>43.2</v>
      </c>
      <c r="K27" s="543" t="s">
        <v>350</v>
      </c>
      <c r="L27" s="364">
        <v>-3.2000000000000028</v>
      </c>
    </row>
    <row r="28" spans="1:12" s="110" customFormat="1" ht="15" customHeight="1" x14ac:dyDescent="0.2">
      <c r="A28" s="365" t="s">
        <v>113</v>
      </c>
      <c r="B28" s="366" t="s">
        <v>108</v>
      </c>
      <c r="C28" s="362"/>
      <c r="D28" s="362"/>
      <c r="E28" s="363"/>
      <c r="F28" s="542">
        <v>51.7</v>
      </c>
      <c r="G28" s="542">
        <v>52.3</v>
      </c>
      <c r="H28" s="542">
        <v>54.3</v>
      </c>
      <c r="I28" s="542">
        <v>53.2</v>
      </c>
      <c r="J28" s="542">
        <v>54.4</v>
      </c>
      <c r="K28" s="543" t="s">
        <v>350</v>
      </c>
      <c r="L28" s="364">
        <v>-2.6999999999999957</v>
      </c>
    </row>
    <row r="29" spans="1:12" s="110" customFormat="1" ht="11.25" x14ac:dyDescent="0.2">
      <c r="A29" s="365"/>
      <c r="B29" s="366" t="s">
        <v>109</v>
      </c>
      <c r="C29" s="362"/>
      <c r="D29" s="362"/>
      <c r="E29" s="363"/>
      <c r="F29" s="542">
        <v>37.6</v>
      </c>
      <c r="G29" s="542">
        <v>41</v>
      </c>
      <c r="H29" s="542">
        <v>43.2</v>
      </c>
      <c r="I29" s="542">
        <v>40.700000000000003</v>
      </c>
      <c r="J29" s="544">
        <v>39.200000000000003</v>
      </c>
      <c r="K29" s="543" t="s">
        <v>350</v>
      </c>
      <c r="L29" s="364">
        <v>-1.6000000000000014</v>
      </c>
    </row>
    <row r="30" spans="1:12" s="110" customFormat="1" ht="15" customHeight="1" x14ac:dyDescent="0.2">
      <c r="A30" s="365"/>
      <c r="B30" s="366" t="s">
        <v>110</v>
      </c>
      <c r="C30" s="362"/>
      <c r="D30" s="362"/>
      <c r="E30" s="363"/>
      <c r="F30" s="542">
        <v>34.1</v>
      </c>
      <c r="G30" s="542">
        <v>32.5</v>
      </c>
      <c r="H30" s="542">
        <v>41.2</v>
      </c>
      <c r="I30" s="542">
        <v>35.700000000000003</v>
      </c>
      <c r="J30" s="542">
        <v>32.299999999999997</v>
      </c>
      <c r="K30" s="543" t="s">
        <v>350</v>
      </c>
      <c r="L30" s="364">
        <v>1.8000000000000043</v>
      </c>
    </row>
    <row r="31" spans="1:12" s="110" customFormat="1" ht="15" customHeight="1" x14ac:dyDescent="0.2">
      <c r="A31" s="365"/>
      <c r="B31" s="366" t="s">
        <v>111</v>
      </c>
      <c r="C31" s="362"/>
      <c r="D31" s="362"/>
      <c r="E31" s="363"/>
      <c r="F31" s="542">
        <v>33.1</v>
      </c>
      <c r="G31" s="542">
        <v>32.299999999999997</v>
      </c>
      <c r="H31" s="542">
        <v>56.1</v>
      </c>
      <c r="I31" s="542">
        <v>39.4</v>
      </c>
      <c r="J31" s="542">
        <v>33.5</v>
      </c>
      <c r="K31" s="543" t="s">
        <v>350</v>
      </c>
      <c r="L31" s="364">
        <v>-0.39999999999999858</v>
      </c>
    </row>
    <row r="32" spans="1:12" s="110" customFormat="1" ht="15" customHeight="1" x14ac:dyDescent="0.2">
      <c r="A32" s="367" t="s">
        <v>113</v>
      </c>
      <c r="B32" s="368" t="s">
        <v>181</v>
      </c>
      <c r="C32" s="362"/>
      <c r="D32" s="362"/>
      <c r="E32" s="363"/>
      <c r="F32" s="542">
        <v>37</v>
      </c>
      <c r="G32" s="542">
        <v>37.700000000000003</v>
      </c>
      <c r="H32" s="542">
        <v>40</v>
      </c>
      <c r="I32" s="542">
        <v>38.299999999999997</v>
      </c>
      <c r="J32" s="544">
        <v>37.9</v>
      </c>
      <c r="K32" s="543" t="s">
        <v>350</v>
      </c>
      <c r="L32" s="364">
        <v>-0.89999999999999858</v>
      </c>
    </row>
    <row r="33" spans="1:12" s="110" customFormat="1" ht="15" customHeight="1" x14ac:dyDescent="0.2">
      <c r="A33" s="367"/>
      <c r="B33" s="368" t="s">
        <v>182</v>
      </c>
      <c r="C33" s="362"/>
      <c r="D33" s="362"/>
      <c r="E33" s="363"/>
      <c r="F33" s="542">
        <v>43.9</v>
      </c>
      <c r="G33" s="542">
        <v>48.4</v>
      </c>
      <c r="H33" s="542">
        <v>54.2</v>
      </c>
      <c r="I33" s="542">
        <v>50.8</v>
      </c>
      <c r="J33" s="542">
        <v>47.2</v>
      </c>
      <c r="K33" s="543" t="s">
        <v>350</v>
      </c>
      <c r="L33" s="364">
        <v>-3.3000000000000043</v>
      </c>
    </row>
    <row r="34" spans="1:12" s="369" customFormat="1" ht="15" customHeight="1" x14ac:dyDescent="0.2">
      <c r="A34" s="367" t="s">
        <v>113</v>
      </c>
      <c r="B34" s="368" t="s">
        <v>116</v>
      </c>
      <c r="C34" s="362"/>
      <c r="D34" s="362"/>
      <c r="E34" s="363"/>
      <c r="F34" s="542">
        <v>38.700000000000003</v>
      </c>
      <c r="G34" s="542">
        <v>41.3</v>
      </c>
      <c r="H34" s="542">
        <v>45.1</v>
      </c>
      <c r="I34" s="542">
        <v>42.5</v>
      </c>
      <c r="J34" s="542">
        <v>40.700000000000003</v>
      </c>
      <c r="K34" s="543" t="s">
        <v>350</v>
      </c>
      <c r="L34" s="364">
        <v>-2</v>
      </c>
    </row>
    <row r="35" spans="1:12" s="369" customFormat="1" ht="11.25" x14ac:dyDescent="0.2">
      <c r="A35" s="370"/>
      <c r="B35" s="371" t="s">
        <v>117</v>
      </c>
      <c r="C35" s="372"/>
      <c r="D35" s="372"/>
      <c r="E35" s="373"/>
      <c r="F35" s="545">
        <v>43.3</v>
      </c>
      <c r="G35" s="545">
        <v>45.7</v>
      </c>
      <c r="H35" s="545">
        <v>47.6</v>
      </c>
      <c r="I35" s="545">
        <v>44.8</v>
      </c>
      <c r="J35" s="546">
        <v>44</v>
      </c>
      <c r="K35" s="547" t="s">
        <v>350</v>
      </c>
      <c r="L35" s="374">
        <v>-0.70000000000000284</v>
      </c>
    </row>
    <row r="36" spans="1:12" s="369" customFormat="1" ht="15.95" customHeight="1" x14ac:dyDescent="0.2">
      <c r="A36" s="375" t="s">
        <v>351</v>
      </c>
      <c r="B36" s="376"/>
      <c r="C36" s="377"/>
      <c r="D36" s="376"/>
      <c r="E36" s="378"/>
      <c r="F36" s="548">
        <v>11823</v>
      </c>
      <c r="G36" s="548">
        <v>9313</v>
      </c>
      <c r="H36" s="548">
        <v>12267</v>
      </c>
      <c r="I36" s="548">
        <v>11220</v>
      </c>
      <c r="J36" s="548">
        <v>11763</v>
      </c>
      <c r="K36" s="549">
        <v>60</v>
      </c>
      <c r="L36" s="380">
        <v>0.510073960724305</v>
      </c>
    </row>
    <row r="37" spans="1:12" s="369" customFormat="1" ht="15.95" customHeight="1" x14ac:dyDescent="0.2">
      <c r="A37" s="381"/>
      <c r="B37" s="382" t="s">
        <v>113</v>
      </c>
      <c r="C37" s="382" t="s">
        <v>352</v>
      </c>
      <c r="D37" s="382"/>
      <c r="E37" s="383"/>
      <c r="F37" s="548">
        <v>4694</v>
      </c>
      <c r="G37" s="548">
        <v>3947</v>
      </c>
      <c r="H37" s="548">
        <v>5610</v>
      </c>
      <c r="I37" s="548">
        <v>4833</v>
      </c>
      <c r="J37" s="548">
        <v>4877</v>
      </c>
      <c r="K37" s="549">
        <v>-183</v>
      </c>
      <c r="L37" s="380">
        <v>-3.7523067459503792</v>
      </c>
    </row>
    <row r="38" spans="1:12" s="369" customFormat="1" ht="15.95" customHeight="1" x14ac:dyDescent="0.2">
      <c r="A38" s="381"/>
      <c r="B38" s="384" t="s">
        <v>105</v>
      </c>
      <c r="C38" s="384" t="s">
        <v>106</v>
      </c>
      <c r="D38" s="385"/>
      <c r="E38" s="383"/>
      <c r="F38" s="548">
        <v>6679</v>
      </c>
      <c r="G38" s="548">
        <v>4955</v>
      </c>
      <c r="H38" s="548">
        <v>6722</v>
      </c>
      <c r="I38" s="548">
        <v>6519</v>
      </c>
      <c r="J38" s="550">
        <v>6639</v>
      </c>
      <c r="K38" s="549">
        <v>40</v>
      </c>
      <c r="L38" s="380">
        <v>0.60250037656273536</v>
      </c>
    </row>
    <row r="39" spans="1:12" s="369" customFormat="1" ht="15.95" customHeight="1" x14ac:dyDescent="0.2">
      <c r="A39" s="381"/>
      <c r="B39" s="385"/>
      <c r="C39" s="382" t="s">
        <v>353</v>
      </c>
      <c r="D39" s="385"/>
      <c r="E39" s="383"/>
      <c r="F39" s="548">
        <v>2638</v>
      </c>
      <c r="G39" s="548">
        <v>2048</v>
      </c>
      <c r="H39" s="548">
        <v>2982</v>
      </c>
      <c r="I39" s="548">
        <v>2704</v>
      </c>
      <c r="J39" s="548">
        <v>2664</v>
      </c>
      <c r="K39" s="549">
        <v>-26</v>
      </c>
      <c r="L39" s="380">
        <v>-0.97597597597597596</v>
      </c>
    </row>
    <row r="40" spans="1:12" s="369" customFormat="1" ht="15.95" customHeight="1" x14ac:dyDescent="0.2">
      <c r="A40" s="381"/>
      <c r="B40" s="384"/>
      <c r="C40" s="384" t="s">
        <v>107</v>
      </c>
      <c r="D40" s="385"/>
      <c r="E40" s="383"/>
      <c r="F40" s="548">
        <v>5144</v>
      </c>
      <c r="G40" s="548">
        <v>4358</v>
      </c>
      <c r="H40" s="548">
        <v>5545</v>
      </c>
      <c r="I40" s="548">
        <v>4701</v>
      </c>
      <c r="J40" s="548">
        <v>5124</v>
      </c>
      <c r="K40" s="549">
        <v>20</v>
      </c>
      <c r="L40" s="380">
        <v>0.39032006245120998</v>
      </c>
    </row>
    <row r="41" spans="1:12" s="369" customFormat="1" ht="24" customHeight="1" x14ac:dyDescent="0.2">
      <c r="A41" s="381"/>
      <c r="B41" s="385"/>
      <c r="C41" s="382" t="s">
        <v>353</v>
      </c>
      <c r="D41" s="385"/>
      <c r="E41" s="383"/>
      <c r="F41" s="548">
        <v>2056</v>
      </c>
      <c r="G41" s="548">
        <v>1899</v>
      </c>
      <c r="H41" s="548">
        <v>2628</v>
      </c>
      <c r="I41" s="548">
        <v>2129</v>
      </c>
      <c r="J41" s="550">
        <v>2213</v>
      </c>
      <c r="K41" s="549">
        <v>-157</v>
      </c>
      <c r="L41" s="380">
        <v>-7.094441934026209</v>
      </c>
    </row>
    <row r="42" spans="1:12" s="110" customFormat="1" ht="15" customHeight="1" x14ac:dyDescent="0.2">
      <c r="A42" s="381"/>
      <c r="B42" s="384" t="s">
        <v>113</v>
      </c>
      <c r="C42" s="384" t="s">
        <v>354</v>
      </c>
      <c r="D42" s="385"/>
      <c r="E42" s="383"/>
      <c r="F42" s="548">
        <v>2147</v>
      </c>
      <c r="G42" s="548">
        <v>1854</v>
      </c>
      <c r="H42" s="548">
        <v>2794</v>
      </c>
      <c r="I42" s="548">
        <v>2577</v>
      </c>
      <c r="J42" s="548">
        <v>2372</v>
      </c>
      <c r="K42" s="549">
        <v>-225</v>
      </c>
      <c r="L42" s="380">
        <v>-9.4856661045531201</v>
      </c>
    </row>
    <row r="43" spans="1:12" s="110" customFormat="1" ht="15" customHeight="1" x14ac:dyDescent="0.2">
      <c r="A43" s="381"/>
      <c r="B43" s="385"/>
      <c r="C43" s="382" t="s">
        <v>353</v>
      </c>
      <c r="D43" s="385"/>
      <c r="E43" s="383"/>
      <c r="F43" s="548">
        <v>1109</v>
      </c>
      <c r="G43" s="548">
        <v>969</v>
      </c>
      <c r="H43" s="548">
        <v>1518</v>
      </c>
      <c r="I43" s="548">
        <v>1370</v>
      </c>
      <c r="J43" s="548">
        <v>1290</v>
      </c>
      <c r="K43" s="549">
        <v>-181</v>
      </c>
      <c r="L43" s="380">
        <v>-14.031007751937985</v>
      </c>
    </row>
    <row r="44" spans="1:12" s="110" customFormat="1" ht="15" customHeight="1" x14ac:dyDescent="0.2">
      <c r="A44" s="381"/>
      <c r="B44" s="384"/>
      <c r="C44" s="366" t="s">
        <v>109</v>
      </c>
      <c r="D44" s="385"/>
      <c r="E44" s="383"/>
      <c r="F44" s="548">
        <v>8188</v>
      </c>
      <c r="G44" s="548">
        <v>6539</v>
      </c>
      <c r="H44" s="548">
        <v>8239</v>
      </c>
      <c r="I44" s="548">
        <v>7478</v>
      </c>
      <c r="J44" s="550">
        <v>8036</v>
      </c>
      <c r="K44" s="549">
        <v>152</v>
      </c>
      <c r="L44" s="380">
        <v>1.8914883026381284</v>
      </c>
    </row>
    <row r="45" spans="1:12" s="110" customFormat="1" ht="15" customHeight="1" x14ac:dyDescent="0.2">
      <c r="A45" s="381"/>
      <c r="B45" s="385"/>
      <c r="C45" s="382" t="s">
        <v>353</v>
      </c>
      <c r="D45" s="385"/>
      <c r="E45" s="383"/>
      <c r="F45" s="548">
        <v>3079</v>
      </c>
      <c r="G45" s="548">
        <v>2679</v>
      </c>
      <c r="H45" s="548">
        <v>3556</v>
      </c>
      <c r="I45" s="548">
        <v>3041</v>
      </c>
      <c r="J45" s="548">
        <v>3147</v>
      </c>
      <c r="K45" s="549">
        <v>-68</v>
      </c>
      <c r="L45" s="380">
        <v>-2.1607880521131237</v>
      </c>
    </row>
    <row r="46" spans="1:12" s="110" customFormat="1" ht="15" customHeight="1" x14ac:dyDescent="0.2">
      <c r="A46" s="381"/>
      <c r="B46" s="384"/>
      <c r="C46" s="366" t="s">
        <v>110</v>
      </c>
      <c r="D46" s="385"/>
      <c r="E46" s="383"/>
      <c r="F46" s="548">
        <v>1334</v>
      </c>
      <c r="G46" s="548">
        <v>790</v>
      </c>
      <c r="H46" s="548">
        <v>1047</v>
      </c>
      <c r="I46" s="548">
        <v>1010</v>
      </c>
      <c r="J46" s="548">
        <v>1191</v>
      </c>
      <c r="K46" s="549">
        <v>143</v>
      </c>
      <c r="L46" s="380">
        <v>12.006717044500419</v>
      </c>
    </row>
    <row r="47" spans="1:12" s="110" customFormat="1" ht="15" customHeight="1" x14ac:dyDescent="0.2">
      <c r="A47" s="381"/>
      <c r="B47" s="385"/>
      <c r="C47" s="382" t="s">
        <v>353</v>
      </c>
      <c r="D47" s="385"/>
      <c r="E47" s="383"/>
      <c r="F47" s="548">
        <v>455</v>
      </c>
      <c r="G47" s="548">
        <v>257</v>
      </c>
      <c r="H47" s="548">
        <v>431</v>
      </c>
      <c r="I47" s="548">
        <v>361</v>
      </c>
      <c r="J47" s="550">
        <v>385</v>
      </c>
      <c r="K47" s="549">
        <v>70</v>
      </c>
      <c r="L47" s="380">
        <v>18.181818181818183</v>
      </c>
    </row>
    <row r="48" spans="1:12" s="110" customFormat="1" ht="15" customHeight="1" x14ac:dyDescent="0.2">
      <c r="A48" s="381"/>
      <c r="B48" s="385"/>
      <c r="C48" s="366" t="s">
        <v>111</v>
      </c>
      <c r="D48" s="386"/>
      <c r="E48" s="387"/>
      <c r="F48" s="548">
        <v>154</v>
      </c>
      <c r="G48" s="548">
        <v>130</v>
      </c>
      <c r="H48" s="548">
        <v>187</v>
      </c>
      <c r="I48" s="548">
        <v>155</v>
      </c>
      <c r="J48" s="548">
        <v>164</v>
      </c>
      <c r="K48" s="549">
        <v>-10</v>
      </c>
      <c r="L48" s="380">
        <v>-6.0975609756097562</v>
      </c>
    </row>
    <row r="49" spans="1:12" s="110" customFormat="1" ht="15" customHeight="1" x14ac:dyDescent="0.2">
      <c r="A49" s="381"/>
      <c r="B49" s="385"/>
      <c r="C49" s="382" t="s">
        <v>353</v>
      </c>
      <c r="D49" s="385"/>
      <c r="E49" s="383"/>
      <c r="F49" s="548">
        <v>51</v>
      </c>
      <c r="G49" s="548">
        <v>42</v>
      </c>
      <c r="H49" s="548">
        <v>105</v>
      </c>
      <c r="I49" s="548">
        <v>61</v>
      </c>
      <c r="J49" s="548">
        <v>55</v>
      </c>
      <c r="K49" s="549">
        <v>-4</v>
      </c>
      <c r="L49" s="380">
        <v>-7.2727272727272725</v>
      </c>
    </row>
    <row r="50" spans="1:12" s="110" customFormat="1" ht="15" customHeight="1" x14ac:dyDescent="0.2">
      <c r="A50" s="381"/>
      <c r="B50" s="384" t="s">
        <v>113</v>
      </c>
      <c r="C50" s="382" t="s">
        <v>181</v>
      </c>
      <c r="D50" s="385"/>
      <c r="E50" s="383"/>
      <c r="F50" s="548">
        <v>7201</v>
      </c>
      <c r="G50" s="548">
        <v>5239</v>
      </c>
      <c r="H50" s="548">
        <v>7309</v>
      </c>
      <c r="I50" s="548">
        <v>6942</v>
      </c>
      <c r="J50" s="550">
        <v>7245</v>
      </c>
      <c r="K50" s="549">
        <v>-44</v>
      </c>
      <c r="L50" s="380">
        <v>-0.60731538992408562</v>
      </c>
    </row>
    <row r="51" spans="1:12" s="110" customFormat="1" ht="15" customHeight="1" x14ac:dyDescent="0.2">
      <c r="A51" s="381"/>
      <c r="B51" s="385"/>
      <c r="C51" s="382" t="s">
        <v>353</v>
      </c>
      <c r="D51" s="385"/>
      <c r="E51" s="383"/>
      <c r="F51" s="548">
        <v>2665</v>
      </c>
      <c r="G51" s="548">
        <v>1974</v>
      </c>
      <c r="H51" s="548">
        <v>2921</v>
      </c>
      <c r="I51" s="548">
        <v>2661</v>
      </c>
      <c r="J51" s="548">
        <v>2743</v>
      </c>
      <c r="K51" s="549">
        <v>-78</v>
      </c>
      <c r="L51" s="380">
        <v>-2.8436018957345972</v>
      </c>
    </row>
    <row r="52" spans="1:12" s="110" customFormat="1" ht="15" customHeight="1" x14ac:dyDescent="0.2">
      <c r="A52" s="381"/>
      <c r="B52" s="384"/>
      <c r="C52" s="382" t="s">
        <v>182</v>
      </c>
      <c r="D52" s="385"/>
      <c r="E52" s="383"/>
      <c r="F52" s="548">
        <v>4622</v>
      </c>
      <c r="G52" s="548">
        <v>4074</v>
      </c>
      <c r="H52" s="548">
        <v>4958</v>
      </c>
      <c r="I52" s="548">
        <v>4278</v>
      </c>
      <c r="J52" s="548">
        <v>4518</v>
      </c>
      <c r="K52" s="549">
        <v>104</v>
      </c>
      <c r="L52" s="380">
        <v>2.3019034971226207</v>
      </c>
    </row>
    <row r="53" spans="1:12" s="269" customFormat="1" ht="11.25" customHeight="1" x14ac:dyDescent="0.2">
      <c r="A53" s="381"/>
      <c r="B53" s="385"/>
      <c r="C53" s="382" t="s">
        <v>353</v>
      </c>
      <c r="D53" s="385"/>
      <c r="E53" s="383"/>
      <c r="F53" s="548">
        <v>2029</v>
      </c>
      <c r="G53" s="548">
        <v>1973</v>
      </c>
      <c r="H53" s="548">
        <v>2689</v>
      </c>
      <c r="I53" s="548">
        <v>2172</v>
      </c>
      <c r="J53" s="550">
        <v>2134</v>
      </c>
      <c r="K53" s="549">
        <v>-105</v>
      </c>
      <c r="L53" s="380">
        <v>-4.9203373945641991</v>
      </c>
    </row>
    <row r="54" spans="1:12" s="151" customFormat="1" ht="12.75" customHeight="1" x14ac:dyDescent="0.2">
      <c r="A54" s="381"/>
      <c r="B54" s="384" t="s">
        <v>113</v>
      </c>
      <c r="C54" s="384" t="s">
        <v>116</v>
      </c>
      <c r="D54" s="385"/>
      <c r="E54" s="383"/>
      <c r="F54" s="548">
        <v>9178</v>
      </c>
      <c r="G54" s="548">
        <v>6953</v>
      </c>
      <c r="H54" s="548">
        <v>9221</v>
      </c>
      <c r="I54" s="548">
        <v>8435</v>
      </c>
      <c r="J54" s="548">
        <v>9070</v>
      </c>
      <c r="K54" s="549">
        <v>108</v>
      </c>
      <c r="L54" s="380">
        <v>1.1907386990077178</v>
      </c>
    </row>
    <row r="55" spans="1:12" ht="11.25" x14ac:dyDescent="0.2">
      <c r="A55" s="381"/>
      <c r="B55" s="385"/>
      <c r="C55" s="382" t="s">
        <v>353</v>
      </c>
      <c r="D55" s="385"/>
      <c r="E55" s="383"/>
      <c r="F55" s="548">
        <v>3551</v>
      </c>
      <c r="G55" s="548">
        <v>2870</v>
      </c>
      <c r="H55" s="548">
        <v>4162</v>
      </c>
      <c r="I55" s="548">
        <v>3587</v>
      </c>
      <c r="J55" s="548">
        <v>3696</v>
      </c>
      <c r="K55" s="549">
        <v>-145</v>
      </c>
      <c r="L55" s="380">
        <v>-3.9231601731601731</v>
      </c>
    </row>
    <row r="56" spans="1:12" ht="14.25" customHeight="1" x14ac:dyDescent="0.2">
      <c r="A56" s="381"/>
      <c r="B56" s="385"/>
      <c r="C56" s="384" t="s">
        <v>117</v>
      </c>
      <c r="D56" s="385"/>
      <c r="E56" s="383"/>
      <c r="F56" s="548">
        <v>2637</v>
      </c>
      <c r="G56" s="548">
        <v>2350</v>
      </c>
      <c r="H56" s="548">
        <v>3036</v>
      </c>
      <c r="I56" s="548">
        <v>2774</v>
      </c>
      <c r="J56" s="548">
        <v>2681</v>
      </c>
      <c r="K56" s="549">
        <v>-44</v>
      </c>
      <c r="L56" s="380">
        <v>-1.6411786646773592</v>
      </c>
    </row>
    <row r="57" spans="1:12" ht="18.75" customHeight="1" x14ac:dyDescent="0.2">
      <c r="A57" s="388"/>
      <c r="B57" s="389"/>
      <c r="C57" s="390" t="s">
        <v>353</v>
      </c>
      <c r="D57" s="389"/>
      <c r="E57" s="391"/>
      <c r="F57" s="551">
        <v>1142</v>
      </c>
      <c r="G57" s="552">
        <v>1074</v>
      </c>
      <c r="H57" s="552">
        <v>1445</v>
      </c>
      <c r="I57" s="552">
        <v>1244</v>
      </c>
      <c r="J57" s="552">
        <v>1180</v>
      </c>
      <c r="K57" s="553">
        <f t="shared" ref="K57" si="0">IF(OR(F57=".",J57=".")=TRUE,".",IF(OR(F57="*",J57="*")=TRUE,"*",IF(AND(F57="-",J57="-")=TRUE,"-",IF(AND(ISNUMBER(J57),ISNUMBER(F57))=TRUE,IF(F57-J57=0,0,F57-J57),IF(ISNUMBER(F57)=TRUE,F57,-J57)))))</f>
        <v>-38</v>
      </c>
      <c r="L57" s="392">
        <f t="shared" ref="L57" si="1">IF(K57 =".",".",IF(K57 ="*","*",IF(K57="-","-",IF(K57=0,0,IF(OR(J57="-",J57=".",F57="-",F57=".")=TRUE,"X",IF(J57=0,"0,0",IF(ABS(K57*100/J57)&gt;250,".X",(K57*100/J57))))))))</f>
        <v>-3.2203389830508473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12205</v>
      </c>
      <c r="E11" s="114">
        <v>9985</v>
      </c>
      <c r="F11" s="114">
        <v>16105</v>
      </c>
      <c r="G11" s="114">
        <v>11530</v>
      </c>
      <c r="H11" s="140">
        <v>12098</v>
      </c>
      <c r="I11" s="115">
        <v>107</v>
      </c>
      <c r="J11" s="116">
        <v>0.88444370970408337</v>
      </c>
    </row>
    <row r="12" spans="1:15" s="110" customFormat="1" ht="24.95" customHeight="1" x14ac:dyDescent="0.2">
      <c r="A12" s="193" t="s">
        <v>132</v>
      </c>
      <c r="B12" s="194" t="s">
        <v>133</v>
      </c>
      <c r="C12" s="113">
        <v>0.81933633756657109</v>
      </c>
      <c r="D12" s="115">
        <v>100</v>
      </c>
      <c r="E12" s="114">
        <v>69</v>
      </c>
      <c r="F12" s="114">
        <v>155</v>
      </c>
      <c r="G12" s="114">
        <v>121</v>
      </c>
      <c r="H12" s="140">
        <v>119</v>
      </c>
      <c r="I12" s="115">
        <v>-19</v>
      </c>
      <c r="J12" s="116">
        <v>-15.966386554621849</v>
      </c>
    </row>
    <row r="13" spans="1:15" s="110" customFormat="1" ht="24.95" customHeight="1" x14ac:dyDescent="0.2">
      <c r="A13" s="193" t="s">
        <v>134</v>
      </c>
      <c r="B13" s="199" t="s">
        <v>214</v>
      </c>
      <c r="C13" s="113">
        <v>1.1798443260958624</v>
      </c>
      <c r="D13" s="115">
        <v>144</v>
      </c>
      <c r="E13" s="114">
        <v>106</v>
      </c>
      <c r="F13" s="114">
        <v>175</v>
      </c>
      <c r="G13" s="114">
        <v>154</v>
      </c>
      <c r="H13" s="140">
        <v>145</v>
      </c>
      <c r="I13" s="115">
        <v>-1</v>
      </c>
      <c r="J13" s="116">
        <v>-0.68965517241379315</v>
      </c>
    </row>
    <row r="14" spans="1:15" s="287" customFormat="1" ht="24.95" customHeight="1" x14ac:dyDescent="0.2">
      <c r="A14" s="193" t="s">
        <v>215</v>
      </c>
      <c r="B14" s="199" t="s">
        <v>137</v>
      </c>
      <c r="C14" s="113">
        <v>13.297828758705448</v>
      </c>
      <c r="D14" s="115">
        <v>1623</v>
      </c>
      <c r="E14" s="114">
        <v>1074</v>
      </c>
      <c r="F14" s="114">
        <v>2010</v>
      </c>
      <c r="G14" s="114">
        <v>1341</v>
      </c>
      <c r="H14" s="140">
        <v>1513</v>
      </c>
      <c r="I14" s="115">
        <v>110</v>
      </c>
      <c r="J14" s="116">
        <v>7.2703238598810307</v>
      </c>
      <c r="K14" s="110"/>
      <c r="L14" s="110"/>
      <c r="M14" s="110"/>
      <c r="N14" s="110"/>
      <c r="O14" s="110"/>
    </row>
    <row r="15" spans="1:15" s="110" customFormat="1" ht="24.95" customHeight="1" x14ac:dyDescent="0.2">
      <c r="A15" s="193" t="s">
        <v>216</v>
      </c>
      <c r="B15" s="199" t="s">
        <v>217</v>
      </c>
      <c r="C15" s="113">
        <v>2.6956165505940191</v>
      </c>
      <c r="D15" s="115">
        <v>329</v>
      </c>
      <c r="E15" s="114">
        <v>276</v>
      </c>
      <c r="F15" s="114">
        <v>421</v>
      </c>
      <c r="G15" s="114">
        <v>283</v>
      </c>
      <c r="H15" s="140">
        <v>317</v>
      </c>
      <c r="I15" s="115">
        <v>12</v>
      </c>
      <c r="J15" s="116">
        <v>3.7854889589905363</v>
      </c>
    </row>
    <row r="16" spans="1:15" s="287" customFormat="1" ht="24.95" customHeight="1" x14ac:dyDescent="0.2">
      <c r="A16" s="193" t="s">
        <v>218</v>
      </c>
      <c r="B16" s="199" t="s">
        <v>141</v>
      </c>
      <c r="C16" s="113">
        <v>7.1118394100778373</v>
      </c>
      <c r="D16" s="115">
        <v>868</v>
      </c>
      <c r="E16" s="114">
        <v>423</v>
      </c>
      <c r="F16" s="114">
        <v>1033</v>
      </c>
      <c r="G16" s="114">
        <v>658</v>
      </c>
      <c r="H16" s="140">
        <v>732</v>
      </c>
      <c r="I16" s="115">
        <v>136</v>
      </c>
      <c r="J16" s="116">
        <v>18.579234972677597</v>
      </c>
      <c r="K16" s="110"/>
      <c r="L16" s="110"/>
      <c r="M16" s="110"/>
      <c r="N16" s="110"/>
      <c r="O16" s="110"/>
    </row>
    <row r="17" spans="1:15" s="110" customFormat="1" ht="24.95" customHeight="1" x14ac:dyDescent="0.2">
      <c r="A17" s="193" t="s">
        <v>142</v>
      </c>
      <c r="B17" s="199" t="s">
        <v>220</v>
      </c>
      <c r="C17" s="113">
        <v>3.4903727980335928</v>
      </c>
      <c r="D17" s="115">
        <v>426</v>
      </c>
      <c r="E17" s="114">
        <v>375</v>
      </c>
      <c r="F17" s="114">
        <v>556</v>
      </c>
      <c r="G17" s="114">
        <v>400</v>
      </c>
      <c r="H17" s="140">
        <v>464</v>
      </c>
      <c r="I17" s="115">
        <v>-38</v>
      </c>
      <c r="J17" s="116">
        <v>-8.1896551724137936</v>
      </c>
    </row>
    <row r="18" spans="1:15" s="287" customFormat="1" ht="24.95" customHeight="1" x14ac:dyDescent="0.2">
      <c r="A18" s="201" t="s">
        <v>144</v>
      </c>
      <c r="B18" s="202" t="s">
        <v>145</v>
      </c>
      <c r="C18" s="113">
        <v>7.5870544858664486</v>
      </c>
      <c r="D18" s="115">
        <v>926</v>
      </c>
      <c r="E18" s="114">
        <v>551</v>
      </c>
      <c r="F18" s="114">
        <v>1283</v>
      </c>
      <c r="G18" s="114">
        <v>1037</v>
      </c>
      <c r="H18" s="140">
        <v>978</v>
      </c>
      <c r="I18" s="115">
        <v>-52</v>
      </c>
      <c r="J18" s="116">
        <v>-5.3169734151329244</v>
      </c>
      <c r="K18" s="110"/>
      <c r="L18" s="110"/>
      <c r="M18" s="110"/>
      <c r="N18" s="110"/>
      <c r="O18" s="110"/>
    </row>
    <row r="19" spans="1:15" s="110" customFormat="1" ht="24.95" customHeight="1" x14ac:dyDescent="0.2">
      <c r="A19" s="193" t="s">
        <v>146</v>
      </c>
      <c r="B19" s="199" t="s">
        <v>147</v>
      </c>
      <c r="C19" s="113">
        <v>14.05981155264236</v>
      </c>
      <c r="D19" s="115">
        <v>1716</v>
      </c>
      <c r="E19" s="114">
        <v>1446</v>
      </c>
      <c r="F19" s="114">
        <v>2341</v>
      </c>
      <c r="G19" s="114">
        <v>1578</v>
      </c>
      <c r="H19" s="140">
        <v>1822</v>
      </c>
      <c r="I19" s="115">
        <v>-106</v>
      </c>
      <c r="J19" s="116">
        <v>-5.8177826564215147</v>
      </c>
    </row>
    <row r="20" spans="1:15" s="287" customFormat="1" ht="24.95" customHeight="1" x14ac:dyDescent="0.2">
      <c r="A20" s="193" t="s">
        <v>148</v>
      </c>
      <c r="B20" s="199" t="s">
        <v>149</v>
      </c>
      <c r="C20" s="113">
        <v>4.2687423187218352</v>
      </c>
      <c r="D20" s="115">
        <v>521</v>
      </c>
      <c r="E20" s="114">
        <v>572</v>
      </c>
      <c r="F20" s="114">
        <v>678</v>
      </c>
      <c r="G20" s="114">
        <v>535</v>
      </c>
      <c r="H20" s="140">
        <v>547</v>
      </c>
      <c r="I20" s="115">
        <v>-26</v>
      </c>
      <c r="J20" s="116">
        <v>-4.753199268738574</v>
      </c>
      <c r="K20" s="110"/>
      <c r="L20" s="110"/>
      <c r="M20" s="110"/>
      <c r="N20" s="110"/>
      <c r="O20" s="110"/>
    </row>
    <row r="21" spans="1:15" s="110" customFormat="1" ht="24.95" customHeight="1" x14ac:dyDescent="0.2">
      <c r="A21" s="201" t="s">
        <v>150</v>
      </c>
      <c r="B21" s="202" t="s">
        <v>151</v>
      </c>
      <c r="C21" s="113">
        <v>6.8906185989348625</v>
      </c>
      <c r="D21" s="115">
        <v>841</v>
      </c>
      <c r="E21" s="114">
        <v>774</v>
      </c>
      <c r="F21" s="114">
        <v>931</v>
      </c>
      <c r="G21" s="114">
        <v>825</v>
      </c>
      <c r="H21" s="140">
        <v>899</v>
      </c>
      <c r="I21" s="115">
        <v>-58</v>
      </c>
      <c r="J21" s="116">
        <v>-6.4516129032258061</v>
      </c>
    </row>
    <row r="22" spans="1:15" s="110" customFormat="1" ht="24.95" customHeight="1" x14ac:dyDescent="0.2">
      <c r="A22" s="201" t="s">
        <v>152</v>
      </c>
      <c r="B22" s="199" t="s">
        <v>153</v>
      </c>
      <c r="C22" s="113">
        <v>1.4584186808684965</v>
      </c>
      <c r="D22" s="115">
        <v>178</v>
      </c>
      <c r="E22" s="114">
        <v>167</v>
      </c>
      <c r="F22" s="114">
        <v>287</v>
      </c>
      <c r="G22" s="114">
        <v>192</v>
      </c>
      <c r="H22" s="140">
        <v>215</v>
      </c>
      <c r="I22" s="115">
        <v>-37</v>
      </c>
      <c r="J22" s="116">
        <v>-17.209302325581394</v>
      </c>
    </row>
    <row r="23" spans="1:15" s="110" customFormat="1" ht="24.95" customHeight="1" x14ac:dyDescent="0.2">
      <c r="A23" s="193" t="s">
        <v>154</v>
      </c>
      <c r="B23" s="199" t="s">
        <v>155</v>
      </c>
      <c r="C23" s="113">
        <v>0.76198279393691115</v>
      </c>
      <c r="D23" s="115">
        <v>93</v>
      </c>
      <c r="E23" s="114">
        <v>66</v>
      </c>
      <c r="F23" s="114">
        <v>113</v>
      </c>
      <c r="G23" s="114">
        <v>56</v>
      </c>
      <c r="H23" s="140">
        <v>106</v>
      </c>
      <c r="I23" s="115">
        <v>-13</v>
      </c>
      <c r="J23" s="116">
        <v>-12.264150943396226</v>
      </c>
    </row>
    <row r="24" spans="1:15" s="110" customFormat="1" ht="24.95" customHeight="1" x14ac:dyDescent="0.2">
      <c r="A24" s="193" t="s">
        <v>156</v>
      </c>
      <c r="B24" s="199" t="s">
        <v>221</v>
      </c>
      <c r="C24" s="113">
        <v>5.0634985661614094</v>
      </c>
      <c r="D24" s="115">
        <v>618</v>
      </c>
      <c r="E24" s="114">
        <v>445</v>
      </c>
      <c r="F24" s="114">
        <v>758</v>
      </c>
      <c r="G24" s="114">
        <v>570</v>
      </c>
      <c r="H24" s="140">
        <v>679</v>
      </c>
      <c r="I24" s="115">
        <v>-61</v>
      </c>
      <c r="J24" s="116">
        <v>-8.98379970544919</v>
      </c>
    </row>
    <row r="25" spans="1:15" s="110" customFormat="1" ht="24.95" customHeight="1" x14ac:dyDescent="0.2">
      <c r="A25" s="193" t="s">
        <v>222</v>
      </c>
      <c r="B25" s="204" t="s">
        <v>159</v>
      </c>
      <c r="C25" s="113">
        <v>6.3088897992625972</v>
      </c>
      <c r="D25" s="115">
        <v>770</v>
      </c>
      <c r="E25" s="114">
        <v>501</v>
      </c>
      <c r="F25" s="114">
        <v>686</v>
      </c>
      <c r="G25" s="114">
        <v>685</v>
      </c>
      <c r="H25" s="140">
        <v>704</v>
      </c>
      <c r="I25" s="115">
        <v>66</v>
      </c>
      <c r="J25" s="116">
        <v>9.375</v>
      </c>
    </row>
    <row r="26" spans="1:15" s="110" customFormat="1" ht="24.95" customHeight="1" x14ac:dyDescent="0.2">
      <c r="A26" s="201">
        <v>782.78300000000002</v>
      </c>
      <c r="B26" s="203" t="s">
        <v>160</v>
      </c>
      <c r="C26" s="113">
        <v>9.8566161409258495</v>
      </c>
      <c r="D26" s="115">
        <v>1203</v>
      </c>
      <c r="E26" s="114">
        <v>1093</v>
      </c>
      <c r="F26" s="114">
        <v>1610</v>
      </c>
      <c r="G26" s="114">
        <v>1422</v>
      </c>
      <c r="H26" s="140">
        <v>1275</v>
      </c>
      <c r="I26" s="115">
        <v>-72</v>
      </c>
      <c r="J26" s="116">
        <v>-5.6470588235294121</v>
      </c>
    </row>
    <row r="27" spans="1:15" s="110" customFormat="1" ht="24.95" customHeight="1" x14ac:dyDescent="0.2">
      <c r="A27" s="193" t="s">
        <v>161</v>
      </c>
      <c r="B27" s="199" t="s">
        <v>162</v>
      </c>
      <c r="C27" s="113">
        <v>4.4653830397378123</v>
      </c>
      <c r="D27" s="115">
        <v>545</v>
      </c>
      <c r="E27" s="114">
        <v>405</v>
      </c>
      <c r="F27" s="114">
        <v>701</v>
      </c>
      <c r="G27" s="114">
        <v>571</v>
      </c>
      <c r="H27" s="140">
        <v>456</v>
      </c>
      <c r="I27" s="115">
        <v>89</v>
      </c>
      <c r="J27" s="116">
        <v>19.517543859649123</v>
      </c>
    </row>
    <row r="28" spans="1:15" s="110" customFormat="1" ht="24.95" customHeight="1" x14ac:dyDescent="0.2">
      <c r="A28" s="193" t="s">
        <v>163</v>
      </c>
      <c r="B28" s="199" t="s">
        <v>164</v>
      </c>
      <c r="C28" s="113">
        <v>5.915608357230643</v>
      </c>
      <c r="D28" s="115">
        <v>722</v>
      </c>
      <c r="E28" s="114">
        <v>623</v>
      </c>
      <c r="F28" s="114">
        <v>1195</v>
      </c>
      <c r="G28" s="114">
        <v>607</v>
      </c>
      <c r="H28" s="140">
        <v>622</v>
      </c>
      <c r="I28" s="115">
        <v>100</v>
      </c>
      <c r="J28" s="116">
        <v>16.077170418006432</v>
      </c>
    </row>
    <row r="29" spans="1:15" s="110" customFormat="1" ht="24.95" customHeight="1" x14ac:dyDescent="0.2">
      <c r="A29" s="193">
        <v>86</v>
      </c>
      <c r="B29" s="199" t="s">
        <v>165</v>
      </c>
      <c r="C29" s="113">
        <v>5.8336747234739859</v>
      </c>
      <c r="D29" s="115">
        <v>712</v>
      </c>
      <c r="E29" s="114">
        <v>708</v>
      </c>
      <c r="F29" s="114">
        <v>871</v>
      </c>
      <c r="G29" s="114">
        <v>564</v>
      </c>
      <c r="H29" s="140">
        <v>605</v>
      </c>
      <c r="I29" s="115">
        <v>107</v>
      </c>
      <c r="J29" s="116">
        <v>17.685950413223139</v>
      </c>
    </row>
    <row r="30" spans="1:15" s="110" customFormat="1" ht="24.95" customHeight="1" x14ac:dyDescent="0.2">
      <c r="A30" s="193">
        <v>87.88</v>
      </c>
      <c r="B30" s="204" t="s">
        <v>166</v>
      </c>
      <c r="C30" s="113">
        <v>7.6607947562474399</v>
      </c>
      <c r="D30" s="115">
        <v>935</v>
      </c>
      <c r="E30" s="114">
        <v>842</v>
      </c>
      <c r="F30" s="114">
        <v>1617</v>
      </c>
      <c r="G30" s="114">
        <v>712</v>
      </c>
      <c r="H30" s="140">
        <v>859</v>
      </c>
      <c r="I30" s="115">
        <v>76</v>
      </c>
      <c r="J30" s="116">
        <v>8.8474970896391145</v>
      </c>
    </row>
    <row r="31" spans="1:15" s="110" customFormat="1" ht="24.95" customHeight="1" x14ac:dyDescent="0.2">
      <c r="A31" s="193" t="s">
        <v>167</v>
      </c>
      <c r="B31" s="199" t="s">
        <v>168</v>
      </c>
      <c r="C31" s="113">
        <v>4.5718967636214662</v>
      </c>
      <c r="D31" s="115">
        <v>558</v>
      </c>
      <c r="E31" s="114">
        <v>543</v>
      </c>
      <c r="F31" s="114">
        <v>693</v>
      </c>
      <c r="G31" s="114">
        <v>560</v>
      </c>
      <c r="H31" s="140">
        <v>554</v>
      </c>
      <c r="I31" s="115">
        <v>4</v>
      </c>
      <c r="J31" s="116">
        <v>0.72202166064981954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0.81933633756657109</v>
      </c>
      <c r="D34" s="115">
        <v>100</v>
      </c>
      <c r="E34" s="114">
        <v>69</v>
      </c>
      <c r="F34" s="114">
        <v>155</v>
      </c>
      <c r="G34" s="114">
        <v>121</v>
      </c>
      <c r="H34" s="140">
        <v>119</v>
      </c>
      <c r="I34" s="115">
        <v>-19</v>
      </c>
      <c r="J34" s="116">
        <v>-15.966386554621849</v>
      </c>
    </row>
    <row r="35" spans="1:10" s="110" customFormat="1" ht="24.95" customHeight="1" x14ac:dyDescent="0.2">
      <c r="A35" s="292" t="s">
        <v>171</v>
      </c>
      <c r="B35" s="293" t="s">
        <v>172</v>
      </c>
      <c r="C35" s="113">
        <v>22.06472757066776</v>
      </c>
      <c r="D35" s="115">
        <v>2693</v>
      </c>
      <c r="E35" s="114">
        <v>1731</v>
      </c>
      <c r="F35" s="114">
        <v>3468</v>
      </c>
      <c r="G35" s="114">
        <v>2532</v>
      </c>
      <c r="H35" s="140">
        <v>2636</v>
      </c>
      <c r="I35" s="115">
        <v>57</v>
      </c>
      <c r="J35" s="116">
        <v>2.1623672230652504</v>
      </c>
    </row>
    <row r="36" spans="1:10" s="110" customFormat="1" ht="24.95" customHeight="1" x14ac:dyDescent="0.2">
      <c r="A36" s="294" t="s">
        <v>173</v>
      </c>
      <c r="B36" s="295" t="s">
        <v>174</v>
      </c>
      <c r="C36" s="125">
        <v>77.115936091765676</v>
      </c>
      <c r="D36" s="143">
        <v>9412</v>
      </c>
      <c r="E36" s="144">
        <v>8185</v>
      </c>
      <c r="F36" s="144">
        <v>12481</v>
      </c>
      <c r="G36" s="144">
        <v>8877</v>
      </c>
      <c r="H36" s="145">
        <v>9343</v>
      </c>
      <c r="I36" s="143">
        <v>69</v>
      </c>
      <c r="J36" s="146">
        <v>0.73852081772449962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12205</v>
      </c>
      <c r="F11" s="264">
        <v>9985</v>
      </c>
      <c r="G11" s="264">
        <v>16105</v>
      </c>
      <c r="H11" s="264">
        <v>11530</v>
      </c>
      <c r="I11" s="265">
        <v>12098</v>
      </c>
      <c r="J11" s="263">
        <v>107</v>
      </c>
      <c r="K11" s="266">
        <v>0.88444370970408337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28.799672265464974</v>
      </c>
      <c r="E13" s="115">
        <v>3515</v>
      </c>
      <c r="F13" s="114">
        <v>3250</v>
      </c>
      <c r="G13" s="114">
        <v>4665</v>
      </c>
      <c r="H13" s="114">
        <v>4017</v>
      </c>
      <c r="I13" s="140">
        <v>3803</v>
      </c>
      <c r="J13" s="115">
        <v>-288</v>
      </c>
      <c r="K13" s="116">
        <v>-7.572968708914015</v>
      </c>
    </row>
    <row r="14" spans="1:15" ht="15.95" customHeight="1" x14ac:dyDescent="0.2">
      <c r="A14" s="306" t="s">
        <v>230</v>
      </c>
      <c r="B14" s="307"/>
      <c r="C14" s="308"/>
      <c r="D14" s="113">
        <v>53.306022122081117</v>
      </c>
      <c r="E14" s="115">
        <v>6506</v>
      </c>
      <c r="F14" s="114">
        <v>4898</v>
      </c>
      <c r="G14" s="114">
        <v>8891</v>
      </c>
      <c r="H14" s="114">
        <v>5668</v>
      </c>
      <c r="I14" s="140">
        <v>6293</v>
      </c>
      <c r="J14" s="115">
        <v>213</v>
      </c>
      <c r="K14" s="116">
        <v>3.3847131733672335</v>
      </c>
    </row>
    <row r="15" spans="1:15" ht="15.95" customHeight="1" x14ac:dyDescent="0.2">
      <c r="A15" s="306" t="s">
        <v>231</v>
      </c>
      <c r="B15" s="307"/>
      <c r="C15" s="308"/>
      <c r="D15" s="113">
        <v>7.1446128635805</v>
      </c>
      <c r="E15" s="115">
        <v>872</v>
      </c>
      <c r="F15" s="114">
        <v>790</v>
      </c>
      <c r="G15" s="114">
        <v>1016</v>
      </c>
      <c r="H15" s="114">
        <v>696</v>
      </c>
      <c r="I15" s="140">
        <v>788</v>
      </c>
      <c r="J15" s="115">
        <v>84</v>
      </c>
      <c r="K15" s="116">
        <v>10.659898477157361</v>
      </c>
    </row>
    <row r="16" spans="1:15" ht="15.95" customHeight="1" x14ac:dyDescent="0.2">
      <c r="A16" s="306" t="s">
        <v>232</v>
      </c>
      <c r="B16" s="307"/>
      <c r="C16" s="308"/>
      <c r="D16" s="113">
        <v>10.290864399836133</v>
      </c>
      <c r="E16" s="115">
        <v>1256</v>
      </c>
      <c r="F16" s="114">
        <v>1023</v>
      </c>
      <c r="G16" s="114">
        <v>1393</v>
      </c>
      <c r="H16" s="114">
        <v>1116</v>
      </c>
      <c r="I16" s="140">
        <v>1187</v>
      </c>
      <c r="J16" s="115">
        <v>69</v>
      </c>
      <c r="K16" s="116">
        <v>5.812973883740522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0.88488324457189671</v>
      </c>
      <c r="E18" s="115">
        <v>108</v>
      </c>
      <c r="F18" s="114">
        <v>98</v>
      </c>
      <c r="G18" s="114">
        <v>183</v>
      </c>
      <c r="H18" s="114">
        <v>125</v>
      </c>
      <c r="I18" s="140">
        <v>131</v>
      </c>
      <c r="J18" s="115">
        <v>-23</v>
      </c>
      <c r="K18" s="116">
        <v>-17.557251908396946</v>
      </c>
    </row>
    <row r="19" spans="1:11" ht="14.1" customHeight="1" x14ac:dyDescent="0.2">
      <c r="A19" s="306" t="s">
        <v>235</v>
      </c>
      <c r="B19" s="307" t="s">
        <v>236</v>
      </c>
      <c r="C19" s="308"/>
      <c r="D19" s="113">
        <v>0.36870135190495701</v>
      </c>
      <c r="E19" s="115">
        <v>45</v>
      </c>
      <c r="F19" s="114">
        <v>60</v>
      </c>
      <c r="G19" s="114">
        <v>108</v>
      </c>
      <c r="H19" s="114">
        <v>92</v>
      </c>
      <c r="I19" s="140">
        <v>63</v>
      </c>
      <c r="J19" s="115">
        <v>-18</v>
      </c>
      <c r="K19" s="116">
        <v>-28.571428571428573</v>
      </c>
    </row>
    <row r="20" spans="1:11" ht="14.1" customHeight="1" x14ac:dyDescent="0.2">
      <c r="A20" s="306">
        <v>12</v>
      </c>
      <c r="B20" s="307" t="s">
        <v>237</v>
      </c>
      <c r="C20" s="308"/>
      <c r="D20" s="113">
        <v>1.2044244162228595</v>
      </c>
      <c r="E20" s="115">
        <v>147</v>
      </c>
      <c r="F20" s="114">
        <v>50</v>
      </c>
      <c r="G20" s="114">
        <v>135</v>
      </c>
      <c r="H20" s="114">
        <v>141</v>
      </c>
      <c r="I20" s="140">
        <v>154</v>
      </c>
      <c r="J20" s="115">
        <v>-7</v>
      </c>
      <c r="K20" s="116">
        <v>-4.5454545454545459</v>
      </c>
    </row>
    <row r="21" spans="1:11" ht="14.1" customHeight="1" x14ac:dyDescent="0.2">
      <c r="A21" s="306">
        <v>21</v>
      </c>
      <c r="B21" s="307" t="s">
        <v>238</v>
      </c>
      <c r="C21" s="308"/>
      <c r="D21" s="113">
        <v>0.78656288406390829</v>
      </c>
      <c r="E21" s="115">
        <v>96</v>
      </c>
      <c r="F21" s="114">
        <v>125</v>
      </c>
      <c r="G21" s="114">
        <v>107</v>
      </c>
      <c r="H21" s="114">
        <v>107</v>
      </c>
      <c r="I21" s="140">
        <v>80</v>
      </c>
      <c r="J21" s="115">
        <v>16</v>
      </c>
      <c r="K21" s="116">
        <v>20</v>
      </c>
    </row>
    <row r="22" spans="1:11" ht="14.1" customHeight="1" x14ac:dyDescent="0.2">
      <c r="A22" s="306">
        <v>22</v>
      </c>
      <c r="B22" s="307" t="s">
        <v>239</v>
      </c>
      <c r="C22" s="308"/>
      <c r="D22" s="113">
        <v>3.6378533387955754</v>
      </c>
      <c r="E22" s="115">
        <v>444</v>
      </c>
      <c r="F22" s="114">
        <v>389</v>
      </c>
      <c r="G22" s="114">
        <v>608</v>
      </c>
      <c r="H22" s="114">
        <v>493</v>
      </c>
      <c r="I22" s="140">
        <v>505</v>
      </c>
      <c r="J22" s="115">
        <v>-61</v>
      </c>
      <c r="K22" s="116">
        <v>-12.079207920792079</v>
      </c>
    </row>
    <row r="23" spans="1:11" ht="14.1" customHeight="1" x14ac:dyDescent="0.2">
      <c r="A23" s="306">
        <v>23</v>
      </c>
      <c r="B23" s="307" t="s">
        <v>240</v>
      </c>
      <c r="C23" s="308"/>
      <c r="D23" s="113">
        <v>0.36050798852929128</v>
      </c>
      <c r="E23" s="115">
        <v>44</v>
      </c>
      <c r="F23" s="114">
        <v>29</v>
      </c>
      <c r="G23" s="114">
        <v>102</v>
      </c>
      <c r="H23" s="114">
        <v>70</v>
      </c>
      <c r="I23" s="140">
        <v>78</v>
      </c>
      <c r="J23" s="115">
        <v>-34</v>
      </c>
      <c r="K23" s="116">
        <v>-43.589743589743591</v>
      </c>
    </row>
    <row r="24" spans="1:11" ht="14.1" customHeight="1" x14ac:dyDescent="0.2">
      <c r="A24" s="306">
        <v>24</v>
      </c>
      <c r="B24" s="307" t="s">
        <v>241</v>
      </c>
      <c r="C24" s="308"/>
      <c r="D24" s="113">
        <v>3.7443670626792298</v>
      </c>
      <c r="E24" s="115">
        <v>457</v>
      </c>
      <c r="F24" s="114">
        <v>220</v>
      </c>
      <c r="G24" s="114">
        <v>500</v>
      </c>
      <c r="H24" s="114">
        <v>430</v>
      </c>
      <c r="I24" s="140">
        <v>462</v>
      </c>
      <c r="J24" s="115">
        <v>-5</v>
      </c>
      <c r="K24" s="116">
        <v>-1.0822510822510822</v>
      </c>
    </row>
    <row r="25" spans="1:11" ht="14.1" customHeight="1" x14ac:dyDescent="0.2">
      <c r="A25" s="306">
        <v>25</v>
      </c>
      <c r="B25" s="307" t="s">
        <v>242</v>
      </c>
      <c r="C25" s="308"/>
      <c r="D25" s="113">
        <v>4.9487914789020895</v>
      </c>
      <c r="E25" s="115">
        <v>604</v>
      </c>
      <c r="F25" s="114">
        <v>343</v>
      </c>
      <c r="G25" s="114">
        <v>771</v>
      </c>
      <c r="H25" s="114">
        <v>389</v>
      </c>
      <c r="I25" s="140">
        <v>508</v>
      </c>
      <c r="J25" s="115">
        <v>96</v>
      </c>
      <c r="K25" s="116">
        <v>18.897637795275589</v>
      </c>
    </row>
    <row r="26" spans="1:11" ht="14.1" customHeight="1" x14ac:dyDescent="0.2">
      <c r="A26" s="306">
        <v>26</v>
      </c>
      <c r="B26" s="307" t="s">
        <v>243</v>
      </c>
      <c r="C26" s="308"/>
      <c r="D26" s="113">
        <v>2.5563293732077019</v>
      </c>
      <c r="E26" s="115">
        <v>312</v>
      </c>
      <c r="F26" s="114">
        <v>171</v>
      </c>
      <c r="G26" s="114">
        <v>428</v>
      </c>
      <c r="H26" s="114">
        <v>210</v>
      </c>
      <c r="I26" s="140">
        <v>270</v>
      </c>
      <c r="J26" s="115">
        <v>42</v>
      </c>
      <c r="K26" s="116">
        <v>15.555555555555555</v>
      </c>
    </row>
    <row r="27" spans="1:11" ht="14.1" customHeight="1" x14ac:dyDescent="0.2">
      <c r="A27" s="306">
        <v>27</v>
      </c>
      <c r="B27" s="307" t="s">
        <v>244</v>
      </c>
      <c r="C27" s="308"/>
      <c r="D27" s="113">
        <v>1.1634575993445309</v>
      </c>
      <c r="E27" s="115">
        <v>142</v>
      </c>
      <c r="F27" s="114">
        <v>127</v>
      </c>
      <c r="G27" s="114">
        <v>193</v>
      </c>
      <c r="H27" s="114">
        <v>138</v>
      </c>
      <c r="I27" s="140">
        <v>144</v>
      </c>
      <c r="J27" s="115">
        <v>-2</v>
      </c>
      <c r="K27" s="116">
        <v>-1.3888888888888888</v>
      </c>
    </row>
    <row r="28" spans="1:11" ht="14.1" customHeight="1" x14ac:dyDescent="0.2">
      <c r="A28" s="306">
        <v>28</v>
      </c>
      <c r="B28" s="307" t="s">
        <v>245</v>
      </c>
      <c r="C28" s="308"/>
      <c r="D28" s="113">
        <v>0.66366243342892262</v>
      </c>
      <c r="E28" s="115">
        <v>81</v>
      </c>
      <c r="F28" s="114">
        <v>69</v>
      </c>
      <c r="G28" s="114">
        <v>121</v>
      </c>
      <c r="H28" s="114">
        <v>94</v>
      </c>
      <c r="I28" s="140">
        <v>80</v>
      </c>
      <c r="J28" s="115">
        <v>1</v>
      </c>
      <c r="K28" s="116">
        <v>1.25</v>
      </c>
    </row>
    <row r="29" spans="1:11" ht="14.1" customHeight="1" x14ac:dyDescent="0.2">
      <c r="A29" s="306">
        <v>29</v>
      </c>
      <c r="B29" s="307" t="s">
        <v>246</v>
      </c>
      <c r="C29" s="308"/>
      <c r="D29" s="113">
        <v>3.8590741499385497</v>
      </c>
      <c r="E29" s="115">
        <v>471</v>
      </c>
      <c r="F29" s="114">
        <v>436</v>
      </c>
      <c r="G29" s="114">
        <v>508</v>
      </c>
      <c r="H29" s="114">
        <v>462</v>
      </c>
      <c r="I29" s="140">
        <v>431</v>
      </c>
      <c r="J29" s="115">
        <v>40</v>
      </c>
      <c r="K29" s="116">
        <v>9.2807424593967518</v>
      </c>
    </row>
    <row r="30" spans="1:11" ht="14.1" customHeight="1" x14ac:dyDescent="0.2">
      <c r="A30" s="306" t="s">
        <v>247</v>
      </c>
      <c r="B30" s="307" t="s">
        <v>248</v>
      </c>
      <c r="C30" s="308"/>
      <c r="D30" s="113">
        <v>0.99959033183121671</v>
      </c>
      <c r="E30" s="115">
        <v>122</v>
      </c>
      <c r="F30" s="114">
        <v>77</v>
      </c>
      <c r="G30" s="114">
        <v>127</v>
      </c>
      <c r="H30" s="114">
        <v>96</v>
      </c>
      <c r="I30" s="140" t="s">
        <v>514</v>
      </c>
      <c r="J30" s="115" t="s">
        <v>514</v>
      </c>
      <c r="K30" s="116" t="s">
        <v>514</v>
      </c>
    </row>
    <row r="31" spans="1:11" ht="14.1" customHeight="1" x14ac:dyDescent="0.2">
      <c r="A31" s="306" t="s">
        <v>249</v>
      </c>
      <c r="B31" s="307" t="s">
        <v>250</v>
      </c>
      <c r="C31" s="308"/>
      <c r="D31" s="113">
        <v>2.8267103646046703</v>
      </c>
      <c r="E31" s="115">
        <v>345</v>
      </c>
      <c r="F31" s="114">
        <v>356</v>
      </c>
      <c r="G31" s="114">
        <v>376</v>
      </c>
      <c r="H31" s="114">
        <v>362</v>
      </c>
      <c r="I31" s="140">
        <v>341</v>
      </c>
      <c r="J31" s="115">
        <v>4</v>
      </c>
      <c r="K31" s="116">
        <v>1.1730205278592376</v>
      </c>
    </row>
    <row r="32" spans="1:11" ht="14.1" customHeight="1" x14ac:dyDescent="0.2">
      <c r="A32" s="306">
        <v>31</v>
      </c>
      <c r="B32" s="307" t="s">
        <v>251</v>
      </c>
      <c r="C32" s="308"/>
      <c r="D32" s="113">
        <v>0.57353543629659975</v>
      </c>
      <c r="E32" s="115">
        <v>70</v>
      </c>
      <c r="F32" s="114">
        <v>50</v>
      </c>
      <c r="G32" s="114">
        <v>98</v>
      </c>
      <c r="H32" s="114">
        <v>64</v>
      </c>
      <c r="I32" s="140">
        <v>83</v>
      </c>
      <c r="J32" s="115">
        <v>-13</v>
      </c>
      <c r="K32" s="116">
        <v>-15.662650602409638</v>
      </c>
    </row>
    <row r="33" spans="1:11" ht="14.1" customHeight="1" x14ac:dyDescent="0.2">
      <c r="A33" s="306">
        <v>32</v>
      </c>
      <c r="B33" s="307" t="s">
        <v>252</v>
      </c>
      <c r="C33" s="308"/>
      <c r="D33" s="113">
        <v>2.6956165505940191</v>
      </c>
      <c r="E33" s="115">
        <v>329</v>
      </c>
      <c r="F33" s="114">
        <v>256</v>
      </c>
      <c r="G33" s="114">
        <v>523</v>
      </c>
      <c r="H33" s="114">
        <v>533</v>
      </c>
      <c r="I33" s="140">
        <v>485</v>
      </c>
      <c r="J33" s="115">
        <v>-156</v>
      </c>
      <c r="K33" s="116">
        <v>-32.164948453608247</v>
      </c>
    </row>
    <row r="34" spans="1:11" ht="14.1" customHeight="1" x14ac:dyDescent="0.2">
      <c r="A34" s="306">
        <v>33</v>
      </c>
      <c r="B34" s="307" t="s">
        <v>253</v>
      </c>
      <c r="C34" s="308"/>
      <c r="D34" s="113">
        <v>1.7697664891437934</v>
      </c>
      <c r="E34" s="115">
        <v>216</v>
      </c>
      <c r="F34" s="114">
        <v>111</v>
      </c>
      <c r="G34" s="114">
        <v>277</v>
      </c>
      <c r="H34" s="114">
        <v>266</v>
      </c>
      <c r="I34" s="140">
        <v>221</v>
      </c>
      <c r="J34" s="115">
        <v>-5</v>
      </c>
      <c r="K34" s="116">
        <v>-2.2624434389140271</v>
      </c>
    </row>
    <row r="35" spans="1:11" ht="14.1" customHeight="1" x14ac:dyDescent="0.2">
      <c r="A35" s="306">
        <v>34</v>
      </c>
      <c r="B35" s="307" t="s">
        <v>254</v>
      </c>
      <c r="C35" s="308"/>
      <c r="D35" s="113">
        <v>2.2531749283080704</v>
      </c>
      <c r="E35" s="115">
        <v>275</v>
      </c>
      <c r="F35" s="114">
        <v>163</v>
      </c>
      <c r="G35" s="114">
        <v>338</v>
      </c>
      <c r="H35" s="114">
        <v>240</v>
      </c>
      <c r="I35" s="140">
        <v>268</v>
      </c>
      <c r="J35" s="115">
        <v>7</v>
      </c>
      <c r="K35" s="116">
        <v>2.6119402985074629</v>
      </c>
    </row>
    <row r="36" spans="1:11" ht="14.1" customHeight="1" x14ac:dyDescent="0.2">
      <c r="A36" s="306">
        <v>41</v>
      </c>
      <c r="B36" s="307" t="s">
        <v>255</v>
      </c>
      <c r="C36" s="308"/>
      <c r="D36" s="113">
        <v>1.1880376894715281</v>
      </c>
      <c r="E36" s="115">
        <v>145</v>
      </c>
      <c r="F36" s="114">
        <v>101</v>
      </c>
      <c r="G36" s="114">
        <v>191</v>
      </c>
      <c r="H36" s="114">
        <v>138</v>
      </c>
      <c r="I36" s="140">
        <v>151</v>
      </c>
      <c r="J36" s="115">
        <v>-6</v>
      </c>
      <c r="K36" s="116">
        <v>-3.9735099337748343</v>
      </c>
    </row>
    <row r="37" spans="1:11" ht="14.1" customHeight="1" x14ac:dyDescent="0.2">
      <c r="A37" s="306">
        <v>42</v>
      </c>
      <c r="B37" s="307" t="s">
        <v>256</v>
      </c>
      <c r="C37" s="308"/>
      <c r="D37" s="113">
        <v>0.18844735764031134</v>
      </c>
      <c r="E37" s="115">
        <v>23</v>
      </c>
      <c r="F37" s="114">
        <v>9</v>
      </c>
      <c r="G37" s="114">
        <v>26</v>
      </c>
      <c r="H37" s="114" t="s">
        <v>514</v>
      </c>
      <c r="I37" s="140">
        <v>14</v>
      </c>
      <c r="J37" s="115">
        <v>9</v>
      </c>
      <c r="K37" s="116">
        <v>64.285714285714292</v>
      </c>
    </row>
    <row r="38" spans="1:11" ht="14.1" customHeight="1" x14ac:dyDescent="0.2">
      <c r="A38" s="306">
        <v>43</v>
      </c>
      <c r="B38" s="307" t="s">
        <v>257</v>
      </c>
      <c r="C38" s="308"/>
      <c r="D38" s="113">
        <v>1.2371978697255224</v>
      </c>
      <c r="E38" s="115">
        <v>151</v>
      </c>
      <c r="F38" s="114">
        <v>145</v>
      </c>
      <c r="G38" s="114">
        <v>240</v>
      </c>
      <c r="H38" s="114">
        <v>188</v>
      </c>
      <c r="I38" s="140">
        <v>163</v>
      </c>
      <c r="J38" s="115">
        <v>-12</v>
      </c>
      <c r="K38" s="116">
        <v>-7.3619631901840492</v>
      </c>
    </row>
    <row r="39" spans="1:11" ht="14.1" customHeight="1" x14ac:dyDescent="0.2">
      <c r="A39" s="306">
        <v>51</v>
      </c>
      <c r="B39" s="307" t="s">
        <v>258</v>
      </c>
      <c r="C39" s="308"/>
      <c r="D39" s="113">
        <v>6.4235968865219171</v>
      </c>
      <c r="E39" s="115">
        <v>784</v>
      </c>
      <c r="F39" s="114">
        <v>801</v>
      </c>
      <c r="G39" s="114">
        <v>1198</v>
      </c>
      <c r="H39" s="114">
        <v>1005</v>
      </c>
      <c r="I39" s="140">
        <v>969</v>
      </c>
      <c r="J39" s="115">
        <v>-185</v>
      </c>
      <c r="K39" s="116">
        <v>-19.09184726522188</v>
      </c>
    </row>
    <row r="40" spans="1:11" ht="14.1" customHeight="1" x14ac:dyDescent="0.2">
      <c r="A40" s="306" t="s">
        <v>259</v>
      </c>
      <c r="B40" s="307" t="s">
        <v>260</v>
      </c>
      <c r="C40" s="308"/>
      <c r="D40" s="113">
        <v>6.0467021712412947</v>
      </c>
      <c r="E40" s="115">
        <v>738</v>
      </c>
      <c r="F40" s="114">
        <v>754</v>
      </c>
      <c r="G40" s="114">
        <v>1149</v>
      </c>
      <c r="H40" s="114">
        <v>964</v>
      </c>
      <c r="I40" s="140">
        <v>914</v>
      </c>
      <c r="J40" s="115">
        <v>-176</v>
      </c>
      <c r="K40" s="116">
        <v>-19.25601750547046</v>
      </c>
    </row>
    <row r="41" spans="1:11" ht="14.1" customHeight="1" x14ac:dyDescent="0.2">
      <c r="A41" s="306"/>
      <c r="B41" s="307" t="s">
        <v>261</v>
      </c>
      <c r="C41" s="308"/>
      <c r="D41" s="113">
        <v>5.2437525604260546</v>
      </c>
      <c r="E41" s="115">
        <v>640</v>
      </c>
      <c r="F41" s="114">
        <v>665</v>
      </c>
      <c r="G41" s="114">
        <v>1030</v>
      </c>
      <c r="H41" s="114">
        <v>822</v>
      </c>
      <c r="I41" s="140">
        <v>785</v>
      </c>
      <c r="J41" s="115">
        <v>-145</v>
      </c>
      <c r="K41" s="116">
        <v>-18.471337579617835</v>
      </c>
    </row>
    <row r="42" spans="1:11" ht="14.1" customHeight="1" x14ac:dyDescent="0.2">
      <c r="A42" s="306">
        <v>52</v>
      </c>
      <c r="B42" s="307" t="s">
        <v>262</v>
      </c>
      <c r="C42" s="308"/>
      <c r="D42" s="113">
        <v>4.9897582957804181</v>
      </c>
      <c r="E42" s="115">
        <v>609</v>
      </c>
      <c r="F42" s="114">
        <v>538</v>
      </c>
      <c r="G42" s="114">
        <v>629</v>
      </c>
      <c r="H42" s="114">
        <v>474</v>
      </c>
      <c r="I42" s="140">
        <v>551</v>
      </c>
      <c r="J42" s="115">
        <v>58</v>
      </c>
      <c r="K42" s="116">
        <v>10.526315789473685</v>
      </c>
    </row>
    <row r="43" spans="1:11" ht="14.1" customHeight="1" x14ac:dyDescent="0.2">
      <c r="A43" s="306" t="s">
        <v>263</v>
      </c>
      <c r="B43" s="307" t="s">
        <v>264</v>
      </c>
      <c r="C43" s="308"/>
      <c r="D43" s="113">
        <v>3.9819746005735355</v>
      </c>
      <c r="E43" s="115">
        <v>486</v>
      </c>
      <c r="F43" s="114">
        <v>473</v>
      </c>
      <c r="G43" s="114">
        <v>532</v>
      </c>
      <c r="H43" s="114">
        <v>382</v>
      </c>
      <c r="I43" s="140">
        <v>438</v>
      </c>
      <c r="J43" s="115">
        <v>48</v>
      </c>
      <c r="K43" s="116">
        <v>10.95890410958904</v>
      </c>
    </row>
    <row r="44" spans="1:11" ht="14.1" customHeight="1" x14ac:dyDescent="0.2">
      <c r="A44" s="306">
        <v>53</v>
      </c>
      <c r="B44" s="307" t="s">
        <v>265</v>
      </c>
      <c r="C44" s="308"/>
      <c r="D44" s="113">
        <v>0.64727570667759116</v>
      </c>
      <c r="E44" s="115">
        <v>79</v>
      </c>
      <c r="F44" s="114">
        <v>54</v>
      </c>
      <c r="G44" s="114">
        <v>95</v>
      </c>
      <c r="H44" s="114">
        <v>93</v>
      </c>
      <c r="I44" s="140">
        <v>86</v>
      </c>
      <c r="J44" s="115">
        <v>-7</v>
      </c>
      <c r="K44" s="116">
        <v>-8.1395348837209305</v>
      </c>
    </row>
    <row r="45" spans="1:11" ht="14.1" customHeight="1" x14ac:dyDescent="0.2">
      <c r="A45" s="306" t="s">
        <v>266</v>
      </c>
      <c r="B45" s="307" t="s">
        <v>267</v>
      </c>
      <c r="C45" s="308"/>
      <c r="D45" s="113">
        <v>0.58172879967226543</v>
      </c>
      <c r="E45" s="115">
        <v>71</v>
      </c>
      <c r="F45" s="114">
        <v>51</v>
      </c>
      <c r="G45" s="114">
        <v>89</v>
      </c>
      <c r="H45" s="114">
        <v>90</v>
      </c>
      <c r="I45" s="140">
        <v>80</v>
      </c>
      <c r="J45" s="115">
        <v>-9</v>
      </c>
      <c r="K45" s="116">
        <v>-11.25</v>
      </c>
    </row>
    <row r="46" spans="1:11" ht="14.1" customHeight="1" x14ac:dyDescent="0.2">
      <c r="A46" s="306">
        <v>54</v>
      </c>
      <c r="B46" s="307" t="s">
        <v>268</v>
      </c>
      <c r="C46" s="308"/>
      <c r="D46" s="113">
        <v>4.0147480540761986</v>
      </c>
      <c r="E46" s="115">
        <v>490</v>
      </c>
      <c r="F46" s="114">
        <v>449</v>
      </c>
      <c r="G46" s="114">
        <v>518</v>
      </c>
      <c r="H46" s="114">
        <v>511</v>
      </c>
      <c r="I46" s="140">
        <v>508</v>
      </c>
      <c r="J46" s="115">
        <v>-18</v>
      </c>
      <c r="K46" s="116">
        <v>-3.5433070866141732</v>
      </c>
    </row>
    <row r="47" spans="1:11" ht="14.1" customHeight="1" x14ac:dyDescent="0.2">
      <c r="A47" s="306">
        <v>61</v>
      </c>
      <c r="B47" s="307" t="s">
        <v>269</v>
      </c>
      <c r="C47" s="308"/>
      <c r="D47" s="113">
        <v>1.4829987709954937</v>
      </c>
      <c r="E47" s="115">
        <v>181</v>
      </c>
      <c r="F47" s="114">
        <v>149</v>
      </c>
      <c r="G47" s="114">
        <v>275</v>
      </c>
      <c r="H47" s="114">
        <v>156</v>
      </c>
      <c r="I47" s="140">
        <v>194</v>
      </c>
      <c r="J47" s="115">
        <v>-13</v>
      </c>
      <c r="K47" s="116">
        <v>-6.7010309278350517</v>
      </c>
    </row>
    <row r="48" spans="1:11" ht="14.1" customHeight="1" x14ac:dyDescent="0.2">
      <c r="A48" s="306">
        <v>62</v>
      </c>
      <c r="B48" s="307" t="s">
        <v>270</v>
      </c>
      <c r="C48" s="308"/>
      <c r="D48" s="113">
        <v>8.373617369930356</v>
      </c>
      <c r="E48" s="115">
        <v>1022</v>
      </c>
      <c r="F48" s="114">
        <v>1040</v>
      </c>
      <c r="G48" s="114">
        <v>1393</v>
      </c>
      <c r="H48" s="114">
        <v>1077</v>
      </c>
      <c r="I48" s="140">
        <v>1086</v>
      </c>
      <c r="J48" s="115">
        <v>-64</v>
      </c>
      <c r="K48" s="116">
        <v>-5.8931860036832413</v>
      </c>
    </row>
    <row r="49" spans="1:11" ht="14.1" customHeight="1" x14ac:dyDescent="0.2">
      <c r="A49" s="306">
        <v>63</v>
      </c>
      <c r="B49" s="307" t="s">
        <v>271</v>
      </c>
      <c r="C49" s="308"/>
      <c r="D49" s="113">
        <v>4.3015157722244979</v>
      </c>
      <c r="E49" s="115">
        <v>525</v>
      </c>
      <c r="F49" s="114">
        <v>473</v>
      </c>
      <c r="G49" s="114">
        <v>654</v>
      </c>
      <c r="H49" s="114">
        <v>546</v>
      </c>
      <c r="I49" s="140">
        <v>578</v>
      </c>
      <c r="J49" s="115">
        <v>-53</v>
      </c>
      <c r="K49" s="116">
        <v>-9.1695501730103803</v>
      </c>
    </row>
    <row r="50" spans="1:11" ht="14.1" customHeight="1" x14ac:dyDescent="0.2">
      <c r="A50" s="306" t="s">
        <v>272</v>
      </c>
      <c r="B50" s="307" t="s">
        <v>273</v>
      </c>
      <c r="C50" s="308"/>
      <c r="D50" s="113">
        <v>0.8521097910692339</v>
      </c>
      <c r="E50" s="115">
        <v>104</v>
      </c>
      <c r="F50" s="114">
        <v>76</v>
      </c>
      <c r="G50" s="114">
        <v>150</v>
      </c>
      <c r="H50" s="114">
        <v>101</v>
      </c>
      <c r="I50" s="140">
        <v>93</v>
      </c>
      <c r="J50" s="115">
        <v>11</v>
      </c>
      <c r="K50" s="116">
        <v>11.827956989247312</v>
      </c>
    </row>
    <row r="51" spans="1:11" ht="14.1" customHeight="1" x14ac:dyDescent="0.2">
      <c r="A51" s="306" t="s">
        <v>274</v>
      </c>
      <c r="B51" s="307" t="s">
        <v>275</v>
      </c>
      <c r="C51" s="308"/>
      <c r="D51" s="113">
        <v>3.0725112658746414</v>
      </c>
      <c r="E51" s="115">
        <v>375</v>
      </c>
      <c r="F51" s="114">
        <v>369</v>
      </c>
      <c r="G51" s="114">
        <v>459</v>
      </c>
      <c r="H51" s="114">
        <v>418</v>
      </c>
      <c r="I51" s="140">
        <v>435</v>
      </c>
      <c r="J51" s="115">
        <v>-60</v>
      </c>
      <c r="K51" s="116">
        <v>-13.793103448275861</v>
      </c>
    </row>
    <row r="52" spans="1:11" ht="14.1" customHeight="1" x14ac:dyDescent="0.2">
      <c r="A52" s="306">
        <v>71</v>
      </c>
      <c r="B52" s="307" t="s">
        <v>276</v>
      </c>
      <c r="C52" s="308"/>
      <c r="D52" s="113">
        <v>9.184760344121262</v>
      </c>
      <c r="E52" s="115">
        <v>1121</v>
      </c>
      <c r="F52" s="114">
        <v>722</v>
      </c>
      <c r="G52" s="114">
        <v>1209</v>
      </c>
      <c r="H52" s="114">
        <v>925</v>
      </c>
      <c r="I52" s="140">
        <v>922</v>
      </c>
      <c r="J52" s="115">
        <v>199</v>
      </c>
      <c r="K52" s="116">
        <v>21.583514099783081</v>
      </c>
    </row>
    <row r="53" spans="1:11" ht="14.1" customHeight="1" x14ac:dyDescent="0.2">
      <c r="A53" s="306" t="s">
        <v>277</v>
      </c>
      <c r="B53" s="307" t="s">
        <v>278</v>
      </c>
      <c r="C53" s="308"/>
      <c r="D53" s="113">
        <v>2.3760753789430562</v>
      </c>
      <c r="E53" s="115">
        <v>290</v>
      </c>
      <c r="F53" s="114">
        <v>198</v>
      </c>
      <c r="G53" s="114">
        <v>341</v>
      </c>
      <c r="H53" s="114">
        <v>274</v>
      </c>
      <c r="I53" s="140">
        <v>264</v>
      </c>
      <c r="J53" s="115">
        <v>26</v>
      </c>
      <c r="K53" s="116">
        <v>9.8484848484848477</v>
      </c>
    </row>
    <row r="54" spans="1:11" ht="14.1" customHeight="1" x14ac:dyDescent="0.2">
      <c r="A54" s="306" t="s">
        <v>279</v>
      </c>
      <c r="B54" s="307" t="s">
        <v>280</v>
      </c>
      <c r="C54" s="308"/>
      <c r="D54" s="113">
        <v>5.8910282671036462</v>
      </c>
      <c r="E54" s="115">
        <v>719</v>
      </c>
      <c r="F54" s="114">
        <v>447</v>
      </c>
      <c r="G54" s="114">
        <v>719</v>
      </c>
      <c r="H54" s="114">
        <v>540</v>
      </c>
      <c r="I54" s="140">
        <v>559</v>
      </c>
      <c r="J54" s="115">
        <v>160</v>
      </c>
      <c r="K54" s="116">
        <v>28.622540250447226</v>
      </c>
    </row>
    <row r="55" spans="1:11" ht="14.1" customHeight="1" x14ac:dyDescent="0.2">
      <c r="A55" s="306">
        <v>72</v>
      </c>
      <c r="B55" s="307" t="s">
        <v>281</v>
      </c>
      <c r="C55" s="308"/>
      <c r="D55" s="113">
        <v>1.4010651372388365</v>
      </c>
      <c r="E55" s="115">
        <v>171</v>
      </c>
      <c r="F55" s="114">
        <v>138</v>
      </c>
      <c r="G55" s="114">
        <v>228</v>
      </c>
      <c r="H55" s="114">
        <v>138</v>
      </c>
      <c r="I55" s="140">
        <v>200</v>
      </c>
      <c r="J55" s="115">
        <v>-29</v>
      </c>
      <c r="K55" s="116">
        <v>-14.5</v>
      </c>
    </row>
    <row r="56" spans="1:11" ht="14.1" customHeight="1" x14ac:dyDescent="0.2">
      <c r="A56" s="306" t="s">
        <v>282</v>
      </c>
      <c r="B56" s="307" t="s">
        <v>283</v>
      </c>
      <c r="C56" s="308"/>
      <c r="D56" s="113">
        <v>0.41786153215895128</v>
      </c>
      <c r="E56" s="115">
        <v>51</v>
      </c>
      <c r="F56" s="114">
        <v>43</v>
      </c>
      <c r="G56" s="114">
        <v>84</v>
      </c>
      <c r="H56" s="114">
        <v>25</v>
      </c>
      <c r="I56" s="140">
        <v>73</v>
      </c>
      <c r="J56" s="115">
        <v>-22</v>
      </c>
      <c r="K56" s="116">
        <v>-30.136986301369863</v>
      </c>
    </row>
    <row r="57" spans="1:11" ht="14.1" customHeight="1" x14ac:dyDescent="0.2">
      <c r="A57" s="306" t="s">
        <v>284</v>
      </c>
      <c r="B57" s="307" t="s">
        <v>285</v>
      </c>
      <c r="C57" s="308"/>
      <c r="D57" s="113">
        <v>0.54076198279393695</v>
      </c>
      <c r="E57" s="115">
        <v>66</v>
      </c>
      <c r="F57" s="114">
        <v>62</v>
      </c>
      <c r="G57" s="114">
        <v>56</v>
      </c>
      <c r="H57" s="114">
        <v>64</v>
      </c>
      <c r="I57" s="140">
        <v>73</v>
      </c>
      <c r="J57" s="115">
        <v>-7</v>
      </c>
      <c r="K57" s="116">
        <v>-9.5890410958904102</v>
      </c>
    </row>
    <row r="58" spans="1:11" ht="14.1" customHeight="1" x14ac:dyDescent="0.2">
      <c r="A58" s="306">
        <v>73</v>
      </c>
      <c r="B58" s="307" t="s">
        <v>286</v>
      </c>
      <c r="C58" s="308"/>
      <c r="D58" s="113">
        <v>2.0483408439164279</v>
      </c>
      <c r="E58" s="115">
        <v>250</v>
      </c>
      <c r="F58" s="114">
        <v>187</v>
      </c>
      <c r="G58" s="114">
        <v>315</v>
      </c>
      <c r="H58" s="114">
        <v>219</v>
      </c>
      <c r="I58" s="140">
        <v>203</v>
      </c>
      <c r="J58" s="115">
        <v>47</v>
      </c>
      <c r="K58" s="116">
        <v>23.152709359605911</v>
      </c>
    </row>
    <row r="59" spans="1:11" ht="14.1" customHeight="1" x14ac:dyDescent="0.2">
      <c r="A59" s="306" t="s">
        <v>287</v>
      </c>
      <c r="B59" s="307" t="s">
        <v>288</v>
      </c>
      <c r="C59" s="308"/>
      <c r="D59" s="113">
        <v>1.7615731257681277</v>
      </c>
      <c r="E59" s="115">
        <v>215</v>
      </c>
      <c r="F59" s="114">
        <v>134</v>
      </c>
      <c r="G59" s="114">
        <v>240</v>
      </c>
      <c r="H59" s="114">
        <v>154</v>
      </c>
      <c r="I59" s="140">
        <v>168</v>
      </c>
      <c r="J59" s="115">
        <v>47</v>
      </c>
      <c r="K59" s="116">
        <v>27.976190476190474</v>
      </c>
    </row>
    <row r="60" spans="1:11" ht="14.1" customHeight="1" x14ac:dyDescent="0.2">
      <c r="A60" s="306">
        <v>81</v>
      </c>
      <c r="B60" s="307" t="s">
        <v>289</v>
      </c>
      <c r="C60" s="308"/>
      <c r="D60" s="113">
        <v>6.734944694797214</v>
      </c>
      <c r="E60" s="115">
        <v>822</v>
      </c>
      <c r="F60" s="114">
        <v>821</v>
      </c>
      <c r="G60" s="114">
        <v>1040</v>
      </c>
      <c r="H60" s="114">
        <v>689</v>
      </c>
      <c r="I60" s="140">
        <v>696</v>
      </c>
      <c r="J60" s="115">
        <v>126</v>
      </c>
      <c r="K60" s="116">
        <v>18.103448275862068</v>
      </c>
    </row>
    <row r="61" spans="1:11" ht="14.1" customHeight="1" x14ac:dyDescent="0.2">
      <c r="A61" s="306" t="s">
        <v>290</v>
      </c>
      <c r="B61" s="307" t="s">
        <v>291</v>
      </c>
      <c r="C61" s="308"/>
      <c r="D61" s="113">
        <v>2.1876280213027446</v>
      </c>
      <c r="E61" s="115">
        <v>267</v>
      </c>
      <c r="F61" s="114">
        <v>187</v>
      </c>
      <c r="G61" s="114">
        <v>374</v>
      </c>
      <c r="H61" s="114">
        <v>253</v>
      </c>
      <c r="I61" s="140">
        <v>246</v>
      </c>
      <c r="J61" s="115">
        <v>21</v>
      </c>
      <c r="K61" s="116">
        <v>8.536585365853659</v>
      </c>
    </row>
    <row r="62" spans="1:11" ht="14.1" customHeight="1" x14ac:dyDescent="0.2">
      <c r="A62" s="306" t="s">
        <v>292</v>
      </c>
      <c r="B62" s="307" t="s">
        <v>293</v>
      </c>
      <c r="C62" s="308"/>
      <c r="D62" s="113">
        <v>1.9664072101597705</v>
      </c>
      <c r="E62" s="115">
        <v>240</v>
      </c>
      <c r="F62" s="114">
        <v>380</v>
      </c>
      <c r="G62" s="114">
        <v>381</v>
      </c>
      <c r="H62" s="114">
        <v>228</v>
      </c>
      <c r="I62" s="140">
        <v>209</v>
      </c>
      <c r="J62" s="115">
        <v>31</v>
      </c>
      <c r="K62" s="116">
        <v>14.832535885167465</v>
      </c>
    </row>
    <row r="63" spans="1:11" ht="14.1" customHeight="1" x14ac:dyDescent="0.2">
      <c r="A63" s="306"/>
      <c r="B63" s="307" t="s">
        <v>294</v>
      </c>
      <c r="C63" s="308"/>
      <c r="D63" s="113">
        <v>1.728799672265465</v>
      </c>
      <c r="E63" s="115">
        <v>211</v>
      </c>
      <c r="F63" s="114">
        <v>319</v>
      </c>
      <c r="G63" s="114">
        <v>306</v>
      </c>
      <c r="H63" s="114">
        <v>201</v>
      </c>
      <c r="I63" s="140">
        <v>177</v>
      </c>
      <c r="J63" s="115">
        <v>34</v>
      </c>
      <c r="K63" s="116">
        <v>19.209039548022599</v>
      </c>
    </row>
    <row r="64" spans="1:11" ht="14.1" customHeight="1" x14ac:dyDescent="0.2">
      <c r="A64" s="306" t="s">
        <v>295</v>
      </c>
      <c r="B64" s="307" t="s">
        <v>296</v>
      </c>
      <c r="C64" s="308"/>
      <c r="D64" s="113">
        <v>1.0077836952068824</v>
      </c>
      <c r="E64" s="115">
        <v>123</v>
      </c>
      <c r="F64" s="114">
        <v>74</v>
      </c>
      <c r="G64" s="114">
        <v>82</v>
      </c>
      <c r="H64" s="114">
        <v>89</v>
      </c>
      <c r="I64" s="140">
        <v>103</v>
      </c>
      <c r="J64" s="115">
        <v>20</v>
      </c>
      <c r="K64" s="116">
        <v>19.417475728155338</v>
      </c>
    </row>
    <row r="65" spans="1:11" ht="14.1" customHeight="1" x14ac:dyDescent="0.2">
      <c r="A65" s="306" t="s">
        <v>297</v>
      </c>
      <c r="B65" s="307" t="s">
        <v>298</v>
      </c>
      <c r="C65" s="308"/>
      <c r="D65" s="113">
        <v>1.0159770585825481</v>
      </c>
      <c r="E65" s="115">
        <v>124</v>
      </c>
      <c r="F65" s="114">
        <v>101</v>
      </c>
      <c r="G65" s="114">
        <v>118</v>
      </c>
      <c r="H65" s="114">
        <v>67</v>
      </c>
      <c r="I65" s="140">
        <v>78</v>
      </c>
      <c r="J65" s="115">
        <v>46</v>
      </c>
      <c r="K65" s="116">
        <v>58.974358974358971</v>
      </c>
    </row>
    <row r="66" spans="1:11" ht="14.1" customHeight="1" x14ac:dyDescent="0.2">
      <c r="A66" s="306">
        <v>82</v>
      </c>
      <c r="B66" s="307" t="s">
        <v>299</v>
      </c>
      <c r="C66" s="308"/>
      <c r="D66" s="113">
        <v>4.1622285948381812</v>
      </c>
      <c r="E66" s="115">
        <v>508</v>
      </c>
      <c r="F66" s="114">
        <v>467</v>
      </c>
      <c r="G66" s="114">
        <v>901</v>
      </c>
      <c r="H66" s="114">
        <v>349</v>
      </c>
      <c r="I66" s="140">
        <v>382</v>
      </c>
      <c r="J66" s="115">
        <v>126</v>
      </c>
      <c r="K66" s="116">
        <v>32.984293193717278</v>
      </c>
    </row>
    <row r="67" spans="1:11" ht="14.1" customHeight="1" x14ac:dyDescent="0.2">
      <c r="A67" s="306" t="s">
        <v>300</v>
      </c>
      <c r="B67" s="307" t="s">
        <v>301</v>
      </c>
      <c r="C67" s="308"/>
      <c r="D67" s="113">
        <v>2.6628430970913559</v>
      </c>
      <c r="E67" s="115">
        <v>325</v>
      </c>
      <c r="F67" s="114">
        <v>333</v>
      </c>
      <c r="G67" s="114">
        <v>689</v>
      </c>
      <c r="H67" s="114">
        <v>232</v>
      </c>
      <c r="I67" s="140">
        <v>233</v>
      </c>
      <c r="J67" s="115">
        <v>92</v>
      </c>
      <c r="K67" s="116">
        <v>39.484978540772531</v>
      </c>
    </row>
    <row r="68" spans="1:11" ht="14.1" customHeight="1" x14ac:dyDescent="0.2">
      <c r="A68" s="306" t="s">
        <v>302</v>
      </c>
      <c r="B68" s="307" t="s">
        <v>303</v>
      </c>
      <c r="C68" s="308"/>
      <c r="D68" s="113">
        <v>1.024170421958214</v>
      </c>
      <c r="E68" s="115">
        <v>125</v>
      </c>
      <c r="F68" s="114">
        <v>101</v>
      </c>
      <c r="G68" s="114">
        <v>145</v>
      </c>
      <c r="H68" s="114">
        <v>77</v>
      </c>
      <c r="I68" s="140">
        <v>94</v>
      </c>
      <c r="J68" s="115">
        <v>31</v>
      </c>
      <c r="K68" s="116">
        <v>32.978723404255319</v>
      </c>
    </row>
    <row r="69" spans="1:11" ht="14.1" customHeight="1" x14ac:dyDescent="0.2">
      <c r="A69" s="306">
        <v>83</v>
      </c>
      <c r="B69" s="307" t="s">
        <v>304</v>
      </c>
      <c r="C69" s="308"/>
      <c r="D69" s="113">
        <v>5.4485866448176976</v>
      </c>
      <c r="E69" s="115">
        <v>665</v>
      </c>
      <c r="F69" s="114">
        <v>599</v>
      </c>
      <c r="G69" s="114">
        <v>1258</v>
      </c>
      <c r="H69" s="114">
        <v>537</v>
      </c>
      <c r="I69" s="140">
        <v>704</v>
      </c>
      <c r="J69" s="115">
        <v>-39</v>
      </c>
      <c r="K69" s="116">
        <v>-5.5397727272727275</v>
      </c>
    </row>
    <row r="70" spans="1:11" ht="14.1" customHeight="1" x14ac:dyDescent="0.2">
      <c r="A70" s="306" t="s">
        <v>305</v>
      </c>
      <c r="B70" s="307" t="s">
        <v>306</v>
      </c>
      <c r="C70" s="308"/>
      <c r="D70" s="113">
        <v>4.1130684145841867</v>
      </c>
      <c r="E70" s="115">
        <v>502</v>
      </c>
      <c r="F70" s="114">
        <v>447</v>
      </c>
      <c r="G70" s="114">
        <v>1051</v>
      </c>
      <c r="H70" s="114">
        <v>387</v>
      </c>
      <c r="I70" s="140">
        <v>530</v>
      </c>
      <c r="J70" s="115">
        <v>-28</v>
      </c>
      <c r="K70" s="116">
        <v>-5.283018867924528</v>
      </c>
    </row>
    <row r="71" spans="1:11" ht="14.1" customHeight="1" x14ac:dyDescent="0.2">
      <c r="A71" s="306"/>
      <c r="B71" s="307" t="s">
        <v>307</v>
      </c>
      <c r="C71" s="308"/>
      <c r="D71" s="113">
        <v>2.5399426464563701</v>
      </c>
      <c r="E71" s="115">
        <v>310</v>
      </c>
      <c r="F71" s="114">
        <v>258</v>
      </c>
      <c r="G71" s="114">
        <v>729</v>
      </c>
      <c r="H71" s="114">
        <v>234</v>
      </c>
      <c r="I71" s="140">
        <v>333</v>
      </c>
      <c r="J71" s="115">
        <v>-23</v>
      </c>
      <c r="K71" s="116">
        <v>-6.9069069069069071</v>
      </c>
    </row>
    <row r="72" spans="1:11" ht="14.1" customHeight="1" x14ac:dyDescent="0.2">
      <c r="A72" s="306">
        <v>84</v>
      </c>
      <c r="B72" s="307" t="s">
        <v>308</v>
      </c>
      <c r="C72" s="308"/>
      <c r="D72" s="113">
        <v>3.8836542400655469</v>
      </c>
      <c r="E72" s="115">
        <v>474</v>
      </c>
      <c r="F72" s="114">
        <v>401</v>
      </c>
      <c r="G72" s="114">
        <v>553</v>
      </c>
      <c r="H72" s="114">
        <v>403</v>
      </c>
      <c r="I72" s="140">
        <v>387</v>
      </c>
      <c r="J72" s="115">
        <v>87</v>
      </c>
      <c r="K72" s="116">
        <v>22.480620155038761</v>
      </c>
    </row>
    <row r="73" spans="1:11" ht="14.1" customHeight="1" x14ac:dyDescent="0.2">
      <c r="A73" s="306" t="s">
        <v>309</v>
      </c>
      <c r="B73" s="307" t="s">
        <v>310</v>
      </c>
      <c r="C73" s="308"/>
      <c r="D73" s="113">
        <v>1.3846784104875052</v>
      </c>
      <c r="E73" s="115">
        <v>169</v>
      </c>
      <c r="F73" s="114">
        <v>85</v>
      </c>
      <c r="G73" s="114">
        <v>191</v>
      </c>
      <c r="H73" s="114">
        <v>54</v>
      </c>
      <c r="I73" s="140">
        <v>110</v>
      </c>
      <c r="J73" s="115">
        <v>59</v>
      </c>
      <c r="K73" s="116">
        <v>53.636363636363633</v>
      </c>
    </row>
    <row r="74" spans="1:11" ht="14.1" customHeight="1" x14ac:dyDescent="0.2">
      <c r="A74" s="306" t="s">
        <v>311</v>
      </c>
      <c r="B74" s="307" t="s">
        <v>312</v>
      </c>
      <c r="C74" s="308"/>
      <c r="D74" s="113">
        <v>0.1474805407619828</v>
      </c>
      <c r="E74" s="115">
        <v>18</v>
      </c>
      <c r="F74" s="114">
        <v>8</v>
      </c>
      <c r="G74" s="114">
        <v>18</v>
      </c>
      <c r="H74" s="114">
        <v>9</v>
      </c>
      <c r="I74" s="140">
        <v>11</v>
      </c>
      <c r="J74" s="115">
        <v>7</v>
      </c>
      <c r="K74" s="116">
        <v>63.636363636363633</v>
      </c>
    </row>
    <row r="75" spans="1:11" ht="14.1" customHeight="1" x14ac:dyDescent="0.2">
      <c r="A75" s="306" t="s">
        <v>313</v>
      </c>
      <c r="B75" s="307" t="s">
        <v>314</v>
      </c>
      <c r="C75" s="308"/>
      <c r="D75" s="113">
        <v>1.9827939369111021</v>
      </c>
      <c r="E75" s="115">
        <v>242</v>
      </c>
      <c r="F75" s="114">
        <v>274</v>
      </c>
      <c r="G75" s="114">
        <v>283</v>
      </c>
      <c r="H75" s="114">
        <v>287</v>
      </c>
      <c r="I75" s="140">
        <v>218</v>
      </c>
      <c r="J75" s="115">
        <v>24</v>
      </c>
      <c r="K75" s="116">
        <v>11.009174311926605</v>
      </c>
    </row>
    <row r="76" spans="1:11" ht="14.1" customHeight="1" x14ac:dyDescent="0.2">
      <c r="A76" s="306">
        <v>91</v>
      </c>
      <c r="B76" s="307" t="s">
        <v>315</v>
      </c>
      <c r="C76" s="308"/>
      <c r="D76" s="113">
        <v>0.13109381401065137</v>
      </c>
      <c r="E76" s="115">
        <v>16</v>
      </c>
      <c r="F76" s="114">
        <v>7</v>
      </c>
      <c r="G76" s="114">
        <v>25</v>
      </c>
      <c r="H76" s="114">
        <v>25</v>
      </c>
      <c r="I76" s="140">
        <v>26</v>
      </c>
      <c r="J76" s="115">
        <v>-10</v>
      </c>
      <c r="K76" s="116">
        <v>-38.46153846153846</v>
      </c>
    </row>
    <row r="77" spans="1:11" ht="14.1" customHeight="1" x14ac:dyDescent="0.2">
      <c r="A77" s="306">
        <v>92</v>
      </c>
      <c r="B77" s="307" t="s">
        <v>316</v>
      </c>
      <c r="C77" s="308"/>
      <c r="D77" s="113">
        <v>1.7369930356411307</v>
      </c>
      <c r="E77" s="115">
        <v>212</v>
      </c>
      <c r="F77" s="114">
        <v>136</v>
      </c>
      <c r="G77" s="114">
        <v>170</v>
      </c>
      <c r="H77" s="114">
        <v>163</v>
      </c>
      <c r="I77" s="140">
        <v>239</v>
      </c>
      <c r="J77" s="115">
        <v>-27</v>
      </c>
      <c r="K77" s="116">
        <v>-11.297071129707113</v>
      </c>
    </row>
    <row r="78" spans="1:11" ht="14.1" customHeight="1" x14ac:dyDescent="0.2">
      <c r="A78" s="306">
        <v>93</v>
      </c>
      <c r="B78" s="307" t="s">
        <v>317</v>
      </c>
      <c r="C78" s="308"/>
      <c r="D78" s="113">
        <v>7.3740270380991402E-2</v>
      </c>
      <c r="E78" s="115">
        <v>9</v>
      </c>
      <c r="F78" s="114">
        <v>7</v>
      </c>
      <c r="G78" s="114">
        <v>16</v>
      </c>
      <c r="H78" s="114">
        <v>10</v>
      </c>
      <c r="I78" s="140">
        <v>16</v>
      </c>
      <c r="J78" s="115">
        <v>-7</v>
      </c>
      <c r="K78" s="116">
        <v>-43.75</v>
      </c>
    </row>
    <row r="79" spans="1:11" ht="14.1" customHeight="1" x14ac:dyDescent="0.2">
      <c r="A79" s="306">
        <v>94</v>
      </c>
      <c r="B79" s="307" t="s">
        <v>318</v>
      </c>
      <c r="C79" s="308"/>
      <c r="D79" s="113">
        <v>0.78656288406390829</v>
      </c>
      <c r="E79" s="115">
        <v>96</v>
      </c>
      <c r="F79" s="114">
        <v>70</v>
      </c>
      <c r="G79" s="114">
        <v>127</v>
      </c>
      <c r="H79" s="114">
        <v>80</v>
      </c>
      <c r="I79" s="140">
        <v>93</v>
      </c>
      <c r="J79" s="115">
        <v>3</v>
      </c>
      <c r="K79" s="116">
        <v>3.225806451612903</v>
      </c>
    </row>
    <row r="80" spans="1:11" ht="14.1" customHeight="1" x14ac:dyDescent="0.2">
      <c r="A80" s="306" t="s">
        <v>319</v>
      </c>
      <c r="B80" s="307" t="s">
        <v>320</v>
      </c>
      <c r="C80" s="308"/>
      <c r="D80" s="113">
        <v>0</v>
      </c>
      <c r="E80" s="115">
        <v>0</v>
      </c>
      <c r="F80" s="114">
        <v>10</v>
      </c>
      <c r="G80" s="114">
        <v>12</v>
      </c>
      <c r="H80" s="114" t="s">
        <v>514</v>
      </c>
      <c r="I80" s="140">
        <v>3</v>
      </c>
      <c r="J80" s="115">
        <v>-3</v>
      </c>
      <c r="K80" s="116">
        <v>-100</v>
      </c>
    </row>
    <row r="81" spans="1:11" ht="14.1" customHeight="1" x14ac:dyDescent="0.2">
      <c r="A81" s="310" t="s">
        <v>321</v>
      </c>
      <c r="B81" s="311" t="s">
        <v>334</v>
      </c>
      <c r="C81" s="312"/>
      <c r="D81" s="125">
        <v>0.45882834903727981</v>
      </c>
      <c r="E81" s="143">
        <v>56</v>
      </c>
      <c r="F81" s="144">
        <v>24</v>
      </c>
      <c r="G81" s="144">
        <v>140</v>
      </c>
      <c r="H81" s="144">
        <v>33</v>
      </c>
      <c r="I81" s="145">
        <v>27</v>
      </c>
      <c r="J81" s="143">
        <v>29</v>
      </c>
      <c r="K81" s="146">
        <v>107.4074074074074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13418</v>
      </c>
      <c r="E11" s="114">
        <v>11526</v>
      </c>
      <c r="F11" s="114">
        <v>13595</v>
      </c>
      <c r="G11" s="114">
        <v>11934</v>
      </c>
      <c r="H11" s="140">
        <v>12619</v>
      </c>
      <c r="I11" s="115">
        <v>799</v>
      </c>
      <c r="J11" s="116">
        <v>6.3317220064981381</v>
      </c>
    </row>
    <row r="12" spans="1:15" s="110" customFormat="1" ht="24.95" customHeight="1" x14ac:dyDescent="0.2">
      <c r="A12" s="193" t="s">
        <v>132</v>
      </c>
      <c r="B12" s="194" t="s">
        <v>133</v>
      </c>
      <c r="C12" s="113">
        <v>0.58130868981964523</v>
      </c>
      <c r="D12" s="115">
        <v>78</v>
      </c>
      <c r="E12" s="114">
        <v>110</v>
      </c>
      <c r="F12" s="114">
        <v>157</v>
      </c>
      <c r="G12" s="114">
        <v>118</v>
      </c>
      <c r="H12" s="140">
        <v>68</v>
      </c>
      <c r="I12" s="115">
        <v>10</v>
      </c>
      <c r="J12" s="116">
        <v>14.705882352941176</v>
      </c>
    </row>
    <row r="13" spans="1:15" s="110" customFormat="1" ht="24.95" customHeight="1" x14ac:dyDescent="0.2">
      <c r="A13" s="193" t="s">
        <v>134</v>
      </c>
      <c r="B13" s="199" t="s">
        <v>214</v>
      </c>
      <c r="C13" s="113">
        <v>1.1104486510657325</v>
      </c>
      <c r="D13" s="115">
        <v>149</v>
      </c>
      <c r="E13" s="114">
        <v>116</v>
      </c>
      <c r="F13" s="114">
        <v>113</v>
      </c>
      <c r="G13" s="114">
        <v>141</v>
      </c>
      <c r="H13" s="140">
        <v>136</v>
      </c>
      <c r="I13" s="115">
        <v>13</v>
      </c>
      <c r="J13" s="116">
        <v>9.5588235294117645</v>
      </c>
    </row>
    <row r="14" spans="1:15" s="287" customFormat="1" ht="24.95" customHeight="1" x14ac:dyDescent="0.2">
      <c r="A14" s="193" t="s">
        <v>215</v>
      </c>
      <c r="B14" s="199" t="s">
        <v>137</v>
      </c>
      <c r="C14" s="113">
        <v>15.717692651661947</v>
      </c>
      <c r="D14" s="115">
        <v>2109</v>
      </c>
      <c r="E14" s="114">
        <v>1434</v>
      </c>
      <c r="F14" s="114">
        <v>1591</v>
      </c>
      <c r="G14" s="114">
        <v>1548</v>
      </c>
      <c r="H14" s="140">
        <v>1730</v>
      </c>
      <c r="I14" s="115">
        <v>379</v>
      </c>
      <c r="J14" s="116">
        <v>21.907514450867051</v>
      </c>
      <c r="K14" s="110"/>
      <c r="L14" s="110"/>
      <c r="M14" s="110"/>
      <c r="N14" s="110"/>
      <c r="O14" s="110"/>
    </row>
    <row r="15" spans="1:15" s="110" customFormat="1" ht="24.95" customHeight="1" x14ac:dyDescent="0.2">
      <c r="A15" s="193" t="s">
        <v>216</v>
      </c>
      <c r="B15" s="199" t="s">
        <v>217</v>
      </c>
      <c r="C15" s="113">
        <v>2.9289014756297509</v>
      </c>
      <c r="D15" s="115">
        <v>393</v>
      </c>
      <c r="E15" s="114">
        <v>323</v>
      </c>
      <c r="F15" s="114">
        <v>354</v>
      </c>
      <c r="G15" s="114">
        <v>304</v>
      </c>
      <c r="H15" s="140">
        <v>372</v>
      </c>
      <c r="I15" s="115">
        <v>21</v>
      </c>
      <c r="J15" s="116">
        <v>5.645161290322581</v>
      </c>
    </row>
    <row r="16" spans="1:15" s="287" customFormat="1" ht="24.95" customHeight="1" x14ac:dyDescent="0.2">
      <c r="A16" s="193" t="s">
        <v>218</v>
      </c>
      <c r="B16" s="199" t="s">
        <v>141</v>
      </c>
      <c r="C16" s="113">
        <v>9.3754657922194067</v>
      </c>
      <c r="D16" s="115">
        <v>1258</v>
      </c>
      <c r="E16" s="114">
        <v>772</v>
      </c>
      <c r="F16" s="114">
        <v>845</v>
      </c>
      <c r="G16" s="114">
        <v>839</v>
      </c>
      <c r="H16" s="140">
        <v>881</v>
      </c>
      <c r="I16" s="115">
        <v>377</v>
      </c>
      <c r="J16" s="116">
        <v>42.792281498297392</v>
      </c>
      <c r="K16" s="110"/>
      <c r="L16" s="110"/>
      <c r="M16" s="110"/>
      <c r="N16" s="110"/>
      <c r="O16" s="110"/>
    </row>
    <row r="17" spans="1:15" s="110" customFormat="1" ht="24.95" customHeight="1" x14ac:dyDescent="0.2">
      <c r="A17" s="193" t="s">
        <v>142</v>
      </c>
      <c r="B17" s="199" t="s">
        <v>220</v>
      </c>
      <c r="C17" s="113">
        <v>3.4133253838127886</v>
      </c>
      <c r="D17" s="115">
        <v>458</v>
      </c>
      <c r="E17" s="114">
        <v>339</v>
      </c>
      <c r="F17" s="114">
        <v>392</v>
      </c>
      <c r="G17" s="114">
        <v>405</v>
      </c>
      <c r="H17" s="140">
        <v>477</v>
      </c>
      <c r="I17" s="115">
        <v>-19</v>
      </c>
      <c r="J17" s="116">
        <v>-3.9832285115303985</v>
      </c>
    </row>
    <row r="18" spans="1:15" s="287" customFormat="1" ht="24.95" customHeight="1" x14ac:dyDescent="0.2">
      <c r="A18" s="201" t="s">
        <v>144</v>
      </c>
      <c r="B18" s="202" t="s">
        <v>145</v>
      </c>
      <c r="C18" s="113">
        <v>7.1098524370248919</v>
      </c>
      <c r="D18" s="115">
        <v>954</v>
      </c>
      <c r="E18" s="114">
        <v>992</v>
      </c>
      <c r="F18" s="114">
        <v>1145</v>
      </c>
      <c r="G18" s="114">
        <v>810</v>
      </c>
      <c r="H18" s="140">
        <v>834</v>
      </c>
      <c r="I18" s="115">
        <v>120</v>
      </c>
      <c r="J18" s="116">
        <v>14.388489208633093</v>
      </c>
      <c r="K18" s="110"/>
      <c r="L18" s="110"/>
      <c r="M18" s="110"/>
      <c r="N18" s="110"/>
      <c r="O18" s="110"/>
    </row>
    <row r="19" spans="1:15" s="110" customFormat="1" ht="24.95" customHeight="1" x14ac:dyDescent="0.2">
      <c r="A19" s="193" t="s">
        <v>146</v>
      </c>
      <c r="B19" s="199" t="s">
        <v>147</v>
      </c>
      <c r="C19" s="113">
        <v>13.787449694440305</v>
      </c>
      <c r="D19" s="115">
        <v>1850</v>
      </c>
      <c r="E19" s="114">
        <v>1686</v>
      </c>
      <c r="F19" s="114">
        <v>1867</v>
      </c>
      <c r="G19" s="114">
        <v>1719</v>
      </c>
      <c r="H19" s="140">
        <v>2060</v>
      </c>
      <c r="I19" s="115">
        <v>-210</v>
      </c>
      <c r="J19" s="116">
        <v>-10.194174757281553</v>
      </c>
    </row>
    <row r="20" spans="1:15" s="287" customFormat="1" ht="24.95" customHeight="1" x14ac:dyDescent="0.2">
      <c r="A20" s="193" t="s">
        <v>148</v>
      </c>
      <c r="B20" s="199" t="s">
        <v>149</v>
      </c>
      <c r="C20" s="113">
        <v>4.7399016246832613</v>
      </c>
      <c r="D20" s="115">
        <v>636</v>
      </c>
      <c r="E20" s="114">
        <v>644</v>
      </c>
      <c r="F20" s="114">
        <v>565</v>
      </c>
      <c r="G20" s="114">
        <v>590</v>
      </c>
      <c r="H20" s="140">
        <v>572</v>
      </c>
      <c r="I20" s="115">
        <v>64</v>
      </c>
      <c r="J20" s="116">
        <v>11.188811188811188</v>
      </c>
      <c r="K20" s="110"/>
      <c r="L20" s="110"/>
      <c r="M20" s="110"/>
      <c r="N20" s="110"/>
      <c r="O20" s="110"/>
    </row>
    <row r="21" spans="1:15" s="110" customFormat="1" ht="24.95" customHeight="1" x14ac:dyDescent="0.2">
      <c r="A21" s="201" t="s">
        <v>150</v>
      </c>
      <c r="B21" s="202" t="s">
        <v>151</v>
      </c>
      <c r="C21" s="113">
        <v>7.1396631390669247</v>
      </c>
      <c r="D21" s="115">
        <v>958</v>
      </c>
      <c r="E21" s="114">
        <v>847</v>
      </c>
      <c r="F21" s="114">
        <v>844</v>
      </c>
      <c r="G21" s="114">
        <v>702</v>
      </c>
      <c r="H21" s="140">
        <v>823</v>
      </c>
      <c r="I21" s="115">
        <v>135</v>
      </c>
      <c r="J21" s="116">
        <v>16.403402187120292</v>
      </c>
    </row>
    <row r="22" spans="1:15" s="110" customFormat="1" ht="24.95" customHeight="1" x14ac:dyDescent="0.2">
      <c r="A22" s="201" t="s">
        <v>152</v>
      </c>
      <c r="B22" s="199" t="s">
        <v>153</v>
      </c>
      <c r="C22" s="113">
        <v>1.3712922939335221</v>
      </c>
      <c r="D22" s="115">
        <v>184</v>
      </c>
      <c r="E22" s="114">
        <v>156</v>
      </c>
      <c r="F22" s="114">
        <v>212</v>
      </c>
      <c r="G22" s="114">
        <v>208</v>
      </c>
      <c r="H22" s="140">
        <v>217</v>
      </c>
      <c r="I22" s="115">
        <v>-33</v>
      </c>
      <c r="J22" s="116">
        <v>-15.2073732718894</v>
      </c>
    </row>
    <row r="23" spans="1:15" s="110" customFormat="1" ht="24.95" customHeight="1" x14ac:dyDescent="0.2">
      <c r="A23" s="193" t="s">
        <v>154</v>
      </c>
      <c r="B23" s="199" t="s">
        <v>155</v>
      </c>
      <c r="C23" s="113">
        <v>0.9613951408555671</v>
      </c>
      <c r="D23" s="115">
        <v>129</v>
      </c>
      <c r="E23" s="114">
        <v>106</v>
      </c>
      <c r="F23" s="114">
        <v>119</v>
      </c>
      <c r="G23" s="114">
        <v>106</v>
      </c>
      <c r="H23" s="140">
        <v>148</v>
      </c>
      <c r="I23" s="115">
        <v>-19</v>
      </c>
      <c r="J23" s="116">
        <v>-12.837837837837839</v>
      </c>
    </row>
    <row r="24" spans="1:15" s="110" customFormat="1" ht="24.95" customHeight="1" x14ac:dyDescent="0.2">
      <c r="A24" s="193" t="s">
        <v>156</v>
      </c>
      <c r="B24" s="199" t="s">
        <v>221</v>
      </c>
      <c r="C24" s="113">
        <v>4.8665971083619022</v>
      </c>
      <c r="D24" s="115">
        <v>653</v>
      </c>
      <c r="E24" s="114">
        <v>487</v>
      </c>
      <c r="F24" s="114">
        <v>615</v>
      </c>
      <c r="G24" s="114">
        <v>656</v>
      </c>
      <c r="H24" s="140">
        <v>602</v>
      </c>
      <c r="I24" s="115">
        <v>51</v>
      </c>
      <c r="J24" s="116">
        <v>8.471760797342192</v>
      </c>
    </row>
    <row r="25" spans="1:15" s="110" customFormat="1" ht="24.95" customHeight="1" x14ac:dyDescent="0.2">
      <c r="A25" s="193" t="s">
        <v>222</v>
      </c>
      <c r="B25" s="204" t="s">
        <v>159</v>
      </c>
      <c r="C25" s="113">
        <v>5.6640333879862874</v>
      </c>
      <c r="D25" s="115">
        <v>760</v>
      </c>
      <c r="E25" s="114">
        <v>587</v>
      </c>
      <c r="F25" s="114">
        <v>675</v>
      </c>
      <c r="G25" s="114">
        <v>673</v>
      </c>
      <c r="H25" s="140">
        <v>695</v>
      </c>
      <c r="I25" s="115">
        <v>65</v>
      </c>
      <c r="J25" s="116">
        <v>9.3525179856115113</v>
      </c>
    </row>
    <row r="26" spans="1:15" s="110" customFormat="1" ht="24.95" customHeight="1" x14ac:dyDescent="0.2">
      <c r="A26" s="201">
        <v>782.78300000000002</v>
      </c>
      <c r="B26" s="203" t="s">
        <v>160</v>
      </c>
      <c r="C26" s="113">
        <v>8.9506632881204347</v>
      </c>
      <c r="D26" s="115">
        <v>1201</v>
      </c>
      <c r="E26" s="114">
        <v>1478</v>
      </c>
      <c r="F26" s="114">
        <v>1478</v>
      </c>
      <c r="G26" s="114">
        <v>1449</v>
      </c>
      <c r="H26" s="140">
        <v>1336</v>
      </c>
      <c r="I26" s="115">
        <v>-135</v>
      </c>
      <c r="J26" s="116">
        <v>-10.104790419161677</v>
      </c>
    </row>
    <row r="27" spans="1:15" s="110" customFormat="1" ht="24.95" customHeight="1" x14ac:dyDescent="0.2">
      <c r="A27" s="193" t="s">
        <v>161</v>
      </c>
      <c r="B27" s="199" t="s">
        <v>162</v>
      </c>
      <c r="C27" s="113">
        <v>4.3821732001788645</v>
      </c>
      <c r="D27" s="115">
        <v>588</v>
      </c>
      <c r="E27" s="114">
        <v>402</v>
      </c>
      <c r="F27" s="114">
        <v>610</v>
      </c>
      <c r="G27" s="114">
        <v>530</v>
      </c>
      <c r="H27" s="140">
        <v>509</v>
      </c>
      <c r="I27" s="115">
        <v>79</v>
      </c>
      <c r="J27" s="116">
        <v>15.520628683693516</v>
      </c>
    </row>
    <row r="28" spans="1:15" s="110" customFormat="1" ht="24.95" customHeight="1" x14ac:dyDescent="0.2">
      <c r="A28" s="193" t="s">
        <v>163</v>
      </c>
      <c r="B28" s="199" t="s">
        <v>164</v>
      </c>
      <c r="C28" s="113">
        <v>6.0888358920852585</v>
      </c>
      <c r="D28" s="115">
        <v>817</v>
      </c>
      <c r="E28" s="114">
        <v>579</v>
      </c>
      <c r="F28" s="114">
        <v>994</v>
      </c>
      <c r="G28" s="114">
        <v>727</v>
      </c>
      <c r="H28" s="140">
        <v>721</v>
      </c>
      <c r="I28" s="115">
        <v>96</v>
      </c>
      <c r="J28" s="116">
        <v>13.314840499306518</v>
      </c>
    </row>
    <row r="29" spans="1:15" s="110" customFormat="1" ht="24.95" customHeight="1" x14ac:dyDescent="0.2">
      <c r="A29" s="193">
        <v>86</v>
      </c>
      <c r="B29" s="199" t="s">
        <v>165</v>
      </c>
      <c r="C29" s="113">
        <v>5.3137576389923984</v>
      </c>
      <c r="D29" s="115">
        <v>713</v>
      </c>
      <c r="E29" s="114">
        <v>613</v>
      </c>
      <c r="F29" s="114">
        <v>687</v>
      </c>
      <c r="G29" s="114">
        <v>677</v>
      </c>
      <c r="H29" s="140">
        <v>646</v>
      </c>
      <c r="I29" s="115">
        <v>67</v>
      </c>
      <c r="J29" s="116">
        <v>10.371517027863778</v>
      </c>
    </row>
    <row r="30" spans="1:15" s="110" customFormat="1" ht="24.95" customHeight="1" x14ac:dyDescent="0.2">
      <c r="A30" s="193">
        <v>87.88</v>
      </c>
      <c r="B30" s="204" t="s">
        <v>166</v>
      </c>
      <c r="C30" s="113">
        <v>7.4675808615292887</v>
      </c>
      <c r="D30" s="115">
        <v>1002</v>
      </c>
      <c r="E30" s="114">
        <v>835</v>
      </c>
      <c r="F30" s="114">
        <v>1283</v>
      </c>
      <c r="G30" s="114">
        <v>761</v>
      </c>
      <c r="H30" s="140">
        <v>904</v>
      </c>
      <c r="I30" s="115">
        <v>98</v>
      </c>
      <c r="J30" s="116">
        <v>10.840707964601769</v>
      </c>
    </row>
    <row r="31" spans="1:15" s="110" customFormat="1" ht="24.95" customHeight="1" x14ac:dyDescent="0.2">
      <c r="A31" s="193" t="s">
        <v>167</v>
      </c>
      <c r="B31" s="199" t="s">
        <v>168</v>
      </c>
      <c r="C31" s="113">
        <v>4.7473543001937699</v>
      </c>
      <c r="D31" s="115">
        <v>637</v>
      </c>
      <c r="E31" s="114">
        <v>454</v>
      </c>
      <c r="F31" s="114">
        <v>640</v>
      </c>
      <c r="G31" s="114">
        <v>519</v>
      </c>
      <c r="H31" s="140">
        <v>618</v>
      </c>
      <c r="I31" s="115">
        <v>19</v>
      </c>
      <c r="J31" s="116">
        <v>3.0744336569579289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0.58130868981964523</v>
      </c>
      <c r="D34" s="115">
        <v>78</v>
      </c>
      <c r="E34" s="114">
        <v>110</v>
      </c>
      <c r="F34" s="114">
        <v>157</v>
      </c>
      <c r="G34" s="114">
        <v>118</v>
      </c>
      <c r="H34" s="140">
        <v>68</v>
      </c>
      <c r="I34" s="115">
        <v>10</v>
      </c>
      <c r="J34" s="116">
        <v>14.705882352941176</v>
      </c>
    </row>
    <row r="35" spans="1:10" s="110" customFormat="1" ht="24.95" customHeight="1" x14ac:dyDescent="0.2">
      <c r="A35" s="292" t="s">
        <v>171</v>
      </c>
      <c r="B35" s="293" t="s">
        <v>172</v>
      </c>
      <c r="C35" s="113">
        <v>23.937993739752571</v>
      </c>
      <c r="D35" s="115">
        <v>3212</v>
      </c>
      <c r="E35" s="114">
        <v>2542</v>
      </c>
      <c r="F35" s="114">
        <v>2849</v>
      </c>
      <c r="G35" s="114">
        <v>2499</v>
      </c>
      <c r="H35" s="140">
        <v>2700</v>
      </c>
      <c r="I35" s="115">
        <v>512</v>
      </c>
      <c r="J35" s="116">
        <v>18.962962962962962</v>
      </c>
    </row>
    <row r="36" spans="1:10" s="110" customFormat="1" ht="24.95" customHeight="1" x14ac:dyDescent="0.2">
      <c r="A36" s="294" t="s">
        <v>173</v>
      </c>
      <c r="B36" s="295" t="s">
        <v>174</v>
      </c>
      <c r="C36" s="125">
        <v>75.480697570427779</v>
      </c>
      <c r="D36" s="143">
        <v>10128</v>
      </c>
      <c r="E36" s="144">
        <v>8874</v>
      </c>
      <c r="F36" s="144">
        <v>10589</v>
      </c>
      <c r="G36" s="144">
        <v>9317</v>
      </c>
      <c r="H36" s="145">
        <v>9851</v>
      </c>
      <c r="I36" s="143">
        <v>277</v>
      </c>
      <c r="J36" s="146">
        <v>2.8118972693127602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13418</v>
      </c>
      <c r="F11" s="264">
        <v>11526</v>
      </c>
      <c r="G11" s="264">
        <v>13595</v>
      </c>
      <c r="H11" s="264">
        <v>11934</v>
      </c>
      <c r="I11" s="265">
        <v>12619</v>
      </c>
      <c r="J11" s="263">
        <v>799</v>
      </c>
      <c r="K11" s="266">
        <v>6.3317220064981381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28.528841854225668</v>
      </c>
      <c r="E13" s="115">
        <v>3828</v>
      </c>
      <c r="F13" s="114">
        <v>3835</v>
      </c>
      <c r="G13" s="114">
        <v>4339</v>
      </c>
      <c r="H13" s="114">
        <v>3540</v>
      </c>
      <c r="I13" s="140">
        <v>3491</v>
      </c>
      <c r="J13" s="115">
        <v>337</v>
      </c>
      <c r="K13" s="116">
        <v>9.6533944428530507</v>
      </c>
    </row>
    <row r="14" spans="1:17" ht="15.95" customHeight="1" x14ac:dyDescent="0.2">
      <c r="A14" s="306" t="s">
        <v>230</v>
      </c>
      <c r="B14" s="307"/>
      <c r="C14" s="308"/>
      <c r="D14" s="113">
        <v>53.815769861380232</v>
      </c>
      <c r="E14" s="115">
        <v>7221</v>
      </c>
      <c r="F14" s="114">
        <v>5879</v>
      </c>
      <c r="G14" s="114">
        <v>7019</v>
      </c>
      <c r="H14" s="114">
        <v>6421</v>
      </c>
      <c r="I14" s="140">
        <v>7008</v>
      </c>
      <c r="J14" s="115">
        <v>213</v>
      </c>
      <c r="K14" s="116">
        <v>3.0393835616438358</v>
      </c>
    </row>
    <row r="15" spans="1:17" ht="15.95" customHeight="1" x14ac:dyDescent="0.2">
      <c r="A15" s="306" t="s">
        <v>231</v>
      </c>
      <c r="B15" s="307"/>
      <c r="C15" s="308"/>
      <c r="D15" s="113">
        <v>7.4452228349977645</v>
      </c>
      <c r="E15" s="115">
        <v>999</v>
      </c>
      <c r="F15" s="114">
        <v>815</v>
      </c>
      <c r="G15" s="114">
        <v>855</v>
      </c>
      <c r="H15" s="114">
        <v>812</v>
      </c>
      <c r="I15" s="140">
        <v>807</v>
      </c>
      <c r="J15" s="115">
        <v>192</v>
      </c>
      <c r="K15" s="116">
        <v>23.791821561338288</v>
      </c>
    </row>
    <row r="16" spans="1:17" ht="15.95" customHeight="1" x14ac:dyDescent="0.2">
      <c r="A16" s="306" t="s">
        <v>232</v>
      </c>
      <c r="B16" s="307"/>
      <c r="C16" s="308"/>
      <c r="D16" s="113">
        <v>9.9269637799970187</v>
      </c>
      <c r="E16" s="115">
        <v>1332</v>
      </c>
      <c r="F16" s="114">
        <v>960</v>
      </c>
      <c r="G16" s="114">
        <v>1323</v>
      </c>
      <c r="H16" s="114">
        <v>1118</v>
      </c>
      <c r="I16" s="140">
        <v>1264</v>
      </c>
      <c r="J16" s="115">
        <v>68</v>
      </c>
      <c r="K16" s="116">
        <v>5.3797468354430382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0.78253092860336859</v>
      </c>
      <c r="E18" s="115">
        <v>105</v>
      </c>
      <c r="F18" s="114">
        <v>126</v>
      </c>
      <c r="G18" s="114">
        <v>163</v>
      </c>
      <c r="H18" s="114">
        <v>136</v>
      </c>
      <c r="I18" s="140">
        <v>88</v>
      </c>
      <c r="J18" s="115">
        <v>17</v>
      </c>
      <c r="K18" s="116">
        <v>19.318181818181817</v>
      </c>
    </row>
    <row r="19" spans="1:11" ht="14.1" customHeight="1" x14ac:dyDescent="0.2">
      <c r="A19" s="306" t="s">
        <v>235</v>
      </c>
      <c r="B19" s="307" t="s">
        <v>236</v>
      </c>
      <c r="C19" s="308"/>
      <c r="D19" s="113">
        <v>0.36518110001490534</v>
      </c>
      <c r="E19" s="115">
        <v>49</v>
      </c>
      <c r="F19" s="114">
        <v>85</v>
      </c>
      <c r="G19" s="114">
        <v>105</v>
      </c>
      <c r="H19" s="114">
        <v>81</v>
      </c>
      <c r="I19" s="140">
        <v>41</v>
      </c>
      <c r="J19" s="115">
        <v>8</v>
      </c>
      <c r="K19" s="116">
        <v>19.512195121951219</v>
      </c>
    </row>
    <row r="20" spans="1:11" ht="14.1" customHeight="1" x14ac:dyDescent="0.2">
      <c r="A20" s="306">
        <v>12</v>
      </c>
      <c r="B20" s="307" t="s">
        <v>237</v>
      </c>
      <c r="C20" s="308"/>
      <c r="D20" s="113">
        <v>0.75272022656133553</v>
      </c>
      <c r="E20" s="115">
        <v>101</v>
      </c>
      <c r="F20" s="114">
        <v>127</v>
      </c>
      <c r="G20" s="114">
        <v>110</v>
      </c>
      <c r="H20" s="114">
        <v>87</v>
      </c>
      <c r="I20" s="140">
        <v>110</v>
      </c>
      <c r="J20" s="115">
        <v>-9</v>
      </c>
      <c r="K20" s="116">
        <v>-8.1818181818181817</v>
      </c>
    </row>
    <row r="21" spans="1:11" ht="14.1" customHeight="1" x14ac:dyDescent="0.2">
      <c r="A21" s="306">
        <v>21</v>
      </c>
      <c r="B21" s="307" t="s">
        <v>238</v>
      </c>
      <c r="C21" s="308"/>
      <c r="D21" s="113">
        <v>0.96884781636607542</v>
      </c>
      <c r="E21" s="115">
        <v>130</v>
      </c>
      <c r="F21" s="114">
        <v>87</v>
      </c>
      <c r="G21" s="114">
        <v>82</v>
      </c>
      <c r="H21" s="114">
        <v>99</v>
      </c>
      <c r="I21" s="140">
        <v>76</v>
      </c>
      <c r="J21" s="115">
        <v>54</v>
      </c>
      <c r="K21" s="116">
        <v>71.05263157894737</v>
      </c>
    </row>
    <row r="22" spans="1:11" ht="14.1" customHeight="1" x14ac:dyDescent="0.2">
      <c r="A22" s="306">
        <v>22</v>
      </c>
      <c r="B22" s="307" t="s">
        <v>239</v>
      </c>
      <c r="C22" s="308"/>
      <c r="D22" s="113">
        <v>2.8394693695036519</v>
      </c>
      <c r="E22" s="115">
        <v>381</v>
      </c>
      <c r="F22" s="114">
        <v>515</v>
      </c>
      <c r="G22" s="114">
        <v>494</v>
      </c>
      <c r="H22" s="114">
        <v>448</v>
      </c>
      <c r="I22" s="140">
        <v>311</v>
      </c>
      <c r="J22" s="115">
        <v>70</v>
      </c>
      <c r="K22" s="116">
        <v>22.508038585209004</v>
      </c>
    </row>
    <row r="23" spans="1:11" ht="14.1" customHeight="1" x14ac:dyDescent="0.2">
      <c r="A23" s="306">
        <v>23</v>
      </c>
      <c r="B23" s="307" t="s">
        <v>240</v>
      </c>
      <c r="C23" s="308"/>
      <c r="D23" s="113">
        <v>0.45461320614100464</v>
      </c>
      <c r="E23" s="115">
        <v>61</v>
      </c>
      <c r="F23" s="114">
        <v>51</v>
      </c>
      <c r="G23" s="114">
        <v>82</v>
      </c>
      <c r="H23" s="114">
        <v>126</v>
      </c>
      <c r="I23" s="140">
        <v>105</v>
      </c>
      <c r="J23" s="115">
        <v>-44</v>
      </c>
      <c r="K23" s="116">
        <v>-41.904761904761905</v>
      </c>
    </row>
    <row r="24" spans="1:11" ht="14.1" customHeight="1" x14ac:dyDescent="0.2">
      <c r="A24" s="306">
        <v>24</v>
      </c>
      <c r="B24" s="307" t="s">
        <v>241</v>
      </c>
      <c r="C24" s="308"/>
      <c r="D24" s="113">
        <v>4.2107616634371743</v>
      </c>
      <c r="E24" s="115">
        <v>565</v>
      </c>
      <c r="F24" s="114">
        <v>405</v>
      </c>
      <c r="G24" s="114">
        <v>426</v>
      </c>
      <c r="H24" s="114">
        <v>452</v>
      </c>
      <c r="I24" s="140">
        <v>469</v>
      </c>
      <c r="J24" s="115">
        <v>96</v>
      </c>
      <c r="K24" s="116">
        <v>20.469083155650321</v>
      </c>
    </row>
    <row r="25" spans="1:11" ht="14.1" customHeight="1" x14ac:dyDescent="0.2">
      <c r="A25" s="306">
        <v>25</v>
      </c>
      <c r="B25" s="307" t="s">
        <v>242</v>
      </c>
      <c r="C25" s="308"/>
      <c r="D25" s="113">
        <v>5.9621404084066176</v>
      </c>
      <c r="E25" s="115">
        <v>800</v>
      </c>
      <c r="F25" s="114">
        <v>514</v>
      </c>
      <c r="G25" s="114">
        <v>623</v>
      </c>
      <c r="H25" s="114">
        <v>480</v>
      </c>
      <c r="I25" s="140">
        <v>680</v>
      </c>
      <c r="J25" s="115">
        <v>120</v>
      </c>
      <c r="K25" s="116">
        <v>17.647058823529413</v>
      </c>
    </row>
    <row r="26" spans="1:11" ht="14.1" customHeight="1" x14ac:dyDescent="0.2">
      <c r="A26" s="306">
        <v>26</v>
      </c>
      <c r="B26" s="307" t="s">
        <v>243</v>
      </c>
      <c r="C26" s="308"/>
      <c r="D26" s="113">
        <v>2.7723952899090776</v>
      </c>
      <c r="E26" s="115">
        <v>372</v>
      </c>
      <c r="F26" s="114">
        <v>248</v>
      </c>
      <c r="G26" s="114">
        <v>277</v>
      </c>
      <c r="H26" s="114">
        <v>280</v>
      </c>
      <c r="I26" s="140">
        <v>315</v>
      </c>
      <c r="J26" s="115">
        <v>57</v>
      </c>
      <c r="K26" s="116">
        <v>18.095238095238095</v>
      </c>
    </row>
    <row r="27" spans="1:11" ht="14.1" customHeight="1" x14ac:dyDescent="0.2">
      <c r="A27" s="306">
        <v>27</v>
      </c>
      <c r="B27" s="307" t="s">
        <v>244</v>
      </c>
      <c r="C27" s="308"/>
      <c r="D27" s="113">
        <v>1.7960947980324937</v>
      </c>
      <c r="E27" s="115">
        <v>241</v>
      </c>
      <c r="F27" s="114">
        <v>170</v>
      </c>
      <c r="G27" s="114">
        <v>177</v>
      </c>
      <c r="H27" s="114">
        <v>182</v>
      </c>
      <c r="I27" s="140">
        <v>191</v>
      </c>
      <c r="J27" s="115">
        <v>50</v>
      </c>
      <c r="K27" s="116">
        <v>26.178010471204189</v>
      </c>
    </row>
    <row r="28" spans="1:11" ht="14.1" customHeight="1" x14ac:dyDescent="0.2">
      <c r="A28" s="306">
        <v>28</v>
      </c>
      <c r="B28" s="307" t="s">
        <v>245</v>
      </c>
      <c r="C28" s="308"/>
      <c r="D28" s="113">
        <v>0.67819347145625275</v>
      </c>
      <c r="E28" s="115">
        <v>91</v>
      </c>
      <c r="F28" s="114">
        <v>100</v>
      </c>
      <c r="G28" s="114">
        <v>118</v>
      </c>
      <c r="H28" s="114">
        <v>102</v>
      </c>
      <c r="I28" s="140">
        <v>108</v>
      </c>
      <c r="J28" s="115">
        <v>-17</v>
      </c>
      <c r="K28" s="116">
        <v>-15.74074074074074</v>
      </c>
    </row>
    <row r="29" spans="1:11" ht="14.1" customHeight="1" x14ac:dyDescent="0.2">
      <c r="A29" s="306">
        <v>29</v>
      </c>
      <c r="B29" s="307" t="s">
        <v>246</v>
      </c>
      <c r="C29" s="308"/>
      <c r="D29" s="113">
        <v>4.6132061410046203</v>
      </c>
      <c r="E29" s="115">
        <v>619</v>
      </c>
      <c r="F29" s="114">
        <v>407</v>
      </c>
      <c r="G29" s="114">
        <v>484</v>
      </c>
      <c r="H29" s="114">
        <v>389</v>
      </c>
      <c r="I29" s="140">
        <v>442</v>
      </c>
      <c r="J29" s="115">
        <v>177</v>
      </c>
      <c r="K29" s="116">
        <v>40.04524886877828</v>
      </c>
    </row>
    <row r="30" spans="1:11" ht="14.1" customHeight="1" x14ac:dyDescent="0.2">
      <c r="A30" s="306" t="s">
        <v>247</v>
      </c>
      <c r="B30" s="307" t="s">
        <v>248</v>
      </c>
      <c r="C30" s="308"/>
      <c r="D30" s="113">
        <v>0.9613951408555671</v>
      </c>
      <c r="E30" s="115">
        <v>129</v>
      </c>
      <c r="F30" s="114">
        <v>90</v>
      </c>
      <c r="G30" s="114">
        <v>98</v>
      </c>
      <c r="H30" s="114">
        <v>108</v>
      </c>
      <c r="I30" s="140">
        <v>89</v>
      </c>
      <c r="J30" s="115">
        <v>40</v>
      </c>
      <c r="K30" s="116">
        <v>44.943820224719104</v>
      </c>
    </row>
    <row r="31" spans="1:11" ht="14.1" customHeight="1" x14ac:dyDescent="0.2">
      <c r="A31" s="306" t="s">
        <v>249</v>
      </c>
      <c r="B31" s="307" t="s">
        <v>250</v>
      </c>
      <c r="C31" s="308"/>
      <c r="D31" s="113">
        <v>3.6145476225965121</v>
      </c>
      <c r="E31" s="115">
        <v>485</v>
      </c>
      <c r="F31" s="114">
        <v>317</v>
      </c>
      <c r="G31" s="114">
        <v>379</v>
      </c>
      <c r="H31" s="114">
        <v>278</v>
      </c>
      <c r="I31" s="140">
        <v>350</v>
      </c>
      <c r="J31" s="115">
        <v>135</v>
      </c>
      <c r="K31" s="116">
        <v>38.571428571428569</v>
      </c>
    </row>
    <row r="32" spans="1:11" ht="14.1" customHeight="1" x14ac:dyDescent="0.2">
      <c r="A32" s="306">
        <v>31</v>
      </c>
      <c r="B32" s="307" t="s">
        <v>251</v>
      </c>
      <c r="C32" s="308"/>
      <c r="D32" s="113">
        <v>0.50678193471456257</v>
      </c>
      <c r="E32" s="115">
        <v>68</v>
      </c>
      <c r="F32" s="114">
        <v>52</v>
      </c>
      <c r="G32" s="114">
        <v>82</v>
      </c>
      <c r="H32" s="114">
        <v>59</v>
      </c>
      <c r="I32" s="140">
        <v>72</v>
      </c>
      <c r="J32" s="115">
        <v>-4</v>
      </c>
      <c r="K32" s="116">
        <v>-5.5555555555555554</v>
      </c>
    </row>
    <row r="33" spans="1:11" ht="14.1" customHeight="1" x14ac:dyDescent="0.2">
      <c r="A33" s="306">
        <v>32</v>
      </c>
      <c r="B33" s="307" t="s">
        <v>252</v>
      </c>
      <c r="C33" s="308"/>
      <c r="D33" s="113">
        <v>2.5786257266358623</v>
      </c>
      <c r="E33" s="115">
        <v>346</v>
      </c>
      <c r="F33" s="114">
        <v>499</v>
      </c>
      <c r="G33" s="114">
        <v>529</v>
      </c>
      <c r="H33" s="114">
        <v>381</v>
      </c>
      <c r="I33" s="140">
        <v>344</v>
      </c>
      <c r="J33" s="115">
        <v>2</v>
      </c>
      <c r="K33" s="116">
        <v>0.58139534883720934</v>
      </c>
    </row>
    <row r="34" spans="1:11" ht="14.1" customHeight="1" x14ac:dyDescent="0.2">
      <c r="A34" s="306">
        <v>33</v>
      </c>
      <c r="B34" s="307" t="s">
        <v>253</v>
      </c>
      <c r="C34" s="308"/>
      <c r="D34" s="113">
        <v>1.6843046653748697</v>
      </c>
      <c r="E34" s="115">
        <v>226</v>
      </c>
      <c r="F34" s="114">
        <v>236</v>
      </c>
      <c r="G34" s="114">
        <v>216</v>
      </c>
      <c r="H34" s="114">
        <v>210</v>
      </c>
      <c r="I34" s="140">
        <v>199</v>
      </c>
      <c r="J34" s="115">
        <v>27</v>
      </c>
      <c r="K34" s="116">
        <v>13.5678391959799</v>
      </c>
    </row>
    <row r="35" spans="1:11" ht="14.1" customHeight="1" x14ac:dyDescent="0.2">
      <c r="A35" s="306">
        <v>34</v>
      </c>
      <c r="B35" s="307" t="s">
        <v>254</v>
      </c>
      <c r="C35" s="308"/>
      <c r="D35" s="113">
        <v>2.2805187062155312</v>
      </c>
      <c r="E35" s="115">
        <v>306</v>
      </c>
      <c r="F35" s="114">
        <v>216</v>
      </c>
      <c r="G35" s="114">
        <v>246</v>
      </c>
      <c r="H35" s="114">
        <v>227</v>
      </c>
      <c r="I35" s="140">
        <v>311</v>
      </c>
      <c r="J35" s="115">
        <v>-5</v>
      </c>
      <c r="K35" s="116">
        <v>-1.607717041800643</v>
      </c>
    </row>
    <row r="36" spans="1:11" ht="14.1" customHeight="1" x14ac:dyDescent="0.2">
      <c r="A36" s="306">
        <v>41</v>
      </c>
      <c r="B36" s="307" t="s">
        <v>255</v>
      </c>
      <c r="C36" s="308"/>
      <c r="D36" s="113">
        <v>1.0061111939186167</v>
      </c>
      <c r="E36" s="115">
        <v>135</v>
      </c>
      <c r="F36" s="114">
        <v>129</v>
      </c>
      <c r="G36" s="114">
        <v>143</v>
      </c>
      <c r="H36" s="114">
        <v>143</v>
      </c>
      <c r="I36" s="140">
        <v>154</v>
      </c>
      <c r="J36" s="115">
        <v>-19</v>
      </c>
      <c r="K36" s="116">
        <v>-12.337662337662337</v>
      </c>
    </row>
    <row r="37" spans="1:11" ht="14.1" customHeight="1" x14ac:dyDescent="0.2">
      <c r="A37" s="306">
        <v>42</v>
      </c>
      <c r="B37" s="307" t="s">
        <v>256</v>
      </c>
      <c r="C37" s="308"/>
      <c r="D37" s="113">
        <v>0.163958861231182</v>
      </c>
      <c r="E37" s="115">
        <v>22</v>
      </c>
      <c r="F37" s="114">
        <v>12</v>
      </c>
      <c r="G37" s="114">
        <v>26</v>
      </c>
      <c r="H37" s="114">
        <v>6</v>
      </c>
      <c r="I37" s="140">
        <v>20</v>
      </c>
      <c r="J37" s="115">
        <v>2</v>
      </c>
      <c r="K37" s="116">
        <v>10</v>
      </c>
    </row>
    <row r="38" spans="1:11" ht="14.1" customHeight="1" x14ac:dyDescent="0.2">
      <c r="A38" s="306">
        <v>43</v>
      </c>
      <c r="B38" s="307" t="s">
        <v>257</v>
      </c>
      <c r="C38" s="308"/>
      <c r="D38" s="113">
        <v>1.1924280816813235</v>
      </c>
      <c r="E38" s="115">
        <v>160</v>
      </c>
      <c r="F38" s="114">
        <v>125</v>
      </c>
      <c r="G38" s="114">
        <v>147</v>
      </c>
      <c r="H38" s="114">
        <v>183</v>
      </c>
      <c r="I38" s="140">
        <v>139</v>
      </c>
      <c r="J38" s="115">
        <v>21</v>
      </c>
      <c r="K38" s="116">
        <v>15.107913669064748</v>
      </c>
    </row>
    <row r="39" spans="1:11" ht="14.1" customHeight="1" x14ac:dyDescent="0.2">
      <c r="A39" s="306">
        <v>51</v>
      </c>
      <c r="B39" s="307" t="s">
        <v>258</v>
      </c>
      <c r="C39" s="308"/>
      <c r="D39" s="113">
        <v>7.7209718288865705</v>
      </c>
      <c r="E39" s="115">
        <v>1036</v>
      </c>
      <c r="F39" s="114">
        <v>996</v>
      </c>
      <c r="G39" s="114">
        <v>1107</v>
      </c>
      <c r="H39" s="114">
        <v>1076</v>
      </c>
      <c r="I39" s="140">
        <v>1081</v>
      </c>
      <c r="J39" s="115">
        <v>-45</v>
      </c>
      <c r="K39" s="116">
        <v>-4.1628122109158188</v>
      </c>
    </row>
    <row r="40" spans="1:11" ht="14.1" customHeight="1" x14ac:dyDescent="0.2">
      <c r="A40" s="306" t="s">
        <v>259</v>
      </c>
      <c r="B40" s="307" t="s">
        <v>260</v>
      </c>
      <c r="C40" s="308"/>
      <c r="D40" s="113">
        <v>7.3856014309136979</v>
      </c>
      <c r="E40" s="115">
        <v>991</v>
      </c>
      <c r="F40" s="114">
        <v>936</v>
      </c>
      <c r="G40" s="114">
        <v>1060</v>
      </c>
      <c r="H40" s="114">
        <v>1028</v>
      </c>
      <c r="I40" s="140">
        <v>1039</v>
      </c>
      <c r="J40" s="115">
        <v>-48</v>
      </c>
      <c r="K40" s="116">
        <v>-4.6198267564966313</v>
      </c>
    </row>
    <row r="41" spans="1:11" ht="14.1" customHeight="1" x14ac:dyDescent="0.2">
      <c r="A41" s="306"/>
      <c r="B41" s="307" t="s">
        <v>261</v>
      </c>
      <c r="C41" s="308"/>
      <c r="D41" s="113">
        <v>6.3645848859740646</v>
      </c>
      <c r="E41" s="115">
        <v>854</v>
      </c>
      <c r="F41" s="114">
        <v>837</v>
      </c>
      <c r="G41" s="114">
        <v>904</v>
      </c>
      <c r="H41" s="114">
        <v>897</v>
      </c>
      <c r="I41" s="140">
        <v>912</v>
      </c>
      <c r="J41" s="115">
        <v>-58</v>
      </c>
      <c r="K41" s="116">
        <v>-6.3596491228070171</v>
      </c>
    </row>
    <row r="42" spans="1:11" ht="14.1" customHeight="1" x14ac:dyDescent="0.2">
      <c r="A42" s="306">
        <v>52</v>
      </c>
      <c r="B42" s="307" t="s">
        <v>262</v>
      </c>
      <c r="C42" s="308"/>
      <c r="D42" s="113">
        <v>4.3225517960947979</v>
      </c>
      <c r="E42" s="115">
        <v>580</v>
      </c>
      <c r="F42" s="114">
        <v>598</v>
      </c>
      <c r="G42" s="114">
        <v>519</v>
      </c>
      <c r="H42" s="114">
        <v>533</v>
      </c>
      <c r="I42" s="140">
        <v>578</v>
      </c>
      <c r="J42" s="115">
        <v>2</v>
      </c>
      <c r="K42" s="116">
        <v>0.34602076124567471</v>
      </c>
    </row>
    <row r="43" spans="1:11" ht="14.1" customHeight="1" x14ac:dyDescent="0.2">
      <c r="A43" s="306" t="s">
        <v>263</v>
      </c>
      <c r="B43" s="307" t="s">
        <v>264</v>
      </c>
      <c r="C43" s="308"/>
      <c r="D43" s="113">
        <v>3.4654941123863465</v>
      </c>
      <c r="E43" s="115">
        <v>465</v>
      </c>
      <c r="F43" s="114">
        <v>493</v>
      </c>
      <c r="G43" s="114">
        <v>413</v>
      </c>
      <c r="H43" s="114">
        <v>440</v>
      </c>
      <c r="I43" s="140">
        <v>436</v>
      </c>
      <c r="J43" s="115">
        <v>29</v>
      </c>
      <c r="K43" s="116">
        <v>6.6513761467889907</v>
      </c>
    </row>
    <row r="44" spans="1:11" ht="14.1" customHeight="1" x14ac:dyDescent="0.2">
      <c r="A44" s="306">
        <v>53</v>
      </c>
      <c r="B44" s="307" t="s">
        <v>265</v>
      </c>
      <c r="C44" s="308"/>
      <c r="D44" s="113">
        <v>0.67819347145625275</v>
      </c>
      <c r="E44" s="115">
        <v>91</v>
      </c>
      <c r="F44" s="114">
        <v>77</v>
      </c>
      <c r="G44" s="114">
        <v>100</v>
      </c>
      <c r="H44" s="114">
        <v>85</v>
      </c>
      <c r="I44" s="140">
        <v>93</v>
      </c>
      <c r="J44" s="115">
        <v>-2</v>
      </c>
      <c r="K44" s="116">
        <v>-2.150537634408602</v>
      </c>
    </row>
    <row r="45" spans="1:11" ht="14.1" customHeight="1" x14ac:dyDescent="0.2">
      <c r="A45" s="306" t="s">
        <v>266</v>
      </c>
      <c r="B45" s="307" t="s">
        <v>267</v>
      </c>
      <c r="C45" s="308"/>
      <c r="D45" s="113">
        <v>0.64093009390371147</v>
      </c>
      <c r="E45" s="115">
        <v>86</v>
      </c>
      <c r="F45" s="114">
        <v>68</v>
      </c>
      <c r="G45" s="114">
        <v>95</v>
      </c>
      <c r="H45" s="114">
        <v>76</v>
      </c>
      <c r="I45" s="140">
        <v>86</v>
      </c>
      <c r="J45" s="115">
        <v>0</v>
      </c>
      <c r="K45" s="116">
        <v>0</v>
      </c>
    </row>
    <row r="46" spans="1:11" ht="14.1" customHeight="1" x14ac:dyDescent="0.2">
      <c r="A46" s="306">
        <v>54</v>
      </c>
      <c r="B46" s="307" t="s">
        <v>268</v>
      </c>
      <c r="C46" s="308"/>
      <c r="D46" s="113">
        <v>3.8232225368907438</v>
      </c>
      <c r="E46" s="115">
        <v>513</v>
      </c>
      <c r="F46" s="114">
        <v>454</v>
      </c>
      <c r="G46" s="114">
        <v>509</v>
      </c>
      <c r="H46" s="114">
        <v>461</v>
      </c>
      <c r="I46" s="140">
        <v>508</v>
      </c>
      <c r="J46" s="115">
        <v>5</v>
      </c>
      <c r="K46" s="116">
        <v>0.98425196850393704</v>
      </c>
    </row>
    <row r="47" spans="1:11" ht="14.1" customHeight="1" x14ac:dyDescent="0.2">
      <c r="A47" s="306">
        <v>61</v>
      </c>
      <c r="B47" s="307" t="s">
        <v>269</v>
      </c>
      <c r="C47" s="308"/>
      <c r="D47" s="113">
        <v>1.3787449694440304</v>
      </c>
      <c r="E47" s="115">
        <v>185</v>
      </c>
      <c r="F47" s="114">
        <v>175</v>
      </c>
      <c r="G47" s="114">
        <v>188</v>
      </c>
      <c r="H47" s="114">
        <v>192</v>
      </c>
      <c r="I47" s="140">
        <v>223</v>
      </c>
      <c r="J47" s="115">
        <v>-38</v>
      </c>
      <c r="K47" s="116">
        <v>-17.04035874439462</v>
      </c>
    </row>
    <row r="48" spans="1:11" ht="14.1" customHeight="1" x14ac:dyDescent="0.2">
      <c r="A48" s="306">
        <v>62</v>
      </c>
      <c r="B48" s="307" t="s">
        <v>270</v>
      </c>
      <c r="C48" s="308"/>
      <c r="D48" s="113">
        <v>8.6451035921895958</v>
      </c>
      <c r="E48" s="115">
        <v>1160</v>
      </c>
      <c r="F48" s="114">
        <v>1098</v>
      </c>
      <c r="G48" s="114">
        <v>1218</v>
      </c>
      <c r="H48" s="114">
        <v>1105</v>
      </c>
      <c r="I48" s="140">
        <v>1205</v>
      </c>
      <c r="J48" s="115">
        <v>-45</v>
      </c>
      <c r="K48" s="116">
        <v>-3.7344398340248963</v>
      </c>
    </row>
    <row r="49" spans="1:11" ht="14.1" customHeight="1" x14ac:dyDescent="0.2">
      <c r="A49" s="306">
        <v>63</v>
      </c>
      <c r="B49" s="307" t="s">
        <v>271</v>
      </c>
      <c r="C49" s="308"/>
      <c r="D49" s="113">
        <v>4.7175435981517362</v>
      </c>
      <c r="E49" s="115">
        <v>633</v>
      </c>
      <c r="F49" s="114">
        <v>535</v>
      </c>
      <c r="G49" s="114">
        <v>604</v>
      </c>
      <c r="H49" s="114">
        <v>466</v>
      </c>
      <c r="I49" s="140">
        <v>586</v>
      </c>
      <c r="J49" s="115">
        <v>47</v>
      </c>
      <c r="K49" s="116">
        <v>8.0204778156996586</v>
      </c>
    </row>
    <row r="50" spans="1:11" ht="14.1" customHeight="1" x14ac:dyDescent="0.2">
      <c r="A50" s="306" t="s">
        <v>272</v>
      </c>
      <c r="B50" s="307" t="s">
        <v>273</v>
      </c>
      <c r="C50" s="308"/>
      <c r="D50" s="113">
        <v>0.89432106126099264</v>
      </c>
      <c r="E50" s="115">
        <v>120</v>
      </c>
      <c r="F50" s="114">
        <v>96</v>
      </c>
      <c r="G50" s="114">
        <v>106</v>
      </c>
      <c r="H50" s="114">
        <v>97</v>
      </c>
      <c r="I50" s="140">
        <v>81</v>
      </c>
      <c r="J50" s="115">
        <v>39</v>
      </c>
      <c r="K50" s="116">
        <v>48.148148148148145</v>
      </c>
    </row>
    <row r="51" spans="1:11" ht="14.1" customHeight="1" x14ac:dyDescent="0.2">
      <c r="A51" s="306" t="s">
        <v>274</v>
      </c>
      <c r="B51" s="307" t="s">
        <v>275</v>
      </c>
      <c r="C51" s="308"/>
      <c r="D51" s="113">
        <v>3.4058727083022804</v>
      </c>
      <c r="E51" s="115">
        <v>457</v>
      </c>
      <c r="F51" s="114">
        <v>409</v>
      </c>
      <c r="G51" s="114">
        <v>451</v>
      </c>
      <c r="H51" s="114">
        <v>329</v>
      </c>
      <c r="I51" s="140">
        <v>437</v>
      </c>
      <c r="J51" s="115">
        <v>20</v>
      </c>
      <c r="K51" s="116">
        <v>4.5766590389016022</v>
      </c>
    </row>
    <row r="52" spans="1:11" ht="14.1" customHeight="1" x14ac:dyDescent="0.2">
      <c r="A52" s="306">
        <v>71</v>
      </c>
      <c r="B52" s="307" t="s">
        <v>276</v>
      </c>
      <c r="C52" s="308"/>
      <c r="D52" s="113">
        <v>7.8998360411387685</v>
      </c>
      <c r="E52" s="115">
        <v>1060</v>
      </c>
      <c r="F52" s="114">
        <v>866</v>
      </c>
      <c r="G52" s="114">
        <v>1027</v>
      </c>
      <c r="H52" s="114">
        <v>1002</v>
      </c>
      <c r="I52" s="140">
        <v>1019</v>
      </c>
      <c r="J52" s="115">
        <v>41</v>
      </c>
      <c r="K52" s="116">
        <v>4.023552502453386</v>
      </c>
    </row>
    <row r="53" spans="1:11" ht="14.1" customHeight="1" x14ac:dyDescent="0.2">
      <c r="A53" s="306" t="s">
        <v>277</v>
      </c>
      <c r="B53" s="307" t="s">
        <v>278</v>
      </c>
      <c r="C53" s="308"/>
      <c r="D53" s="113">
        <v>2.3401401102995973</v>
      </c>
      <c r="E53" s="115">
        <v>314</v>
      </c>
      <c r="F53" s="114">
        <v>251</v>
      </c>
      <c r="G53" s="114">
        <v>251</v>
      </c>
      <c r="H53" s="114">
        <v>307</v>
      </c>
      <c r="I53" s="140">
        <v>305</v>
      </c>
      <c r="J53" s="115">
        <v>9</v>
      </c>
      <c r="K53" s="116">
        <v>2.9508196721311477</v>
      </c>
    </row>
    <row r="54" spans="1:11" ht="14.1" customHeight="1" x14ac:dyDescent="0.2">
      <c r="A54" s="306" t="s">
        <v>279</v>
      </c>
      <c r="B54" s="307" t="s">
        <v>280</v>
      </c>
      <c r="C54" s="308"/>
      <c r="D54" s="113">
        <v>4.6504695185571618</v>
      </c>
      <c r="E54" s="115">
        <v>624</v>
      </c>
      <c r="F54" s="114">
        <v>521</v>
      </c>
      <c r="G54" s="114">
        <v>626</v>
      </c>
      <c r="H54" s="114">
        <v>567</v>
      </c>
      <c r="I54" s="140">
        <v>615</v>
      </c>
      <c r="J54" s="115">
        <v>9</v>
      </c>
      <c r="K54" s="116">
        <v>1.4634146341463414</v>
      </c>
    </row>
    <row r="55" spans="1:11" ht="14.1" customHeight="1" x14ac:dyDescent="0.2">
      <c r="A55" s="306">
        <v>72</v>
      </c>
      <c r="B55" s="307" t="s">
        <v>281</v>
      </c>
      <c r="C55" s="308"/>
      <c r="D55" s="113">
        <v>1.7886421225219853</v>
      </c>
      <c r="E55" s="115">
        <v>240</v>
      </c>
      <c r="F55" s="114">
        <v>201</v>
      </c>
      <c r="G55" s="114">
        <v>213</v>
      </c>
      <c r="H55" s="114">
        <v>207</v>
      </c>
      <c r="I55" s="140">
        <v>245</v>
      </c>
      <c r="J55" s="115">
        <v>-5</v>
      </c>
      <c r="K55" s="116">
        <v>-2.0408163265306123</v>
      </c>
    </row>
    <row r="56" spans="1:11" ht="14.1" customHeight="1" x14ac:dyDescent="0.2">
      <c r="A56" s="306" t="s">
        <v>282</v>
      </c>
      <c r="B56" s="307" t="s">
        <v>283</v>
      </c>
      <c r="C56" s="308"/>
      <c r="D56" s="113">
        <v>0.72290952451930246</v>
      </c>
      <c r="E56" s="115">
        <v>97</v>
      </c>
      <c r="F56" s="114">
        <v>86</v>
      </c>
      <c r="G56" s="114">
        <v>87</v>
      </c>
      <c r="H56" s="114">
        <v>78</v>
      </c>
      <c r="I56" s="140">
        <v>122</v>
      </c>
      <c r="J56" s="115">
        <v>-25</v>
      </c>
      <c r="K56" s="116">
        <v>-20.491803278688526</v>
      </c>
    </row>
    <row r="57" spans="1:11" ht="14.1" customHeight="1" x14ac:dyDescent="0.2">
      <c r="A57" s="306" t="s">
        <v>284</v>
      </c>
      <c r="B57" s="307" t="s">
        <v>285</v>
      </c>
      <c r="C57" s="308"/>
      <c r="D57" s="113">
        <v>0.67074079594574454</v>
      </c>
      <c r="E57" s="115">
        <v>90</v>
      </c>
      <c r="F57" s="114">
        <v>71</v>
      </c>
      <c r="G57" s="114">
        <v>71</v>
      </c>
      <c r="H57" s="114">
        <v>64</v>
      </c>
      <c r="I57" s="140">
        <v>70</v>
      </c>
      <c r="J57" s="115">
        <v>20</v>
      </c>
      <c r="K57" s="116">
        <v>28.571428571428573</v>
      </c>
    </row>
    <row r="58" spans="1:11" ht="14.1" customHeight="1" x14ac:dyDescent="0.2">
      <c r="A58" s="306">
        <v>73</v>
      </c>
      <c r="B58" s="307" t="s">
        <v>286</v>
      </c>
      <c r="C58" s="308"/>
      <c r="D58" s="113">
        <v>1.7886421225219853</v>
      </c>
      <c r="E58" s="115">
        <v>240</v>
      </c>
      <c r="F58" s="114">
        <v>159</v>
      </c>
      <c r="G58" s="114">
        <v>211</v>
      </c>
      <c r="H58" s="114">
        <v>246</v>
      </c>
      <c r="I58" s="140">
        <v>203</v>
      </c>
      <c r="J58" s="115">
        <v>37</v>
      </c>
      <c r="K58" s="116">
        <v>18.226600985221676</v>
      </c>
    </row>
    <row r="59" spans="1:11" ht="14.1" customHeight="1" x14ac:dyDescent="0.2">
      <c r="A59" s="306" t="s">
        <v>287</v>
      </c>
      <c r="B59" s="307" t="s">
        <v>288</v>
      </c>
      <c r="C59" s="308"/>
      <c r="D59" s="113">
        <v>1.4458190490386049</v>
      </c>
      <c r="E59" s="115">
        <v>194</v>
      </c>
      <c r="F59" s="114">
        <v>99</v>
      </c>
      <c r="G59" s="114">
        <v>148</v>
      </c>
      <c r="H59" s="114">
        <v>171</v>
      </c>
      <c r="I59" s="140">
        <v>151</v>
      </c>
      <c r="J59" s="115">
        <v>43</v>
      </c>
      <c r="K59" s="116">
        <v>28.476821192052981</v>
      </c>
    </row>
    <row r="60" spans="1:11" ht="14.1" customHeight="1" x14ac:dyDescent="0.2">
      <c r="A60" s="306">
        <v>81</v>
      </c>
      <c r="B60" s="307" t="s">
        <v>289</v>
      </c>
      <c r="C60" s="308"/>
      <c r="D60" s="113">
        <v>6.2378894022954237</v>
      </c>
      <c r="E60" s="115">
        <v>837</v>
      </c>
      <c r="F60" s="114">
        <v>709</v>
      </c>
      <c r="G60" s="114">
        <v>828</v>
      </c>
      <c r="H60" s="114">
        <v>772</v>
      </c>
      <c r="I60" s="140">
        <v>756</v>
      </c>
      <c r="J60" s="115">
        <v>81</v>
      </c>
      <c r="K60" s="116">
        <v>10.714285714285714</v>
      </c>
    </row>
    <row r="61" spans="1:11" ht="14.1" customHeight="1" x14ac:dyDescent="0.2">
      <c r="A61" s="306" t="s">
        <v>290</v>
      </c>
      <c r="B61" s="307" t="s">
        <v>291</v>
      </c>
      <c r="C61" s="308"/>
      <c r="D61" s="113">
        <v>2.1389178715158743</v>
      </c>
      <c r="E61" s="115">
        <v>287</v>
      </c>
      <c r="F61" s="114">
        <v>215</v>
      </c>
      <c r="G61" s="114">
        <v>260</v>
      </c>
      <c r="H61" s="114">
        <v>324</v>
      </c>
      <c r="I61" s="140">
        <v>270</v>
      </c>
      <c r="J61" s="115">
        <v>17</v>
      </c>
      <c r="K61" s="116">
        <v>6.2962962962962967</v>
      </c>
    </row>
    <row r="62" spans="1:11" ht="14.1" customHeight="1" x14ac:dyDescent="0.2">
      <c r="A62" s="306" t="s">
        <v>292</v>
      </c>
      <c r="B62" s="307" t="s">
        <v>293</v>
      </c>
      <c r="C62" s="308"/>
      <c r="D62" s="113">
        <v>2.0643911164107913</v>
      </c>
      <c r="E62" s="115">
        <v>277</v>
      </c>
      <c r="F62" s="114">
        <v>292</v>
      </c>
      <c r="G62" s="114">
        <v>360</v>
      </c>
      <c r="H62" s="114">
        <v>255</v>
      </c>
      <c r="I62" s="140">
        <v>261</v>
      </c>
      <c r="J62" s="115">
        <v>16</v>
      </c>
      <c r="K62" s="116">
        <v>6.1302681992337167</v>
      </c>
    </row>
    <row r="63" spans="1:11" ht="14.1" customHeight="1" x14ac:dyDescent="0.2">
      <c r="A63" s="306"/>
      <c r="B63" s="307" t="s">
        <v>294</v>
      </c>
      <c r="C63" s="308"/>
      <c r="D63" s="113">
        <v>1.9078849306901178</v>
      </c>
      <c r="E63" s="115">
        <v>256</v>
      </c>
      <c r="F63" s="114">
        <v>254</v>
      </c>
      <c r="G63" s="114">
        <v>295</v>
      </c>
      <c r="H63" s="114">
        <v>219</v>
      </c>
      <c r="I63" s="140">
        <v>231</v>
      </c>
      <c r="J63" s="115">
        <v>25</v>
      </c>
      <c r="K63" s="116">
        <v>10.822510822510823</v>
      </c>
    </row>
    <row r="64" spans="1:11" ht="14.1" customHeight="1" x14ac:dyDescent="0.2">
      <c r="A64" s="306" t="s">
        <v>295</v>
      </c>
      <c r="B64" s="307" t="s">
        <v>296</v>
      </c>
      <c r="C64" s="308"/>
      <c r="D64" s="113">
        <v>0.59621404084066176</v>
      </c>
      <c r="E64" s="115">
        <v>80</v>
      </c>
      <c r="F64" s="114">
        <v>73</v>
      </c>
      <c r="G64" s="114">
        <v>79</v>
      </c>
      <c r="H64" s="114">
        <v>70</v>
      </c>
      <c r="I64" s="140">
        <v>101</v>
      </c>
      <c r="J64" s="115">
        <v>-21</v>
      </c>
      <c r="K64" s="116">
        <v>-20.792079207920793</v>
      </c>
    </row>
    <row r="65" spans="1:11" ht="14.1" customHeight="1" x14ac:dyDescent="0.2">
      <c r="A65" s="306" t="s">
        <v>297</v>
      </c>
      <c r="B65" s="307" t="s">
        <v>298</v>
      </c>
      <c r="C65" s="308"/>
      <c r="D65" s="113">
        <v>0.8719630347294679</v>
      </c>
      <c r="E65" s="115">
        <v>117</v>
      </c>
      <c r="F65" s="114">
        <v>72</v>
      </c>
      <c r="G65" s="114">
        <v>57</v>
      </c>
      <c r="H65" s="114">
        <v>63</v>
      </c>
      <c r="I65" s="140">
        <v>63</v>
      </c>
      <c r="J65" s="115">
        <v>54</v>
      </c>
      <c r="K65" s="116">
        <v>85.714285714285708</v>
      </c>
    </row>
    <row r="66" spans="1:11" ht="14.1" customHeight="1" x14ac:dyDescent="0.2">
      <c r="A66" s="306">
        <v>82</v>
      </c>
      <c r="B66" s="307" t="s">
        <v>299</v>
      </c>
      <c r="C66" s="308"/>
      <c r="D66" s="113">
        <v>4.4045312267103887</v>
      </c>
      <c r="E66" s="115">
        <v>591</v>
      </c>
      <c r="F66" s="114">
        <v>480</v>
      </c>
      <c r="G66" s="114">
        <v>738</v>
      </c>
      <c r="H66" s="114">
        <v>372</v>
      </c>
      <c r="I66" s="140">
        <v>418</v>
      </c>
      <c r="J66" s="115">
        <v>173</v>
      </c>
      <c r="K66" s="116">
        <v>41.387559808612437</v>
      </c>
    </row>
    <row r="67" spans="1:11" ht="14.1" customHeight="1" x14ac:dyDescent="0.2">
      <c r="A67" s="306" t="s">
        <v>300</v>
      </c>
      <c r="B67" s="307" t="s">
        <v>301</v>
      </c>
      <c r="C67" s="308"/>
      <c r="D67" s="113">
        <v>2.7425845878670443</v>
      </c>
      <c r="E67" s="115">
        <v>368</v>
      </c>
      <c r="F67" s="114">
        <v>345</v>
      </c>
      <c r="G67" s="114">
        <v>553</v>
      </c>
      <c r="H67" s="114">
        <v>229</v>
      </c>
      <c r="I67" s="140">
        <v>255</v>
      </c>
      <c r="J67" s="115">
        <v>113</v>
      </c>
      <c r="K67" s="116">
        <v>44.313725490196077</v>
      </c>
    </row>
    <row r="68" spans="1:11" ht="14.1" customHeight="1" x14ac:dyDescent="0.2">
      <c r="A68" s="306" t="s">
        <v>302</v>
      </c>
      <c r="B68" s="307" t="s">
        <v>303</v>
      </c>
      <c r="C68" s="308"/>
      <c r="D68" s="113">
        <v>1.1253540020867492</v>
      </c>
      <c r="E68" s="115">
        <v>151</v>
      </c>
      <c r="F68" s="114">
        <v>99</v>
      </c>
      <c r="G68" s="114">
        <v>146</v>
      </c>
      <c r="H68" s="114">
        <v>105</v>
      </c>
      <c r="I68" s="140">
        <v>103</v>
      </c>
      <c r="J68" s="115">
        <v>48</v>
      </c>
      <c r="K68" s="116">
        <v>46.601941747572816</v>
      </c>
    </row>
    <row r="69" spans="1:11" ht="14.1" customHeight="1" x14ac:dyDescent="0.2">
      <c r="A69" s="306">
        <v>83</v>
      </c>
      <c r="B69" s="307" t="s">
        <v>304</v>
      </c>
      <c r="C69" s="308"/>
      <c r="D69" s="113">
        <v>5.0976300491876581</v>
      </c>
      <c r="E69" s="115">
        <v>684</v>
      </c>
      <c r="F69" s="114">
        <v>495</v>
      </c>
      <c r="G69" s="114">
        <v>1038</v>
      </c>
      <c r="H69" s="114">
        <v>568</v>
      </c>
      <c r="I69" s="140">
        <v>671</v>
      </c>
      <c r="J69" s="115">
        <v>13</v>
      </c>
      <c r="K69" s="116">
        <v>1.9374068554396424</v>
      </c>
    </row>
    <row r="70" spans="1:11" ht="14.1" customHeight="1" x14ac:dyDescent="0.2">
      <c r="A70" s="306" t="s">
        <v>305</v>
      </c>
      <c r="B70" s="307" t="s">
        <v>306</v>
      </c>
      <c r="C70" s="308"/>
      <c r="D70" s="113">
        <v>4.0095394246534504</v>
      </c>
      <c r="E70" s="115">
        <v>538</v>
      </c>
      <c r="F70" s="114">
        <v>367</v>
      </c>
      <c r="G70" s="114">
        <v>875</v>
      </c>
      <c r="H70" s="114">
        <v>426</v>
      </c>
      <c r="I70" s="140">
        <v>528</v>
      </c>
      <c r="J70" s="115">
        <v>10</v>
      </c>
      <c r="K70" s="116">
        <v>1.893939393939394</v>
      </c>
    </row>
    <row r="71" spans="1:11" ht="14.1" customHeight="1" x14ac:dyDescent="0.2">
      <c r="A71" s="306"/>
      <c r="B71" s="307" t="s">
        <v>307</v>
      </c>
      <c r="C71" s="308"/>
      <c r="D71" s="113">
        <v>2.5190043225517962</v>
      </c>
      <c r="E71" s="115">
        <v>338</v>
      </c>
      <c r="F71" s="114">
        <v>218</v>
      </c>
      <c r="G71" s="114">
        <v>601</v>
      </c>
      <c r="H71" s="114">
        <v>247</v>
      </c>
      <c r="I71" s="140">
        <v>333</v>
      </c>
      <c r="J71" s="115">
        <v>5</v>
      </c>
      <c r="K71" s="116">
        <v>1.5015015015015014</v>
      </c>
    </row>
    <row r="72" spans="1:11" ht="14.1" customHeight="1" x14ac:dyDescent="0.2">
      <c r="A72" s="306">
        <v>84</v>
      </c>
      <c r="B72" s="307" t="s">
        <v>308</v>
      </c>
      <c r="C72" s="308"/>
      <c r="D72" s="113">
        <v>3.6965270532121033</v>
      </c>
      <c r="E72" s="115">
        <v>496</v>
      </c>
      <c r="F72" s="114">
        <v>365</v>
      </c>
      <c r="G72" s="114">
        <v>497</v>
      </c>
      <c r="H72" s="114">
        <v>450</v>
      </c>
      <c r="I72" s="140">
        <v>418</v>
      </c>
      <c r="J72" s="115">
        <v>78</v>
      </c>
      <c r="K72" s="116">
        <v>18.660287081339714</v>
      </c>
    </row>
    <row r="73" spans="1:11" ht="14.1" customHeight="1" x14ac:dyDescent="0.2">
      <c r="A73" s="306" t="s">
        <v>309</v>
      </c>
      <c r="B73" s="307" t="s">
        <v>310</v>
      </c>
      <c r="C73" s="308"/>
      <c r="D73" s="113">
        <v>1.1924280816813235</v>
      </c>
      <c r="E73" s="115">
        <v>160</v>
      </c>
      <c r="F73" s="114">
        <v>89</v>
      </c>
      <c r="G73" s="114">
        <v>181</v>
      </c>
      <c r="H73" s="114">
        <v>141</v>
      </c>
      <c r="I73" s="140">
        <v>117</v>
      </c>
      <c r="J73" s="115">
        <v>43</v>
      </c>
      <c r="K73" s="116">
        <v>36.752136752136749</v>
      </c>
    </row>
    <row r="74" spans="1:11" ht="14.1" customHeight="1" x14ac:dyDescent="0.2">
      <c r="A74" s="306" t="s">
        <v>311</v>
      </c>
      <c r="B74" s="307" t="s">
        <v>312</v>
      </c>
      <c r="C74" s="308"/>
      <c r="D74" s="113">
        <v>0.15650618572067374</v>
      </c>
      <c r="E74" s="115">
        <v>21</v>
      </c>
      <c r="F74" s="114">
        <v>15</v>
      </c>
      <c r="G74" s="114">
        <v>24</v>
      </c>
      <c r="H74" s="114">
        <v>10</v>
      </c>
      <c r="I74" s="140">
        <v>15</v>
      </c>
      <c r="J74" s="115">
        <v>6</v>
      </c>
      <c r="K74" s="116">
        <v>40</v>
      </c>
    </row>
    <row r="75" spans="1:11" ht="14.1" customHeight="1" x14ac:dyDescent="0.2">
      <c r="A75" s="306" t="s">
        <v>313</v>
      </c>
      <c r="B75" s="307" t="s">
        <v>314</v>
      </c>
      <c r="C75" s="308"/>
      <c r="D75" s="113">
        <v>1.9749590102846921</v>
      </c>
      <c r="E75" s="115">
        <v>265</v>
      </c>
      <c r="F75" s="114">
        <v>227</v>
      </c>
      <c r="G75" s="114">
        <v>239</v>
      </c>
      <c r="H75" s="114">
        <v>258</v>
      </c>
      <c r="I75" s="140">
        <v>242</v>
      </c>
      <c r="J75" s="115">
        <v>23</v>
      </c>
      <c r="K75" s="116">
        <v>9.5041322314049594</v>
      </c>
    </row>
    <row r="76" spans="1:11" ht="14.1" customHeight="1" x14ac:dyDescent="0.2">
      <c r="A76" s="306">
        <v>91</v>
      </c>
      <c r="B76" s="307" t="s">
        <v>315</v>
      </c>
      <c r="C76" s="308"/>
      <c r="D76" s="113">
        <v>0.15650618572067374</v>
      </c>
      <c r="E76" s="115">
        <v>21</v>
      </c>
      <c r="F76" s="114">
        <v>10</v>
      </c>
      <c r="G76" s="114">
        <v>21</v>
      </c>
      <c r="H76" s="114">
        <v>26</v>
      </c>
      <c r="I76" s="140">
        <v>19</v>
      </c>
      <c r="J76" s="115">
        <v>2</v>
      </c>
      <c r="K76" s="116">
        <v>10.526315789473685</v>
      </c>
    </row>
    <row r="77" spans="1:11" ht="14.1" customHeight="1" x14ac:dyDescent="0.2">
      <c r="A77" s="306">
        <v>92</v>
      </c>
      <c r="B77" s="307" t="s">
        <v>316</v>
      </c>
      <c r="C77" s="308"/>
      <c r="D77" s="113">
        <v>1.199880757191832</v>
      </c>
      <c r="E77" s="115">
        <v>161</v>
      </c>
      <c r="F77" s="114">
        <v>174</v>
      </c>
      <c r="G77" s="114">
        <v>164</v>
      </c>
      <c r="H77" s="114">
        <v>246</v>
      </c>
      <c r="I77" s="140">
        <v>291</v>
      </c>
      <c r="J77" s="115">
        <v>-130</v>
      </c>
      <c r="K77" s="116">
        <v>-44.673539518900341</v>
      </c>
    </row>
    <row r="78" spans="1:11" ht="14.1" customHeight="1" x14ac:dyDescent="0.2">
      <c r="A78" s="306">
        <v>93</v>
      </c>
      <c r="B78" s="307" t="s">
        <v>317</v>
      </c>
      <c r="C78" s="308"/>
      <c r="D78" s="113">
        <v>8.9432106126099267E-2</v>
      </c>
      <c r="E78" s="115">
        <v>12</v>
      </c>
      <c r="F78" s="114">
        <v>12</v>
      </c>
      <c r="G78" s="114">
        <v>12</v>
      </c>
      <c r="H78" s="114">
        <v>17</v>
      </c>
      <c r="I78" s="140" t="s">
        <v>514</v>
      </c>
      <c r="J78" s="115" t="s">
        <v>514</v>
      </c>
      <c r="K78" s="116" t="s">
        <v>514</v>
      </c>
    </row>
    <row r="79" spans="1:11" ht="14.1" customHeight="1" x14ac:dyDescent="0.2">
      <c r="A79" s="306">
        <v>94</v>
      </c>
      <c r="B79" s="307" t="s">
        <v>318</v>
      </c>
      <c r="C79" s="308"/>
      <c r="D79" s="113">
        <v>0.78998360411387691</v>
      </c>
      <c r="E79" s="115">
        <v>106</v>
      </c>
      <c r="F79" s="114">
        <v>61</v>
      </c>
      <c r="G79" s="114">
        <v>107</v>
      </c>
      <c r="H79" s="114">
        <v>77</v>
      </c>
      <c r="I79" s="140">
        <v>109</v>
      </c>
      <c r="J79" s="115">
        <v>-3</v>
      </c>
      <c r="K79" s="116">
        <v>-2.7522935779816513</v>
      </c>
    </row>
    <row r="80" spans="1:11" ht="14.1" customHeight="1" x14ac:dyDescent="0.2">
      <c r="A80" s="306" t="s">
        <v>319</v>
      </c>
      <c r="B80" s="307" t="s">
        <v>320</v>
      </c>
      <c r="C80" s="308"/>
      <c r="D80" s="113">
        <v>3.726337755254136E-2</v>
      </c>
      <c r="E80" s="115">
        <v>5</v>
      </c>
      <c r="F80" s="114">
        <v>5</v>
      </c>
      <c r="G80" s="114">
        <v>10</v>
      </c>
      <c r="H80" s="114">
        <v>0</v>
      </c>
      <c r="I80" s="140" t="s">
        <v>514</v>
      </c>
      <c r="J80" s="115" t="s">
        <v>514</v>
      </c>
      <c r="K80" s="116" t="s">
        <v>514</v>
      </c>
    </row>
    <row r="81" spans="1:11" ht="14.1" customHeight="1" x14ac:dyDescent="0.2">
      <c r="A81" s="310" t="s">
        <v>321</v>
      </c>
      <c r="B81" s="311" t="s">
        <v>334</v>
      </c>
      <c r="C81" s="312"/>
      <c r="D81" s="125">
        <v>0.28320166939931435</v>
      </c>
      <c r="E81" s="143">
        <v>38</v>
      </c>
      <c r="F81" s="144">
        <v>37</v>
      </c>
      <c r="G81" s="144">
        <v>59</v>
      </c>
      <c r="H81" s="144">
        <v>43</v>
      </c>
      <c r="I81" s="145">
        <v>49</v>
      </c>
      <c r="J81" s="143">
        <v>-11</v>
      </c>
      <c r="K81" s="146">
        <v>-22.448979591836736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150008</v>
      </c>
      <c r="C10" s="114">
        <v>79949</v>
      </c>
      <c r="D10" s="114">
        <v>70059</v>
      </c>
      <c r="E10" s="114">
        <v>113283</v>
      </c>
      <c r="F10" s="114">
        <v>34184</v>
      </c>
      <c r="G10" s="114">
        <v>17768</v>
      </c>
      <c r="H10" s="114">
        <v>42609</v>
      </c>
      <c r="I10" s="115">
        <v>43436</v>
      </c>
      <c r="J10" s="114">
        <v>32153</v>
      </c>
      <c r="K10" s="114">
        <v>11283</v>
      </c>
      <c r="L10" s="423">
        <v>10373</v>
      </c>
      <c r="M10" s="424">
        <v>11139</v>
      </c>
    </row>
    <row r="11" spans="1:13" ht="11.1" customHeight="1" x14ac:dyDescent="0.2">
      <c r="A11" s="422" t="s">
        <v>388</v>
      </c>
      <c r="B11" s="115">
        <v>151354</v>
      </c>
      <c r="C11" s="114">
        <v>81362</v>
      </c>
      <c r="D11" s="114">
        <v>69992</v>
      </c>
      <c r="E11" s="114">
        <v>114363</v>
      </c>
      <c r="F11" s="114">
        <v>34467</v>
      </c>
      <c r="G11" s="114">
        <v>17299</v>
      </c>
      <c r="H11" s="114">
        <v>43590</v>
      </c>
      <c r="I11" s="115">
        <v>43997</v>
      </c>
      <c r="J11" s="114">
        <v>32546</v>
      </c>
      <c r="K11" s="114">
        <v>11451</v>
      </c>
      <c r="L11" s="423">
        <v>10687</v>
      </c>
      <c r="M11" s="424">
        <v>9529</v>
      </c>
    </row>
    <row r="12" spans="1:13" ht="11.1" customHeight="1" x14ac:dyDescent="0.2">
      <c r="A12" s="422" t="s">
        <v>389</v>
      </c>
      <c r="B12" s="115">
        <v>154667</v>
      </c>
      <c r="C12" s="114">
        <v>83270</v>
      </c>
      <c r="D12" s="114">
        <v>71397</v>
      </c>
      <c r="E12" s="114">
        <v>117104</v>
      </c>
      <c r="F12" s="114">
        <v>34970</v>
      </c>
      <c r="G12" s="114">
        <v>19427</v>
      </c>
      <c r="H12" s="114">
        <v>44417</v>
      </c>
      <c r="I12" s="115">
        <v>44558</v>
      </c>
      <c r="J12" s="114">
        <v>32372</v>
      </c>
      <c r="K12" s="114">
        <v>12186</v>
      </c>
      <c r="L12" s="423">
        <v>14537</v>
      </c>
      <c r="M12" s="424">
        <v>11793</v>
      </c>
    </row>
    <row r="13" spans="1:13" s="110" customFormat="1" ht="11.1" customHeight="1" x14ac:dyDescent="0.2">
      <c r="A13" s="422" t="s">
        <v>390</v>
      </c>
      <c r="B13" s="115">
        <v>153129</v>
      </c>
      <c r="C13" s="114">
        <v>81787</v>
      </c>
      <c r="D13" s="114">
        <v>71342</v>
      </c>
      <c r="E13" s="114">
        <v>115120</v>
      </c>
      <c r="F13" s="114">
        <v>35405</v>
      </c>
      <c r="G13" s="114">
        <v>18584</v>
      </c>
      <c r="H13" s="114">
        <v>44755</v>
      </c>
      <c r="I13" s="115">
        <v>44648</v>
      </c>
      <c r="J13" s="114">
        <v>32585</v>
      </c>
      <c r="K13" s="114">
        <v>12063</v>
      </c>
      <c r="L13" s="423">
        <v>8388</v>
      </c>
      <c r="M13" s="424">
        <v>10234</v>
      </c>
    </row>
    <row r="14" spans="1:13" ht="15" customHeight="1" x14ac:dyDescent="0.2">
      <c r="A14" s="422" t="s">
        <v>391</v>
      </c>
      <c r="B14" s="115">
        <v>153163</v>
      </c>
      <c r="C14" s="114">
        <v>81772</v>
      </c>
      <c r="D14" s="114">
        <v>71391</v>
      </c>
      <c r="E14" s="114">
        <v>111884</v>
      </c>
      <c r="F14" s="114">
        <v>38887</v>
      </c>
      <c r="G14" s="114">
        <v>17925</v>
      </c>
      <c r="H14" s="114">
        <v>45541</v>
      </c>
      <c r="I14" s="115">
        <v>44464</v>
      </c>
      <c r="J14" s="114">
        <v>32387</v>
      </c>
      <c r="K14" s="114">
        <v>12077</v>
      </c>
      <c r="L14" s="423">
        <v>12579</v>
      </c>
      <c r="M14" s="424">
        <v>12585</v>
      </c>
    </row>
    <row r="15" spans="1:13" ht="11.1" customHeight="1" x14ac:dyDescent="0.2">
      <c r="A15" s="422" t="s">
        <v>388</v>
      </c>
      <c r="B15" s="115">
        <v>154048</v>
      </c>
      <c r="C15" s="114">
        <v>82683</v>
      </c>
      <c r="D15" s="114">
        <v>71365</v>
      </c>
      <c r="E15" s="114">
        <v>112034</v>
      </c>
      <c r="F15" s="114">
        <v>39667</v>
      </c>
      <c r="G15" s="114">
        <v>17366</v>
      </c>
      <c r="H15" s="114">
        <v>46534</v>
      </c>
      <c r="I15" s="115">
        <v>45140</v>
      </c>
      <c r="J15" s="114">
        <v>32919</v>
      </c>
      <c r="K15" s="114">
        <v>12221</v>
      </c>
      <c r="L15" s="423">
        <v>10950</v>
      </c>
      <c r="M15" s="424">
        <v>10378</v>
      </c>
    </row>
    <row r="16" spans="1:13" ht="11.1" customHeight="1" x14ac:dyDescent="0.2">
      <c r="A16" s="422" t="s">
        <v>389</v>
      </c>
      <c r="B16" s="115">
        <v>156807</v>
      </c>
      <c r="C16" s="114">
        <v>84025</v>
      </c>
      <c r="D16" s="114">
        <v>72782</v>
      </c>
      <c r="E16" s="114">
        <v>114134</v>
      </c>
      <c r="F16" s="114">
        <v>40310</v>
      </c>
      <c r="G16" s="114">
        <v>19427</v>
      </c>
      <c r="H16" s="114">
        <v>47285</v>
      </c>
      <c r="I16" s="115">
        <v>44840</v>
      </c>
      <c r="J16" s="114">
        <v>32176</v>
      </c>
      <c r="K16" s="114">
        <v>12664</v>
      </c>
      <c r="L16" s="423">
        <v>14856</v>
      </c>
      <c r="M16" s="424">
        <v>12531</v>
      </c>
    </row>
    <row r="17" spans="1:13" s="110" customFormat="1" ht="11.1" customHeight="1" x14ac:dyDescent="0.2">
      <c r="A17" s="422" t="s">
        <v>390</v>
      </c>
      <c r="B17" s="115">
        <v>155522</v>
      </c>
      <c r="C17" s="114">
        <v>82641</v>
      </c>
      <c r="D17" s="114">
        <v>72881</v>
      </c>
      <c r="E17" s="114">
        <v>114940</v>
      </c>
      <c r="F17" s="114">
        <v>40460</v>
      </c>
      <c r="G17" s="114">
        <v>18636</v>
      </c>
      <c r="H17" s="114">
        <v>47681</v>
      </c>
      <c r="I17" s="115">
        <v>45249</v>
      </c>
      <c r="J17" s="114">
        <v>32586</v>
      </c>
      <c r="K17" s="114">
        <v>12663</v>
      </c>
      <c r="L17" s="423">
        <v>8457</v>
      </c>
      <c r="M17" s="424">
        <v>10189</v>
      </c>
    </row>
    <row r="18" spans="1:13" ht="15" customHeight="1" x14ac:dyDescent="0.2">
      <c r="A18" s="422" t="s">
        <v>392</v>
      </c>
      <c r="B18" s="115">
        <v>155335</v>
      </c>
      <c r="C18" s="114">
        <v>82472</v>
      </c>
      <c r="D18" s="114">
        <v>72863</v>
      </c>
      <c r="E18" s="114">
        <v>113904</v>
      </c>
      <c r="F18" s="114">
        <v>41169</v>
      </c>
      <c r="G18" s="114">
        <v>18085</v>
      </c>
      <c r="H18" s="114">
        <v>48285</v>
      </c>
      <c r="I18" s="115">
        <v>44967</v>
      </c>
      <c r="J18" s="114">
        <v>32420</v>
      </c>
      <c r="K18" s="114">
        <v>12547</v>
      </c>
      <c r="L18" s="423">
        <v>11133</v>
      </c>
      <c r="M18" s="424">
        <v>11530</v>
      </c>
    </row>
    <row r="19" spans="1:13" ht="11.1" customHeight="1" x14ac:dyDescent="0.2">
      <c r="A19" s="422" t="s">
        <v>388</v>
      </c>
      <c r="B19" s="115">
        <v>155361</v>
      </c>
      <c r="C19" s="114">
        <v>82814</v>
      </c>
      <c r="D19" s="114">
        <v>72547</v>
      </c>
      <c r="E19" s="114">
        <v>113487</v>
      </c>
      <c r="F19" s="114">
        <v>41592</v>
      </c>
      <c r="G19" s="114">
        <v>17240</v>
      </c>
      <c r="H19" s="114">
        <v>49133</v>
      </c>
      <c r="I19" s="115">
        <v>45360</v>
      </c>
      <c r="J19" s="114">
        <v>32713</v>
      </c>
      <c r="K19" s="114">
        <v>12647</v>
      </c>
      <c r="L19" s="423">
        <v>9887</v>
      </c>
      <c r="M19" s="424">
        <v>9966</v>
      </c>
    </row>
    <row r="20" spans="1:13" ht="11.1" customHeight="1" x14ac:dyDescent="0.2">
      <c r="A20" s="422" t="s">
        <v>389</v>
      </c>
      <c r="B20" s="115">
        <v>157959</v>
      </c>
      <c r="C20" s="114">
        <v>83987</v>
      </c>
      <c r="D20" s="114">
        <v>73972</v>
      </c>
      <c r="E20" s="114">
        <v>115342</v>
      </c>
      <c r="F20" s="114">
        <v>42148</v>
      </c>
      <c r="G20" s="114">
        <v>18963</v>
      </c>
      <c r="H20" s="114">
        <v>49999</v>
      </c>
      <c r="I20" s="115">
        <v>45193</v>
      </c>
      <c r="J20" s="114">
        <v>31992</v>
      </c>
      <c r="K20" s="114">
        <v>13201</v>
      </c>
      <c r="L20" s="423">
        <v>13792</v>
      </c>
      <c r="M20" s="424">
        <v>11752</v>
      </c>
    </row>
    <row r="21" spans="1:13" s="110" customFormat="1" ht="11.1" customHeight="1" x14ac:dyDescent="0.2">
      <c r="A21" s="422" t="s">
        <v>390</v>
      </c>
      <c r="B21" s="115">
        <v>156201</v>
      </c>
      <c r="C21" s="114">
        <v>82193</v>
      </c>
      <c r="D21" s="114">
        <v>74008</v>
      </c>
      <c r="E21" s="114">
        <v>114145</v>
      </c>
      <c r="F21" s="114">
        <v>41969</v>
      </c>
      <c r="G21" s="114">
        <v>18118</v>
      </c>
      <c r="H21" s="114">
        <v>50165</v>
      </c>
      <c r="I21" s="115">
        <v>45509</v>
      </c>
      <c r="J21" s="114">
        <v>32212</v>
      </c>
      <c r="K21" s="114">
        <v>13297</v>
      </c>
      <c r="L21" s="423">
        <v>9067</v>
      </c>
      <c r="M21" s="424">
        <v>11330</v>
      </c>
    </row>
    <row r="22" spans="1:13" ht="15" customHeight="1" x14ac:dyDescent="0.2">
      <c r="A22" s="422" t="s">
        <v>393</v>
      </c>
      <c r="B22" s="115">
        <v>154652</v>
      </c>
      <c r="C22" s="114">
        <v>81344</v>
      </c>
      <c r="D22" s="114">
        <v>73308</v>
      </c>
      <c r="E22" s="114">
        <v>112680</v>
      </c>
      <c r="F22" s="114">
        <v>41562</v>
      </c>
      <c r="G22" s="114">
        <v>17203</v>
      </c>
      <c r="H22" s="114">
        <v>50507</v>
      </c>
      <c r="I22" s="115">
        <v>44981</v>
      </c>
      <c r="J22" s="114">
        <v>32028</v>
      </c>
      <c r="K22" s="114">
        <v>12953</v>
      </c>
      <c r="L22" s="423">
        <v>8943</v>
      </c>
      <c r="M22" s="424">
        <v>10613</v>
      </c>
    </row>
    <row r="23" spans="1:13" ht="11.1" customHeight="1" x14ac:dyDescent="0.2">
      <c r="A23" s="422" t="s">
        <v>388</v>
      </c>
      <c r="B23" s="115">
        <v>154694</v>
      </c>
      <c r="C23" s="114">
        <v>81741</v>
      </c>
      <c r="D23" s="114">
        <v>72953</v>
      </c>
      <c r="E23" s="114">
        <v>112252</v>
      </c>
      <c r="F23" s="114">
        <v>41951</v>
      </c>
      <c r="G23" s="114">
        <v>16467</v>
      </c>
      <c r="H23" s="114">
        <v>51339</v>
      </c>
      <c r="I23" s="115">
        <v>45585</v>
      </c>
      <c r="J23" s="114">
        <v>32483</v>
      </c>
      <c r="K23" s="114">
        <v>13102</v>
      </c>
      <c r="L23" s="423">
        <v>9032</v>
      </c>
      <c r="M23" s="424">
        <v>9109</v>
      </c>
    </row>
    <row r="24" spans="1:13" ht="11.1" customHeight="1" x14ac:dyDescent="0.2">
      <c r="A24" s="422" t="s">
        <v>389</v>
      </c>
      <c r="B24" s="115">
        <v>157463</v>
      </c>
      <c r="C24" s="114">
        <v>83311</v>
      </c>
      <c r="D24" s="114">
        <v>74152</v>
      </c>
      <c r="E24" s="114">
        <v>112132</v>
      </c>
      <c r="F24" s="114">
        <v>42606</v>
      </c>
      <c r="G24" s="114">
        <v>18150</v>
      </c>
      <c r="H24" s="114">
        <v>52167</v>
      </c>
      <c r="I24" s="115">
        <v>45950</v>
      </c>
      <c r="J24" s="114">
        <v>32336</v>
      </c>
      <c r="K24" s="114">
        <v>13614</v>
      </c>
      <c r="L24" s="423">
        <v>13629</v>
      </c>
      <c r="M24" s="424">
        <v>11734</v>
      </c>
    </row>
    <row r="25" spans="1:13" s="110" customFormat="1" ht="11.1" customHeight="1" x14ac:dyDescent="0.2">
      <c r="A25" s="422" t="s">
        <v>390</v>
      </c>
      <c r="B25" s="115">
        <v>155460</v>
      </c>
      <c r="C25" s="114">
        <v>81887</v>
      </c>
      <c r="D25" s="114">
        <v>73573</v>
      </c>
      <c r="E25" s="114">
        <v>110276</v>
      </c>
      <c r="F25" s="114">
        <v>42482</v>
      </c>
      <c r="G25" s="114">
        <v>17306</v>
      </c>
      <c r="H25" s="114">
        <v>52461</v>
      </c>
      <c r="I25" s="115">
        <v>46006</v>
      </c>
      <c r="J25" s="114">
        <v>32465</v>
      </c>
      <c r="K25" s="114">
        <v>13541</v>
      </c>
      <c r="L25" s="423">
        <v>7289</v>
      </c>
      <c r="M25" s="424">
        <v>9459</v>
      </c>
    </row>
    <row r="26" spans="1:13" ht="15" customHeight="1" x14ac:dyDescent="0.2">
      <c r="A26" s="422" t="s">
        <v>394</v>
      </c>
      <c r="B26" s="115">
        <v>155382</v>
      </c>
      <c r="C26" s="114">
        <v>81748</v>
      </c>
      <c r="D26" s="114">
        <v>73634</v>
      </c>
      <c r="E26" s="114">
        <v>109741</v>
      </c>
      <c r="F26" s="114">
        <v>42946</v>
      </c>
      <c r="G26" s="114">
        <v>16579</v>
      </c>
      <c r="H26" s="114">
        <v>53022</v>
      </c>
      <c r="I26" s="115">
        <v>45648</v>
      </c>
      <c r="J26" s="114">
        <v>32200</v>
      </c>
      <c r="K26" s="114">
        <v>13448</v>
      </c>
      <c r="L26" s="423">
        <v>10149</v>
      </c>
      <c r="M26" s="424">
        <v>10452</v>
      </c>
    </row>
    <row r="27" spans="1:13" ht="11.1" customHeight="1" x14ac:dyDescent="0.2">
      <c r="A27" s="422" t="s">
        <v>388</v>
      </c>
      <c r="B27" s="115">
        <v>156150</v>
      </c>
      <c r="C27" s="114">
        <v>82398</v>
      </c>
      <c r="D27" s="114">
        <v>73752</v>
      </c>
      <c r="E27" s="114">
        <v>110198</v>
      </c>
      <c r="F27" s="114">
        <v>43257</v>
      </c>
      <c r="G27" s="114">
        <v>16228</v>
      </c>
      <c r="H27" s="114">
        <v>53860</v>
      </c>
      <c r="I27" s="115">
        <v>46488</v>
      </c>
      <c r="J27" s="114">
        <v>32816</v>
      </c>
      <c r="K27" s="114">
        <v>13672</v>
      </c>
      <c r="L27" s="423">
        <v>9299</v>
      </c>
      <c r="M27" s="424">
        <v>8633</v>
      </c>
    </row>
    <row r="28" spans="1:13" ht="11.1" customHeight="1" x14ac:dyDescent="0.2">
      <c r="A28" s="422" t="s">
        <v>389</v>
      </c>
      <c r="B28" s="115">
        <v>158367</v>
      </c>
      <c r="C28" s="114">
        <v>83488</v>
      </c>
      <c r="D28" s="114">
        <v>74879</v>
      </c>
      <c r="E28" s="114">
        <v>114147</v>
      </c>
      <c r="F28" s="114">
        <v>43752</v>
      </c>
      <c r="G28" s="114">
        <v>17645</v>
      </c>
      <c r="H28" s="114">
        <v>54395</v>
      </c>
      <c r="I28" s="115">
        <v>46533</v>
      </c>
      <c r="J28" s="114">
        <v>32273</v>
      </c>
      <c r="K28" s="114">
        <v>14260</v>
      </c>
      <c r="L28" s="423">
        <v>14283</v>
      </c>
      <c r="M28" s="424">
        <v>12613</v>
      </c>
    </row>
    <row r="29" spans="1:13" s="110" customFormat="1" ht="11.1" customHeight="1" x14ac:dyDescent="0.2">
      <c r="A29" s="422" t="s">
        <v>390</v>
      </c>
      <c r="B29" s="115">
        <v>156659</v>
      </c>
      <c r="C29" s="114">
        <v>82060</v>
      </c>
      <c r="D29" s="114">
        <v>74599</v>
      </c>
      <c r="E29" s="114">
        <v>112768</v>
      </c>
      <c r="F29" s="114">
        <v>43837</v>
      </c>
      <c r="G29" s="114">
        <v>16900</v>
      </c>
      <c r="H29" s="114">
        <v>54395</v>
      </c>
      <c r="I29" s="115">
        <v>46287</v>
      </c>
      <c r="J29" s="114">
        <v>32292</v>
      </c>
      <c r="K29" s="114">
        <v>13995</v>
      </c>
      <c r="L29" s="423">
        <v>7820</v>
      </c>
      <c r="M29" s="424">
        <v>9671</v>
      </c>
    </row>
    <row r="30" spans="1:13" ht="15" customHeight="1" x14ac:dyDescent="0.2">
      <c r="A30" s="422" t="s">
        <v>395</v>
      </c>
      <c r="B30" s="115">
        <v>157790</v>
      </c>
      <c r="C30" s="114">
        <v>82348</v>
      </c>
      <c r="D30" s="114">
        <v>75442</v>
      </c>
      <c r="E30" s="114">
        <v>112764</v>
      </c>
      <c r="F30" s="114">
        <v>44985</v>
      </c>
      <c r="G30" s="114">
        <v>16605</v>
      </c>
      <c r="H30" s="114">
        <v>55060</v>
      </c>
      <c r="I30" s="115">
        <v>45014</v>
      </c>
      <c r="J30" s="114">
        <v>31285</v>
      </c>
      <c r="K30" s="114">
        <v>13729</v>
      </c>
      <c r="L30" s="423">
        <v>12279</v>
      </c>
      <c r="M30" s="424">
        <v>11219</v>
      </c>
    </row>
    <row r="31" spans="1:13" ht="11.1" customHeight="1" x14ac:dyDescent="0.2">
      <c r="A31" s="422" t="s">
        <v>388</v>
      </c>
      <c r="B31" s="115">
        <v>158618</v>
      </c>
      <c r="C31" s="114">
        <v>82944</v>
      </c>
      <c r="D31" s="114">
        <v>75674</v>
      </c>
      <c r="E31" s="114">
        <v>112963</v>
      </c>
      <c r="F31" s="114">
        <v>45622</v>
      </c>
      <c r="G31" s="114">
        <v>16238</v>
      </c>
      <c r="H31" s="114">
        <v>55713</v>
      </c>
      <c r="I31" s="115">
        <v>45719</v>
      </c>
      <c r="J31" s="114">
        <v>31683</v>
      </c>
      <c r="K31" s="114">
        <v>14036</v>
      </c>
      <c r="L31" s="423">
        <v>10040</v>
      </c>
      <c r="M31" s="424">
        <v>9117</v>
      </c>
    </row>
    <row r="32" spans="1:13" ht="11.1" customHeight="1" x14ac:dyDescent="0.2">
      <c r="A32" s="422" t="s">
        <v>389</v>
      </c>
      <c r="B32" s="115">
        <v>160825</v>
      </c>
      <c r="C32" s="114">
        <v>84090</v>
      </c>
      <c r="D32" s="114">
        <v>76735</v>
      </c>
      <c r="E32" s="114">
        <v>114587</v>
      </c>
      <c r="F32" s="114">
        <v>46222</v>
      </c>
      <c r="G32" s="114">
        <v>17623</v>
      </c>
      <c r="H32" s="114">
        <v>56198</v>
      </c>
      <c r="I32" s="115">
        <v>45809</v>
      </c>
      <c r="J32" s="114">
        <v>31248</v>
      </c>
      <c r="K32" s="114">
        <v>14561</v>
      </c>
      <c r="L32" s="423">
        <v>14863</v>
      </c>
      <c r="M32" s="424">
        <v>13135</v>
      </c>
    </row>
    <row r="33" spans="1:13" s="110" customFormat="1" ht="11.1" customHeight="1" x14ac:dyDescent="0.2">
      <c r="A33" s="422" t="s">
        <v>390</v>
      </c>
      <c r="B33" s="115">
        <v>160070</v>
      </c>
      <c r="C33" s="114">
        <v>83224</v>
      </c>
      <c r="D33" s="114">
        <v>76846</v>
      </c>
      <c r="E33" s="114">
        <v>113481</v>
      </c>
      <c r="F33" s="114">
        <v>46576</v>
      </c>
      <c r="G33" s="114">
        <v>16859</v>
      </c>
      <c r="H33" s="114">
        <v>56639</v>
      </c>
      <c r="I33" s="115">
        <v>45759</v>
      </c>
      <c r="J33" s="114">
        <v>31385</v>
      </c>
      <c r="K33" s="114">
        <v>14374</v>
      </c>
      <c r="L33" s="423">
        <v>8897</v>
      </c>
      <c r="M33" s="424">
        <v>10114</v>
      </c>
    </row>
    <row r="34" spans="1:13" ht="15" customHeight="1" x14ac:dyDescent="0.2">
      <c r="A34" s="422" t="s">
        <v>396</v>
      </c>
      <c r="B34" s="115">
        <v>159755</v>
      </c>
      <c r="C34" s="114">
        <v>83110</v>
      </c>
      <c r="D34" s="114">
        <v>76645</v>
      </c>
      <c r="E34" s="114">
        <v>113000</v>
      </c>
      <c r="F34" s="114">
        <v>46746</v>
      </c>
      <c r="G34" s="114">
        <v>16218</v>
      </c>
      <c r="H34" s="114">
        <v>57101</v>
      </c>
      <c r="I34" s="115">
        <v>45237</v>
      </c>
      <c r="J34" s="114">
        <v>30971</v>
      </c>
      <c r="K34" s="114">
        <v>14266</v>
      </c>
      <c r="L34" s="423">
        <v>10705</v>
      </c>
      <c r="M34" s="424">
        <v>11038</v>
      </c>
    </row>
    <row r="35" spans="1:13" ht="11.1" customHeight="1" x14ac:dyDescent="0.2">
      <c r="A35" s="422" t="s">
        <v>388</v>
      </c>
      <c r="B35" s="115">
        <v>160644</v>
      </c>
      <c r="C35" s="114">
        <v>83891</v>
      </c>
      <c r="D35" s="114">
        <v>76753</v>
      </c>
      <c r="E35" s="114">
        <v>113275</v>
      </c>
      <c r="F35" s="114">
        <v>47363</v>
      </c>
      <c r="G35" s="114">
        <v>15696</v>
      </c>
      <c r="H35" s="114">
        <v>57831</v>
      </c>
      <c r="I35" s="115">
        <v>45916</v>
      </c>
      <c r="J35" s="114">
        <v>31370</v>
      </c>
      <c r="K35" s="114">
        <v>14546</v>
      </c>
      <c r="L35" s="423">
        <v>10557</v>
      </c>
      <c r="M35" s="424">
        <v>9817</v>
      </c>
    </row>
    <row r="36" spans="1:13" ht="11.1" customHeight="1" x14ac:dyDescent="0.2">
      <c r="A36" s="422" t="s">
        <v>389</v>
      </c>
      <c r="B36" s="115">
        <v>163145</v>
      </c>
      <c r="C36" s="114">
        <v>85246</v>
      </c>
      <c r="D36" s="114">
        <v>77899</v>
      </c>
      <c r="E36" s="114">
        <v>115501</v>
      </c>
      <c r="F36" s="114">
        <v>47642</v>
      </c>
      <c r="G36" s="114">
        <v>17221</v>
      </c>
      <c r="H36" s="114">
        <v>58396</v>
      </c>
      <c r="I36" s="115">
        <v>46087</v>
      </c>
      <c r="J36" s="114">
        <v>31016</v>
      </c>
      <c r="K36" s="114">
        <v>15071</v>
      </c>
      <c r="L36" s="423">
        <v>17470</v>
      </c>
      <c r="M36" s="424">
        <v>15345</v>
      </c>
    </row>
    <row r="37" spans="1:13" s="110" customFormat="1" ht="11.1" customHeight="1" x14ac:dyDescent="0.2">
      <c r="A37" s="422" t="s">
        <v>390</v>
      </c>
      <c r="B37" s="115">
        <v>161838</v>
      </c>
      <c r="C37" s="114">
        <v>84105</v>
      </c>
      <c r="D37" s="114">
        <v>77733</v>
      </c>
      <c r="E37" s="114">
        <v>114176</v>
      </c>
      <c r="F37" s="114">
        <v>47661</v>
      </c>
      <c r="G37" s="114">
        <v>16690</v>
      </c>
      <c r="H37" s="114">
        <v>58381</v>
      </c>
      <c r="I37" s="115">
        <v>46166</v>
      </c>
      <c r="J37" s="114">
        <v>31285</v>
      </c>
      <c r="K37" s="114">
        <v>14881</v>
      </c>
      <c r="L37" s="423">
        <v>8921</v>
      </c>
      <c r="M37" s="424">
        <v>10281</v>
      </c>
    </row>
    <row r="38" spans="1:13" ht="15" customHeight="1" x14ac:dyDescent="0.2">
      <c r="A38" s="425" t="s">
        <v>397</v>
      </c>
      <c r="B38" s="115">
        <v>162008</v>
      </c>
      <c r="C38" s="114">
        <v>84322</v>
      </c>
      <c r="D38" s="114">
        <v>77686</v>
      </c>
      <c r="E38" s="114">
        <v>114038</v>
      </c>
      <c r="F38" s="114">
        <v>47970</v>
      </c>
      <c r="G38" s="114">
        <v>16155</v>
      </c>
      <c r="H38" s="114">
        <v>58743</v>
      </c>
      <c r="I38" s="115">
        <v>45653</v>
      </c>
      <c r="J38" s="114">
        <v>30908</v>
      </c>
      <c r="K38" s="114">
        <v>14745</v>
      </c>
      <c r="L38" s="423">
        <v>12188</v>
      </c>
      <c r="M38" s="424">
        <v>12167</v>
      </c>
    </row>
    <row r="39" spans="1:13" ht="11.1" customHeight="1" x14ac:dyDescent="0.2">
      <c r="A39" s="422" t="s">
        <v>388</v>
      </c>
      <c r="B39" s="115">
        <v>161981</v>
      </c>
      <c r="C39" s="114">
        <v>84560</v>
      </c>
      <c r="D39" s="114">
        <v>77421</v>
      </c>
      <c r="E39" s="114">
        <v>113635</v>
      </c>
      <c r="F39" s="114">
        <v>48346</v>
      </c>
      <c r="G39" s="114">
        <v>15561</v>
      </c>
      <c r="H39" s="114">
        <v>59375</v>
      </c>
      <c r="I39" s="115">
        <v>46407</v>
      </c>
      <c r="J39" s="114">
        <v>31386</v>
      </c>
      <c r="K39" s="114">
        <v>15021</v>
      </c>
      <c r="L39" s="423">
        <v>11277</v>
      </c>
      <c r="M39" s="424">
        <v>10846</v>
      </c>
    </row>
    <row r="40" spans="1:13" ht="11.1" customHeight="1" x14ac:dyDescent="0.2">
      <c r="A40" s="425" t="s">
        <v>389</v>
      </c>
      <c r="B40" s="115">
        <v>165641</v>
      </c>
      <c r="C40" s="114">
        <v>86881</v>
      </c>
      <c r="D40" s="114">
        <v>78760</v>
      </c>
      <c r="E40" s="114">
        <v>116921</v>
      </c>
      <c r="F40" s="114">
        <v>48720</v>
      </c>
      <c r="G40" s="114">
        <v>17327</v>
      </c>
      <c r="H40" s="114">
        <v>60006</v>
      </c>
      <c r="I40" s="115">
        <v>46218</v>
      </c>
      <c r="J40" s="114">
        <v>30733</v>
      </c>
      <c r="K40" s="114">
        <v>15485</v>
      </c>
      <c r="L40" s="423">
        <v>17645</v>
      </c>
      <c r="M40" s="424">
        <v>15182</v>
      </c>
    </row>
    <row r="41" spans="1:13" s="110" customFormat="1" ht="11.1" customHeight="1" x14ac:dyDescent="0.2">
      <c r="A41" s="422" t="s">
        <v>390</v>
      </c>
      <c r="B41" s="115">
        <v>164471</v>
      </c>
      <c r="C41" s="114">
        <v>85983</v>
      </c>
      <c r="D41" s="114">
        <v>78488</v>
      </c>
      <c r="E41" s="114">
        <v>115655</v>
      </c>
      <c r="F41" s="114">
        <v>48816</v>
      </c>
      <c r="G41" s="114">
        <v>16829</v>
      </c>
      <c r="H41" s="114">
        <v>59970</v>
      </c>
      <c r="I41" s="115">
        <v>46088</v>
      </c>
      <c r="J41" s="114">
        <v>30611</v>
      </c>
      <c r="K41" s="114">
        <v>15477</v>
      </c>
      <c r="L41" s="423">
        <v>9769</v>
      </c>
      <c r="M41" s="424">
        <v>10748</v>
      </c>
    </row>
    <row r="42" spans="1:13" ht="15" customHeight="1" x14ac:dyDescent="0.2">
      <c r="A42" s="422" t="s">
        <v>398</v>
      </c>
      <c r="B42" s="115">
        <v>164636</v>
      </c>
      <c r="C42" s="114">
        <v>86257</v>
      </c>
      <c r="D42" s="114">
        <v>78379</v>
      </c>
      <c r="E42" s="114">
        <v>115599</v>
      </c>
      <c r="F42" s="114">
        <v>49037</v>
      </c>
      <c r="G42" s="114">
        <v>16212</v>
      </c>
      <c r="H42" s="114">
        <v>60279</v>
      </c>
      <c r="I42" s="115">
        <v>45846</v>
      </c>
      <c r="J42" s="114">
        <v>30447</v>
      </c>
      <c r="K42" s="114">
        <v>15399</v>
      </c>
      <c r="L42" s="423">
        <v>13083</v>
      </c>
      <c r="M42" s="424">
        <v>13129</v>
      </c>
    </row>
    <row r="43" spans="1:13" ht="11.1" customHeight="1" x14ac:dyDescent="0.2">
      <c r="A43" s="422" t="s">
        <v>388</v>
      </c>
      <c r="B43" s="115">
        <v>164500</v>
      </c>
      <c r="C43" s="114">
        <v>86431</v>
      </c>
      <c r="D43" s="114">
        <v>78069</v>
      </c>
      <c r="E43" s="114">
        <v>115298</v>
      </c>
      <c r="F43" s="114">
        <v>49202</v>
      </c>
      <c r="G43" s="114">
        <v>15646</v>
      </c>
      <c r="H43" s="114">
        <v>60812</v>
      </c>
      <c r="I43" s="115">
        <v>46500</v>
      </c>
      <c r="J43" s="114">
        <v>30895</v>
      </c>
      <c r="K43" s="114">
        <v>15605</v>
      </c>
      <c r="L43" s="423">
        <v>11780</v>
      </c>
      <c r="M43" s="424">
        <v>11821</v>
      </c>
    </row>
    <row r="44" spans="1:13" ht="11.1" customHeight="1" x14ac:dyDescent="0.2">
      <c r="A44" s="422" t="s">
        <v>389</v>
      </c>
      <c r="B44" s="115">
        <v>167973</v>
      </c>
      <c r="C44" s="114">
        <v>88388</v>
      </c>
      <c r="D44" s="114">
        <v>79585</v>
      </c>
      <c r="E44" s="114">
        <v>118060</v>
      </c>
      <c r="F44" s="114">
        <v>49913</v>
      </c>
      <c r="G44" s="114">
        <v>17501</v>
      </c>
      <c r="H44" s="114">
        <v>61411</v>
      </c>
      <c r="I44" s="115">
        <v>46486</v>
      </c>
      <c r="J44" s="114">
        <v>30284</v>
      </c>
      <c r="K44" s="114">
        <v>16202</v>
      </c>
      <c r="L44" s="423">
        <v>15571</v>
      </c>
      <c r="M44" s="424">
        <v>12913</v>
      </c>
    </row>
    <row r="45" spans="1:13" s="110" customFormat="1" ht="11.1" customHeight="1" x14ac:dyDescent="0.2">
      <c r="A45" s="422" t="s">
        <v>390</v>
      </c>
      <c r="B45" s="115">
        <v>166737</v>
      </c>
      <c r="C45" s="114">
        <v>87203</v>
      </c>
      <c r="D45" s="114">
        <v>79534</v>
      </c>
      <c r="E45" s="114">
        <v>116555</v>
      </c>
      <c r="F45" s="114">
        <v>50182</v>
      </c>
      <c r="G45" s="114">
        <v>17006</v>
      </c>
      <c r="H45" s="114">
        <v>61342</v>
      </c>
      <c r="I45" s="115">
        <v>46465</v>
      </c>
      <c r="J45" s="114">
        <v>30283</v>
      </c>
      <c r="K45" s="114">
        <v>16182</v>
      </c>
      <c r="L45" s="423">
        <v>9891</v>
      </c>
      <c r="M45" s="424">
        <v>11262</v>
      </c>
    </row>
    <row r="46" spans="1:13" ht="15" customHeight="1" x14ac:dyDescent="0.2">
      <c r="A46" s="422" t="s">
        <v>399</v>
      </c>
      <c r="B46" s="115">
        <v>166188</v>
      </c>
      <c r="C46" s="114">
        <v>87016</v>
      </c>
      <c r="D46" s="114">
        <v>79172</v>
      </c>
      <c r="E46" s="114">
        <v>115859</v>
      </c>
      <c r="F46" s="114">
        <v>50329</v>
      </c>
      <c r="G46" s="114">
        <v>16377</v>
      </c>
      <c r="H46" s="114">
        <v>61584</v>
      </c>
      <c r="I46" s="115">
        <v>46309</v>
      </c>
      <c r="J46" s="114">
        <v>30261</v>
      </c>
      <c r="K46" s="114">
        <v>16048</v>
      </c>
      <c r="L46" s="423">
        <v>12098</v>
      </c>
      <c r="M46" s="424">
        <v>12619</v>
      </c>
    </row>
    <row r="47" spans="1:13" ht="11.1" customHeight="1" x14ac:dyDescent="0.2">
      <c r="A47" s="422" t="s">
        <v>388</v>
      </c>
      <c r="B47" s="115">
        <v>165802</v>
      </c>
      <c r="C47" s="114">
        <v>86995</v>
      </c>
      <c r="D47" s="114">
        <v>78807</v>
      </c>
      <c r="E47" s="114">
        <v>115289</v>
      </c>
      <c r="F47" s="114">
        <v>50513</v>
      </c>
      <c r="G47" s="114">
        <v>15782</v>
      </c>
      <c r="H47" s="114">
        <v>61878</v>
      </c>
      <c r="I47" s="115">
        <v>47089</v>
      </c>
      <c r="J47" s="114">
        <v>30783</v>
      </c>
      <c r="K47" s="114">
        <v>16306</v>
      </c>
      <c r="L47" s="423">
        <v>11530</v>
      </c>
      <c r="M47" s="424">
        <v>11934</v>
      </c>
    </row>
    <row r="48" spans="1:13" ht="11.1" customHeight="1" x14ac:dyDescent="0.2">
      <c r="A48" s="422" t="s">
        <v>389</v>
      </c>
      <c r="B48" s="115">
        <v>168781</v>
      </c>
      <c r="C48" s="114">
        <v>88602</v>
      </c>
      <c r="D48" s="114">
        <v>80179</v>
      </c>
      <c r="E48" s="114">
        <v>117856</v>
      </c>
      <c r="F48" s="114">
        <v>50925</v>
      </c>
      <c r="G48" s="114">
        <v>17604</v>
      </c>
      <c r="H48" s="114">
        <v>62235</v>
      </c>
      <c r="I48" s="115">
        <v>46859</v>
      </c>
      <c r="J48" s="114">
        <v>29926</v>
      </c>
      <c r="K48" s="114">
        <v>16933</v>
      </c>
      <c r="L48" s="423">
        <v>16105</v>
      </c>
      <c r="M48" s="424">
        <v>13595</v>
      </c>
    </row>
    <row r="49" spans="1:17" s="110" customFormat="1" ht="11.1" customHeight="1" x14ac:dyDescent="0.2">
      <c r="A49" s="422" t="s">
        <v>390</v>
      </c>
      <c r="B49" s="115">
        <v>167387</v>
      </c>
      <c r="C49" s="114">
        <v>87341</v>
      </c>
      <c r="D49" s="114">
        <v>80046</v>
      </c>
      <c r="E49" s="114">
        <v>116328</v>
      </c>
      <c r="F49" s="114">
        <v>51059</v>
      </c>
      <c r="G49" s="114">
        <v>17052</v>
      </c>
      <c r="H49" s="114">
        <v>62083</v>
      </c>
      <c r="I49" s="115">
        <v>46445</v>
      </c>
      <c r="J49" s="114">
        <v>29746</v>
      </c>
      <c r="K49" s="114">
        <v>16699</v>
      </c>
      <c r="L49" s="423">
        <v>9985</v>
      </c>
      <c r="M49" s="424">
        <v>11526</v>
      </c>
    </row>
    <row r="50" spans="1:17" ht="15" customHeight="1" x14ac:dyDescent="0.2">
      <c r="A50" s="422" t="s">
        <v>400</v>
      </c>
      <c r="B50" s="143">
        <v>166160</v>
      </c>
      <c r="C50" s="144">
        <v>86564</v>
      </c>
      <c r="D50" s="144">
        <v>79596</v>
      </c>
      <c r="E50" s="144">
        <v>115322</v>
      </c>
      <c r="F50" s="144">
        <v>50838</v>
      </c>
      <c r="G50" s="144">
        <v>16269</v>
      </c>
      <c r="H50" s="144">
        <v>61997</v>
      </c>
      <c r="I50" s="143">
        <v>44360</v>
      </c>
      <c r="J50" s="144">
        <v>28510</v>
      </c>
      <c r="K50" s="144">
        <v>15850</v>
      </c>
      <c r="L50" s="426">
        <v>12205</v>
      </c>
      <c r="M50" s="427">
        <v>13418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-1.6848388571978724E-2</v>
      </c>
      <c r="C6" s="480">
        <f>'Tabelle 3.3'!J11</f>
        <v>-4.2086851367984623</v>
      </c>
      <c r="D6" s="481">
        <f t="shared" ref="D6:E9" si="0">IF(OR(AND(B6&gt;=-50,B6&lt;=50),ISNUMBER(B6)=FALSE),B6,"")</f>
        <v>-1.6848388571978724E-2</v>
      </c>
      <c r="E6" s="481">
        <f t="shared" si="0"/>
        <v>-4.2086851367984623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0.53680001360515106</v>
      </c>
      <c r="C7" s="480">
        <f>'Tabelle 3.1'!J23</f>
        <v>-3.4559128396490926</v>
      </c>
      <c r="D7" s="481">
        <f t="shared" si="0"/>
        <v>0.53680001360515106</v>
      </c>
      <c r="E7" s="481">
        <f>IF(OR(AND(C7&gt;=-50,C7&lt;=50),ISNUMBER(C7)=FALSE),C7,"")</f>
        <v>-3.4559128396490926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-1.6848388571978724E-2</v>
      </c>
      <c r="C14" s="480">
        <f>'Tabelle 3.3'!J11</f>
        <v>-4.2086851367984623</v>
      </c>
      <c r="D14" s="481">
        <f>IF(OR(AND(B14&gt;=-50,B14&lt;=50),ISNUMBER(B14)=FALSE),B14,"")</f>
        <v>-1.6848388571978724E-2</v>
      </c>
      <c r="E14" s="481">
        <f>IF(OR(AND(C14&gt;=-50,C14&lt;=50),ISNUMBER(C14)=FALSE),C14,"")</f>
        <v>-4.2086851367984623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-1.0101010101010102</v>
      </c>
      <c r="C15" s="480">
        <f>'Tabelle 3.3'!J12</f>
        <v>4.7619047619047619</v>
      </c>
      <c r="D15" s="481">
        <f t="shared" ref="D15:E45" si="3">IF(OR(AND(B15&gt;=-50,B15&lt;=50),ISNUMBER(B15)=FALSE),B15,"")</f>
        <v>-1.0101010101010102</v>
      </c>
      <c r="E15" s="481">
        <f t="shared" si="3"/>
        <v>4.7619047619047619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1.28992628992629</v>
      </c>
      <c r="C16" s="480">
        <f>'Tabelle 3.3'!J13</f>
        <v>-4.0816326530612246</v>
      </c>
      <c r="D16" s="481">
        <f t="shared" si="3"/>
        <v>1.28992628992629</v>
      </c>
      <c r="E16" s="481">
        <f t="shared" si="3"/>
        <v>-4.0816326530612246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-1.5471677074041035</v>
      </c>
      <c r="C17" s="480">
        <f>'Tabelle 3.3'!J14</f>
        <v>-4.214328717639976</v>
      </c>
      <c r="D17" s="481">
        <f t="shared" si="3"/>
        <v>-1.5471677074041035</v>
      </c>
      <c r="E17" s="481">
        <f t="shared" si="3"/>
        <v>-4.214328717639976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-1.074366291757596</v>
      </c>
      <c r="C18" s="480">
        <f>'Tabelle 3.3'!J15</f>
        <v>-8.3448275862068968</v>
      </c>
      <c r="D18" s="481">
        <f t="shared" si="3"/>
        <v>-1.074366291757596</v>
      </c>
      <c r="E18" s="481">
        <f t="shared" si="3"/>
        <v>-8.3448275862068968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-3.1121260970804228</v>
      </c>
      <c r="C19" s="480">
        <f>'Tabelle 3.3'!J16</f>
        <v>-7.2547403132728769</v>
      </c>
      <c r="D19" s="481">
        <f t="shared" si="3"/>
        <v>-3.1121260970804228</v>
      </c>
      <c r="E19" s="481">
        <f t="shared" si="3"/>
        <v>-7.2547403132728769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2.690228141896347</v>
      </c>
      <c r="C20" s="480">
        <f>'Tabelle 3.3'!J17</f>
        <v>10.47040971168437</v>
      </c>
      <c r="D20" s="481">
        <f t="shared" si="3"/>
        <v>2.690228141896347</v>
      </c>
      <c r="E20" s="481">
        <f t="shared" si="3"/>
        <v>10.47040971168437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1.4019715224534501</v>
      </c>
      <c r="C21" s="480">
        <f>'Tabelle 3.3'!J18</f>
        <v>1.9393336648433614</v>
      </c>
      <c r="D21" s="481">
        <f t="shared" si="3"/>
        <v>1.4019715224534501</v>
      </c>
      <c r="E21" s="481">
        <f t="shared" si="3"/>
        <v>1.9393336648433614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1.8347452215742199</v>
      </c>
      <c r="C22" s="480">
        <f>'Tabelle 3.3'!J19</f>
        <v>-1.9602541570907124</v>
      </c>
      <c r="D22" s="481">
        <f t="shared" si="3"/>
        <v>1.8347452215742199</v>
      </c>
      <c r="E22" s="481">
        <f t="shared" si="3"/>
        <v>-1.9602541570907124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-10.232158211521925</v>
      </c>
      <c r="C23" s="480">
        <f>'Tabelle 3.3'!J20</f>
        <v>-2.6621672290963629</v>
      </c>
      <c r="D23" s="481">
        <f t="shared" si="3"/>
        <v>-10.232158211521925</v>
      </c>
      <c r="E23" s="481">
        <f t="shared" si="3"/>
        <v>-2.6621672290963629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1.9145802650957291</v>
      </c>
      <c r="C24" s="480">
        <f>'Tabelle 3.3'!J21</f>
        <v>-10.370261100457295</v>
      </c>
      <c r="D24" s="481">
        <f t="shared" si="3"/>
        <v>1.9145802650957291</v>
      </c>
      <c r="E24" s="481">
        <f t="shared" si="3"/>
        <v>-10.370261100457295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2.7258320126782882</v>
      </c>
      <c r="C25" s="480">
        <f>'Tabelle 3.3'!J22</f>
        <v>-6.9230769230769234</v>
      </c>
      <c r="D25" s="481">
        <f t="shared" si="3"/>
        <v>2.7258320126782882</v>
      </c>
      <c r="E25" s="481">
        <f t="shared" si="3"/>
        <v>-6.9230769230769234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-2.4602026049204051</v>
      </c>
      <c r="C26" s="480">
        <f>'Tabelle 3.3'!J23</f>
        <v>0.94117647058823528</v>
      </c>
      <c r="D26" s="481">
        <f t="shared" si="3"/>
        <v>-2.4602026049204051</v>
      </c>
      <c r="E26" s="481">
        <f t="shared" si="3"/>
        <v>0.94117647058823528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0.48636075280186086</v>
      </c>
      <c r="C27" s="480">
        <f>'Tabelle 3.3'!J24</f>
        <v>-2.3952095808383231</v>
      </c>
      <c r="D27" s="481">
        <f t="shared" si="3"/>
        <v>0.48636075280186086</v>
      </c>
      <c r="E27" s="481">
        <f t="shared" si="3"/>
        <v>-2.3952095808383231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-8.7054650975334518</v>
      </c>
      <c r="C28" s="480">
        <f>'Tabelle 3.3'!J25</f>
        <v>-8.0637599624941405</v>
      </c>
      <c r="D28" s="481">
        <f t="shared" si="3"/>
        <v>-8.7054650975334518</v>
      </c>
      <c r="E28" s="481">
        <f t="shared" si="3"/>
        <v>-8.0637599624941405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-5.7488653555219367</v>
      </c>
      <c r="C29" s="480">
        <f>'Tabelle 3.3'!J26</f>
        <v>6.333333333333333</v>
      </c>
      <c r="D29" s="481">
        <f t="shared" si="3"/>
        <v>-5.7488653555219367</v>
      </c>
      <c r="E29" s="481">
        <f t="shared" si="3"/>
        <v>6.333333333333333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1.2276150098082643</v>
      </c>
      <c r="C30" s="480">
        <f>'Tabelle 3.3'!J27</f>
        <v>1.0611735330836454</v>
      </c>
      <c r="D30" s="481">
        <f t="shared" si="3"/>
        <v>1.2276150098082643</v>
      </c>
      <c r="E30" s="481">
        <f t="shared" si="3"/>
        <v>1.0611735330836454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2.6697429136453525</v>
      </c>
      <c r="C31" s="480">
        <f>'Tabelle 3.3'!J28</f>
        <v>-2.1295876755777075</v>
      </c>
      <c r="D31" s="481">
        <f t="shared" si="3"/>
        <v>2.6697429136453525</v>
      </c>
      <c r="E31" s="481">
        <f t="shared" si="3"/>
        <v>-2.1295876755777075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3.3089123258996862</v>
      </c>
      <c r="C32" s="480">
        <f>'Tabelle 3.3'!J29</f>
        <v>-1.2866333095067906</v>
      </c>
      <c r="D32" s="481">
        <f t="shared" si="3"/>
        <v>3.3089123258996862</v>
      </c>
      <c r="E32" s="481">
        <f t="shared" si="3"/>
        <v>-1.2866333095067906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1.10048834170163</v>
      </c>
      <c r="C33" s="480">
        <f>'Tabelle 3.3'!J30</f>
        <v>-1.193467336683417</v>
      </c>
      <c r="D33" s="481">
        <f t="shared" si="3"/>
        <v>1.10048834170163</v>
      </c>
      <c r="E33" s="481">
        <f t="shared" si="3"/>
        <v>-1.193467336683417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1.9525801952580195</v>
      </c>
      <c r="C34" s="480">
        <f>'Tabelle 3.3'!J31</f>
        <v>-6.9193029944171887</v>
      </c>
      <c r="D34" s="481">
        <f t="shared" si="3"/>
        <v>1.9525801952580195</v>
      </c>
      <c r="E34" s="481">
        <f t="shared" si="3"/>
        <v>-6.9193029944171887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-1.0101010101010102</v>
      </c>
      <c r="C37" s="480">
        <f>'Tabelle 3.3'!J34</f>
        <v>4.7619047619047619</v>
      </c>
      <c r="D37" s="481">
        <f t="shared" si="3"/>
        <v>-1.0101010101010102</v>
      </c>
      <c r="E37" s="481">
        <f t="shared" si="3"/>
        <v>4.7619047619047619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-0.79779518421816076</v>
      </c>
      <c r="C38" s="480">
        <f>'Tabelle 3.3'!J35</f>
        <v>-1.971423403870501</v>
      </c>
      <c r="D38" s="481">
        <f t="shared" si="3"/>
        <v>-0.79779518421816076</v>
      </c>
      <c r="E38" s="481">
        <f t="shared" si="3"/>
        <v>-1.971423403870501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0.31048483401003107</v>
      </c>
      <c r="C39" s="480">
        <f>'Tabelle 3.3'!J36</f>
        <v>-4.6197742215606006</v>
      </c>
      <c r="D39" s="481">
        <f t="shared" si="3"/>
        <v>0.31048483401003107</v>
      </c>
      <c r="E39" s="481">
        <f t="shared" si="3"/>
        <v>-4.6197742215606006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0.31048483401003107</v>
      </c>
      <c r="C45" s="480">
        <f>'Tabelle 3.3'!J36</f>
        <v>-4.6197742215606006</v>
      </c>
      <c r="D45" s="481">
        <f t="shared" si="3"/>
        <v>0.31048483401003107</v>
      </c>
      <c r="E45" s="481">
        <f t="shared" si="3"/>
        <v>-4.6197742215606006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155382</v>
      </c>
      <c r="C51" s="487">
        <v>32200</v>
      </c>
      <c r="D51" s="487">
        <v>13448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156150</v>
      </c>
      <c r="C52" s="487">
        <v>32816</v>
      </c>
      <c r="D52" s="487">
        <v>13672</v>
      </c>
      <c r="E52" s="488">
        <f t="shared" ref="E52:G70" si="11">IF($A$51=37802,IF(COUNTBLANK(B$51:B$70)&gt;0,#N/A,B52/B$51*100),IF(COUNTBLANK(B$51:B$75)&gt;0,#N/A,B52/B$51*100))</f>
        <v>100.494265745067</v>
      </c>
      <c r="F52" s="488">
        <f t="shared" si="11"/>
        <v>101.91304347826087</v>
      </c>
      <c r="G52" s="488">
        <f t="shared" si="11"/>
        <v>101.66567519333729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158367</v>
      </c>
      <c r="C53" s="487">
        <v>32273</v>
      </c>
      <c r="D53" s="487">
        <v>14260</v>
      </c>
      <c r="E53" s="488">
        <f t="shared" si="11"/>
        <v>101.92107193883461</v>
      </c>
      <c r="F53" s="488">
        <f t="shared" si="11"/>
        <v>100.22670807453416</v>
      </c>
      <c r="G53" s="488">
        <f t="shared" si="11"/>
        <v>106.03807257584772</v>
      </c>
      <c r="H53" s="489">
        <f>IF(ISERROR(L53)=TRUE,IF(MONTH(A53)=MONTH(MAX(A$51:A$75)),A53,""),"")</f>
        <v>41883</v>
      </c>
      <c r="I53" s="488">
        <f t="shared" si="12"/>
        <v>101.92107193883461</v>
      </c>
      <c r="J53" s="488">
        <f t="shared" si="10"/>
        <v>100.22670807453416</v>
      </c>
      <c r="K53" s="488">
        <f t="shared" si="10"/>
        <v>106.03807257584772</v>
      </c>
      <c r="L53" s="488" t="e">
        <f t="shared" si="13"/>
        <v>#N/A</v>
      </c>
    </row>
    <row r="54" spans="1:14" ht="15" customHeight="1" x14ac:dyDescent="0.2">
      <c r="A54" s="490" t="s">
        <v>463</v>
      </c>
      <c r="B54" s="487">
        <v>156659</v>
      </c>
      <c r="C54" s="487">
        <v>32292</v>
      </c>
      <c r="D54" s="487">
        <v>13995</v>
      </c>
      <c r="E54" s="488">
        <f t="shared" si="11"/>
        <v>100.82184551621165</v>
      </c>
      <c r="F54" s="488">
        <f t="shared" si="11"/>
        <v>100.28571428571429</v>
      </c>
      <c r="G54" s="488">
        <f t="shared" si="11"/>
        <v>104.06751933372993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157790</v>
      </c>
      <c r="C55" s="487">
        <v>31285</v>
      </c>
      <c r="D55" s="487">
        <v>13729</v>
      </c>
      <c r="E55" s="488">
        <f t="shared" si="11"/>
        <v>101.54972905484547</v>
      </c>
      <c r="F55" s="488">
        <f t="shared" si="11"/>
        <v>97.158385093167695</v>
      </c>
      <c r="G55" s="488">
        <f t="shared" si="11"/>
        <v>102.08953004164188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158618</v>
      </c>
      <c r="C56" s="487">
        <v>31683</v>
      </c>
      <c r="D56" s="487">
        <v>14036</v>
      </c>
      <c r="E56" s="488">
        <f t="shared" si="11"/>
        <v>102.08260931124585</v>
      </c>
      <c r="F56" s="488">
        <f t="shared" si="11"/>
        <v>98.394409937888199</v>
      </c>
      <c r="G56" s="488">
        <f t="shared" si="11"/>
        <v>104.3723973825104</v>
      </c>
      <c r="H56" s="489" t="str">
        <f t="shared" si="14"/>
        <v/>
      </c>
      <c r="I56" s="488" t="str">
        <f t="shared" si="12"/>
        <v/>
      </c>
      <c r="J56" s="488" t="str">
        <f t="shared" si="10"/>
        <v/>
      </c>
      <c r="K56" s="488" t="str">
        <f t="shared" si="10"/>
        <v/>
      </c>
      <c r="L56" s="488" t="e">
        <f t="shared" si="13"/>
        <v>#N/A</v>
      </c>
    </row>
    <row r="57" spans="1:14" ht="15" customHeight="1" x14ac:dyDescent="0.2">
      <c r="A57" s="490">
        <v>42248</v>
      </c>
      <c r="B57" s="487">
        <v>160825</v>
      </c>
      <c r="C57" s="487">
        <v>31248</v>
      </c>
      <c r="D57" s="487">
        <v>14561</v>
      </c>
      <c r="E57" s="488">
        <f t="shared" si="11"/>
        <v>103.50297975312455</v>
      </c>
      <c r="F57" s="488">
        <f t="shared" si="11"/>
        <v>97.043478260869563</v>
      </c>
      <c r="G57" s="488">
        <f t="shared" si="11"/>
        <v>108.2763236168947</v>
      </c>
      <c r="H57" s="489">
        <f t="shared" si="14"/>
        <v>42248</v>
      </c>
      <c r="I57" s="488">
        <f t="shared" si="12"/>
        <v>103.50297975312455</v>
      </c>
      <c r="J57" s="488">
        <f t="shared" si="10"/>
        <v>97.043478260869563</v>
      </c>
      <c r="K57" s="488">
        <f t="shared" si="10"/>
        <v>108.2763236168947</v>
      </c>
      <c r="L57" s="488" t="e">
        <f t="shared" si="13"/>
        <v>#N/A</v>
      </c>
    </row>
    <row r="58" spans="1:14" ht="15" customHeight="1" x14ac:dyDescent="0.2">
      <c r="A58" s="490" t="s">
        <v>466</v>
      </c>
      <c r="B58" s="487">
        <v>160070</v>
      </c>
      <c r="C58" s="487">
        <v>31385</v>
      </c>
      <c r="D58" s="487">
        <v>14374</v>
      </c>
      <c r="E58" s="488">
        <f t="shared" si="11"/>
        <v>103.01708048551312</v>
      </c>
      <c r="F58" s="488">
        <f t="shared" si="11"/>
        <v>97.468944099378888</v>
      </c>
      <c r="G58" s="488">
        <f t="shared" si="11"/>
        <v>106.88578227245686</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159755</v>
      </c>
      <c r="C59" s="487">
        <v>30971</v>
      </c>
      <c r="D59" s="487">
        <v>14266</v>
      </c>
      <c r="E59" s="488">
        <f t="shared" si="11"/>
        <v>102.81435430101298</v>
      </c>
      <c r="F59" s="488">
        <f t="shared" si="11"/>
        <v>96.183229813664596</v>
      </c>
      <c r="G59" s="488">
        <f t="shared" si="11"/>
        <v>106.08268887566925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160644</v>
      </c>
      <c r="C60" s="487">
        <v>31370</v>
      </c>
      <c r="D60" s="487">
        <v>14546</v>
      </c>
      <c r="E60" s="488">
        <f t="shared" si="11"/>
        <v>103.3864926439356</v>
      </c>
      <c r="F60" s="488">
        <f t="shared" si="11"/>
        <v>97.422360248447205</v>
      </c>
      <c r="G60" s="488">
        <f t="shared" si="11"/>
        <v>108.16478286734086</v>
      </c>
      <c r="H60" s="489" t="str">
        <f t="shared" si="14"/>
        <v/>
      </c>
      <c r="I60" s="488" t="str">
        <f t="shared" si="12"/>
        <v/>
      </c>
      <c r="J60" s="488" t="str">
        <f t="shared" si="10"/>
        <v/>
      </c>
      <c r="K60" s="488" t="str">
        <f t="shared" si="10"/>
        <v/>
      </c>
      <c r="L60" s="488" t="e">
        <f t="shared" si="13"/>
        <v>#N/A</v>
      </c>
    </row>
    <row r="61" spans="1:14" ht="15" customHeight="1" x14ac:dyDescent="0.2">
      <c r="A61" s="490">
        <v>42614</v>
      </c>
      <c r="B61" s="487">
        <v>163145</v>
      </c>
      <c r="C61" s="487">
        <v>31016</v>
      </c>
      <c r="D61" s="487">
        <v>15071</v>
      </c>
      <c r="E61" s="488">
        <f t="shared" si="11"/>
        <v>104.99607419134777</v>
      </c>
      <c r="F61" s="488">
        <f t="shared" si="11"/>
        <v>96.322981366459629</v>
      </c>
      <c r="G61" s="488">
        <f t="shared" si="11"/>
        <v>112.06870910172518</v>
      </c>
      <c r="H61" s="489">
        <f t="shared" si="14"/>
        <v>42614</v>
      </c>
      <c r="I61" s="488">
        <f t="shared" si="12"/>
        <v>104.99607419134777</v>
      </c>
      <c r="J61" s="488">
        <f t="shared" si="10"/>
        <v>96.322981366459629</v>
      </c>
      <c r="K61" s="488">
        <f t="shared" si="10"/>
        <v>112.06870910172518</v>
      </c>
      <c r="L61" s="488" t="e">
        <f t="shared" si="13"/>
        <v>#N/A</v>
      </c>
    </row>
    <row r="62" spans="1:14" ht="15" customHeight="1" x14ac:dyDescent="0.2">
      <c r="A62" s="490" t="s">
        <v>469</v>
      </c>
      <c r="B62" s="487">
        <v>161838</v>
      </c>
      <c r="C62" s="487">
        <v>31285</v>
      </c>
      <c r="D62" s="487">
        <v>14881</v>
      </c>
      <c r="E62" s="488">
        <f t="shared" si="11"/>
        <v>104.15492141946943</v>
      </c>
      <c r="F62" s="488">
        <f t="shared" si="11"/>
        <v>97.158385093167695</v>
      </c>
      <c r="G62" s="488">
        <f t="shared" si="11"/>
        <v>110.65585960737656</v>
      </c>
      <c r="H62" s="489" t="str">
        <f t="shared" si="14"/>
        <v/>
      </c>
      <c r="I62" s="488" t="str">
        <f t="shared" si="12"/>
        <v/>
      </c>
      <c r="J62" s="488" t="str">
        <f t="shared" si="10"/>
        <v/>
      </c>
      <c r="K62" s="488" t="str">
        <f t="shared" si="10"/>
        <v/>
      </c>
      <c r="L62" s="488" t="e">
        <f t="shared" si="13"/>
        <v>#N/A</v>
      </c>
    </row>
    <row r="63" spans="1:14" ht="15" customHeight="1" x14ac:dyDescent="0.2">
      <c r="A63" s="490" t="s">
        <v>470</v>
      </c>
      <c r="B63" s="487">
        <v>162008</v>
      </c>
      <c r="C63" s="487">
        <v>30908</v>
      </c>
      <c r="D63" s="487">
        <v>14745</v>
      </c>
      <c r="E63" s="488">
        <f t="shared" si="11"/>
        <v>104.26432920158062</v>
      </c>
      <c r="F63" s="488">
        <f t="shared" si="11"/>
        <v>95.987577639751549</v>
      </c>
      <c r="G63" s="488">
        <f t="shared" si="11"/>
        <v>109.64455681142178</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161981</v>
      </c>
      <c r="C64" s="487">
        <v>31386</v>
      </c>
      <c r="D64" s="487">
        <v>15021</v>
      </c>
      <c r="E64" s="488">
        <f t="shared" si="11"/>
        <v>104.24695267148061</v>
      </c>
      <c r="F64" s="488">
        <f t="shared" si="11"/>
        <v>97.472049689440993</v>
      </c>
      <c r="G64" s="488">
        <f t="shared" si="11"/>
        <v>111.69690660321237</v>
      </c>
      <c r="H64" s="489" t="str">
        <f t="shared" si="14"/>
        <v/>
      </c>
      <c r="I64" s="488" t="str">
        <f t="shared" si="12"/>
        <v/>
      </c>
      <c r="J64" s="488" t="str">
        <f t="shared" si="10"/>
        <v/>
      </c>
      <c r="K64" s="488" t="str">
        <f t="shared" si="10"/>
        <v/>
      </c>
      <c r="L64" s="488" t="e">
        <f t="shared" si="13"/>
        <v>#N/A</v>
      </c>
    </row>
    <row r="65" spans="1:12" ht="15" customHeight="1" x14ac:dyDescent="0.2">
      <c r="A65" s="490">
        <v>42979</v>
      </c>
      <c r="B65" s="487">
        <v>165641</v>
      </c>
      <c r="C65" s="487">
        <v>30733</v>
      </c>
      <c r="D65" s="487">
        <v>15485</v>
      </c>
      <c r="E65" s="488">
        <f t="shared" si="11"/>
        <v>106.60243786281552</v>
      </c>
      <c r="F65" s="488">
        <f t="shared" si="11"/>
        <v>95.444099378881987</v>
      </c>
      <c r="G65" s="488">
        <f t="shared" si="11"/>
        <v>115.14723378941108</v>
      </c>
      <c r="H65" s="489">
        <f t="shared" si="14"/>
        <v>42979</v>
      </c>
      <c r="I65" s="488">
        <f t="shared" si="12"/>
        <v>106.60243786281552</v>
      </c>
      <c r="J65" s="488">
        <f t="shared" si="10"/>
        <v>95.444099378881987</v>
      </c>
      <c r="K65" s="488">
        <f t="shared" si="10"/>
        <v>115.14723378941108</v>
      </c>
      <c r="L65" s="488" t="e">
        <f t="shared" si="13"/>
        <v>#N/A</v>
      </c>
    </row>
    <row r="66" spans="1:12" ht="15" customHeight="1" x14ac:dyDescent="0.2">
      <c r="A66" s="490" t="s">
        <v>472</v>
      </c>
      <c r="B66" s="487">
        <v>164471</v>
      </c>
      <c r="C66" s="487">
        <v>30611</v>
      </c>
      <c r="D66" s="487">
        <v>15477</v>
      </c>
      <c r="E66" s="488">
        <f t="shared" si="11"/>
        <v>105.84945489181501</v>
      </c>
      <c r="F66" s="488">
        <f t="shared" si="11"/>
        <v>95.065217391304344</v>
      </c>
      <c r="G66" s="488">
        <f t="shared" si="11"/>
        <v>115.08774538964902</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164636</v>
      </c>
      <c r="C67" s="487">
        <v>30447</v>
      </c>
      <c r="D67" s="487">
        <v>15399</v>
      </c>
      <c r="E67" s="488">
        <f t="shared" si="11"/>
        <v>105.95564479798173</v>
      </c>
      <c r="F67" s="488">
        <f t="shared" si="11"/>
        <v>94.555900621118013</v>
      </c>
      <c r="G67" s="488">
        <f t="shared" si="11"/>
        <v>114.50773349196908</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164500</v>
      </c>
      <c r="C68" s="487">
        <v>30895</v>
      </c>
      <c r="D68" s="487">
        <v>15605</v>
      </c>
      <c r="E68" s="488">
        <f t="shared" si="11"/>
        <v>105.86811857229279</v>
      </c>
      <c r="F68" s="488">
        <f t="shared" si="11"/>
        <v>95.947204968944106</v>
      </c>
      <c r="G68" s="488">
        <f t="shared" si="11"/>
        <v>116.03955978584175</v>
      </c>
      <c r="H68" s="489" t="str">
        <f t="shared" si="14"/>
        <v/>
      </c>
      <c r="I68" s="488" t="str">
        <f t="shared" si="12"/>
        <v/>
      </c>
      <c r="J68" s="488" t="str">
        <f t="shared" si="12"/>
        <v/>
      </c>
      <c r="K68" s="488" t="str">
        <f t="shared" si="12"/>
        <v/>
      </c>
      <c r="L68" s="488" t="e">
        <f t="shared" si="13"/>
        <v>#N/A</v>
      </c>
    </row>
    <row r="69" spans="1:12" ht="15" customHeight="1" x14ac:dyDescent="0.2">
      <c r="A69" s="490">
        <v>43344</v>
      </c>
      <c r="B69" s="487">
        <v>167973</v>
      </c>
      <c r="C69" s="487">
        <v>30284</v>
      </c>
      <c r="D69" s="487">
        <v>16202</v>
      </c>
      <c r="E69" s="488">
        <f t="shared" si="11"/>
        <v>108.10325520330539</v>
      </c>
      <c r="F69" s="488">
        <f t="shared" si="11"/>
        <v>94.049689440993788</v>
      </c>
      <c r="G69" s="488">
        <f t="shared" si="11"/>
        <v>120.47888161808447</v>
      </c>
      <c r="H69" s="489">
        <f t="shared" si="14"/>
        <v>43344</v>
      </c>
      <c r="I69" s="488">
        <f t="shared" si="12"/>
        <v>108.10325520330539</v>
      </c>
      <c r="J69" s="488">
        <f t="shared" si="12"/>
        <v>94.049689440993788</v>
      </c>
      <c r="K69" s="488">
        <f t="shared" si="12"/>
        <v>120.47888161808447</v>
      </c>
      <c r="L69" s="488" t="e">
        <f t="shared" si="13"/>
        <v>#N/A</v>
      </c>
    </row>
    <row r="70" spans="1:12" ht="15" customHeight="1" x14ac:dyDescent="0.2">
      <c r="A70" s="490" t="s">
        <v>475</v>
      </c>
      <c r="B70" s="487">
        <v>166737</v>
      </c>
      <c r="C70" s="487">
        <v>30283</v>
      </c>
      <c r="D70" s="487">
        <v>16182</v>
      </c>
      <c r="E70" s="488">
        <f t="shared" si="11"/>
        <v>107.30779626983819</v>
      </c>
      <c r="F70" s="488">
        <f t="shared" si="11"/>
        <v>94.046583850931682</v>
      </c>
      <c r="G70" s="488">
        <f t="shared" si="11"/>
        <v>120.33016061867936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166188</v>
      </c>
      <c r="C71" s="487">
        <v>30261</v>
      </c>
      <c r="D71" s="487">
        <v>16048</v>
      </c>
      <c r="E71" s="491">
        <f t="shared" ref="E71:G75" si="15">IF($A$51=37802,IF(COUNTBLANK(B$51:B$70)&gt;0,#N/A,IF(ISBLANK(B71)=FALSE,B71/B$51*100,#N/A)),IF(COUNTBLANK(B$51:B$75)&gt;0,#N/A,B71/B$51*100))</f>
        <v>106.95447349113797</v>
      </c>
      <c r="F71" s="491">
        <f t="shared" si="15"/>
        <v>93.978260869565219</v>
      </c>
      <c r="G71" s="491">
        <f t="shared" si="15"/>
        <v>119.33372992266509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165802</v>
      </c>
      <c r="C72" s="487">
        <v>30783</v>
      </c>
      <c r="D72" s="487">
        <v>16306</v>
      </c>
      <c r="E72" s="491">
        <f t="shared" si="15"/>
        <v>106.7060534682267</v>
      </c>
      <c r="F72" s="491">
        <f t="shared" si="15"/>
        <v>95.599378881987576</v>
      </c>
      <c r="G72" s="491">
        <f t="shared" si="15"/>
        <v>121.25223081499108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168781</v>
      </c>
      <c r="C73" s="487">
        <v>29926</v>
      </c>
      <c r="D73" s="487">
        <v>16933</v>
      </c>
      <c r="E73" s="491">
        <f t="shared" si="15"/>
        <v>108.62326395592797</v>
      </c>
      <c r="F73" s="491">
        <f t="shared" si="15"/>
        <v>92.937888198757761</v>
      </c>
      <c r="G73" s="491">
        <f t="shared" si="15"/>
        <v>125.91463414634146</v>
      </c>
      <c r="H73" s="492">
        <f>IF(A$51=37802,IF(ISERROR(L73)=TRUE,IF(ISBLANK(A73)=FALSE,IF(MONTH(A73)=MONTH(MAX(A$51:A$75)),A73,""),""),""),IF(ISERROR(L73)=TRUE,IF(MONTH(A73)=MONTH(MAX(A$51:A$75)),A73,""),""))</f>
        <v>43709</v>
      </c>
      <c r="I73" s="488">
        <f t="shared" si="12"/>
        <v>108.62326395592797</v>
      </c>
      <c r="J73" s="488">
        <f t="shared" si="12"/>
        <v>92.937888198757761</v>
      </c>
      <c r="K73" s="488">
        <f t="shared" si="12"/>
        <v>125.91463414634146</v>
      </c>
      <c r="L73" s="488" t="e">
        <f t="shared" si="13"/>
        <v>#N/A</v>
      </c>
    </row>
    <row r="74" spans="1:12" ht="15" customHeight="1" x14ac:dyDescent="0.2">
      <c r="A74" s="490" t="s">
        <v>478</v>
      </c>
      <c r="B74" s="487">
        <v>167387</v>
      </c>
      <c r="C74" s="487">
        <v>29746</v>
      </c>
      <c r="D74" s="487">
        <v>16699</v>
      </c>
      <c r="E74" s="491">
        <f t="shared" si="15"/>
        <v>107.72612014261627</v>
      </c>
      <c r="F74" s="491">
        <f t="shared" si="15"/>
        <v>92.378881987577643</v>
      </c>
      <c r="G74" s="491">
        <f t="shared" si="15"/>
        <v>124.17459845330161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166160</v>
      </c>
      <c r="C75" s="493">
        <v>28510</v>
      </c>
      <c r="D75" s="493">
        <v>15850</v>
      </c>
      <c r="E75" s="491">
        <f t="shared" si="15"/>
        <v>106.93645338584908</v>
      </c>
      <c r="F75" s="491">
        <f t="shared" si="15"/>
        <v>88.540372670807457</v>
      </c>
      <c r="G75" s="491">
        <f t="shared" si="15"/>
        <v>117.86139202855443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108.62326395592797</v>
      </c>
      <c r="J77" s="488">
        <f>IF(J75&lt;&gt;"",J75,IF(J74&lt;&gt;"",J74,IF(J73&lt;&gt;"",J73,IF(J72&lt;&gt;"",J72,IF(J71&lt;&gt;"",J71,IF(J70&lt;&gt;"",J70,""))))))</f>
        <v>92.937888198757761</v>
      </c>
      <c r="K77" s="488">
        <f>IF(K75&lt;&gt;"",K75,IF(K74&lt;&gt;"",K74,IF(K73&lt;&gt;"",K73,IF(K72&lt;&gt;"",K72,IF(K71&lt;&gt;"",K71,IF(K70&lt;&gt;"",K70,""))))))</f>
        <v>125.91463414634146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+8,6%</v>
      </c>
      <c r="J79" s="488" t="str">
        <f>"GeB - ausschließlich: "&amp;IF(J77&gt;100,"+","")&amp;TEXT(J77-100,"0,0")&amp;"%"</f>
        <v>GeB - ausschließlich: -7,1%</v>
      </c>
      <c r="K79" s="488" t="str">
        <f>"GeB - im Nebenjob: "&amp;IF(K77&gt;100,"+","")&amp;TEXT(K77-100,"0,0")&amp;"%"</f>
        <v>GeB - im Nebenjob: +25,9%</v>
      </c>
    </row>
    <row r="81" spans="9:9" ht="15" customHeight="1" x14ac:dyDescent="0.2">
      <c r="I81" s="488" t="str">
        <f>IF(ISERROR(HLOOKUP(1,I$78:K$79,2,FALSE)),"",HLOOKUP(1,I$78:K$79,2,FALSE))</f>
        <v>GeB - im Nebenjob: +25,9%</v>
      </c>
    </row>
    <row r="82" spans="9:9" ht="15" customHeight="1" x14ac:dyDescent="0.2">
      <c r="I82" s="488" t="str">
        <f>IF(ISERROR(HLOOKUP(2,I$78:K$79,2,FALSE)),"",HLOOKUP(2,I$78:K$79,2,FALSE))</f>
        <v>SvB: +8,6%</v>
      </c>
    </row>
    <row r="83" spans="9:9" ht="15" customHeight="1" x14ac:dyDescent="0.2">
      <c r="I83" s="488" t="str">
        <f>IF(ISERROR(HLOOKUP(3,I$78:K$79,2,FALSE)),"",HLOOKUP(3,I$78:K$79,2,FALSE))</f>
        <v>GeB - ausschließlich: -7,1%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166160</v>
      </c>
      <c r="E12" s="114">
        <v>167387</v>
      </c>
      <c r="F12" s="114">
        <v>168781</v>
      </c>
      <c r="G12" s="114">
        <v>165802</v>
      </c>
      <c r="H12" s="114">
        <v>166188</v>
      </c>
      <c r="I12" s="115">
        <v>-28</v>
      </c>
      <c r="J12" s="116">
        <v>-1.6848388571978724E-2</v>
      </c>
      <c r="N12" s="117"/>
    </row>
    <row r="13" spans="1:15" s="110" customFormat="1" ht="13.5" customHeight="1" x14ac:dyDescent="0.2">
      <c r="A13" s="118" t="s">
        <v>105</v>
      </c>
      <c r="B13" s="119" t="s">
        <v>106</v>
      </c>
      <c r="C13" s="113">
        <v>52.096774193548384</v>
      </c>
      <c r="D13" s="114">
        <v>86564</v>
      </c>
      <c r="E13" s="114">
        <v>87341</v>
      </c>
      <c r="F13" s="114">
        <v>88602</v>
      </c>
      <c r="G13" s="114">
        <v>86995</v>
      </c>
      <c r="H13" s="114">
        <v>87016</v>
      </c>
      <c r="I13" s="115">
        <v>-452</v>
      </c>
      <c r="J13" s="116">
        <v>-0.51944469982531949</v>
      </c>
    </row>
    <row r="14" spans="1:15" s="110" customFormat="1" ht="13.5" customHeight="1" x14ac:dyDescent="0.2">
      <c r="A14" s="120"/>
      <c r="B14" s="119" t="s">
        <v>107</v>
      </c>
      <c r="C14" s="113">
        <v>47.903225806451616</v>
      </c>
      <c r="D14" s="114">
        <v>79596</v>
      </c>
      <c r="E14" s="114">
        <v>80046</v>
      </c>
      <c r="F14" s="114">
        <v>80179</v>
      </c>
      <c r="G14" s="114">
        <v>78807</v>
      </c>
      <c r="H14" s="114">
        <v>79172</v>
      </c>
      <c r="I14" s="115">
        <v>424</v>
      </c>
      <c r="J14" s="116">
        <v>0.53554286869095136</v>
      </c>
    </row>
    <row r="15" spans="1:15" s="110" customFormat="1" ht="13.5" customHeight="1" x14ac:dyDescent="0.2">
      <c r="A15" s="118" t="s">
        <v>105</v>
      </c>
      <c r="B15" s="121" t="s">
        <v>108</v>
      </c>
      <c r="C15" s="113">
        <v>9.791165142031776</v>
      </c>
      <c r="D15" s="114">
        <v>16269</v>
      </c>
      <c r="E15" s="114">
        <v>17052</v>
      </c>
      <c r="F15" s="114">
        <v>17604</v>
      </c>
      <c r="G15" s="114">
        <v>15782</v>
      </c>
      <c r="H15" s="114">
        <v>16377</v>
      </c>
      <c r="I15" s="115">
        <v>-108</v>
      </c>
      <c r="J15" s="116">
        <v>-0.65946143982414362</v>
      </c>
    </row>
    <row r="16" spans="1:15" s="110" customFormat="1" ht="13.5" customHeight="1" x14ac:dyDescent="0.2">
      <c r="A16" s="118"/>
      <c r="B16" s="121" t="s">
        <v>109</v>
      </c>
      <c r="C16" s="113">
        <v>65.468825228695238</v>
      </c>
      <c r="D16" s="114">
        <v>108783</v>
      </c>
      <c r="E16" s="114">
        <v>109328</v>
      </c>
      <c r="F16" s="114">
        <v>110296</v>
      </c>
      <c r="G16" s="114">
        <v>109754</v>
      </c>
      <c r="H16" s="114">
        <v>110058</v>
      </c>
      <c r="I16" s="115">
        <v>-1275</v>
      </c>
      <c r="J16" s="116">
        <v>-1.1584800741427248</v>
      </c>
    </row>
    <row r="17" spans="1:10" s="110" customFormat="1" ht="13.5" customHeight="1" x14ac:dyDescent="0.2">
      <c r="A17" s="118"/>
      <c r="B17" s="121" t="s">
        <v>110</v>
      </c>
      <c r="C17" s="113">
        <v>23.464732787674532</v>
      </c>
      <c r="D17" s="114">
        <v>38989</v>
      </c>
      <c r="E17" s="114">
        <v>38872</v>
      </c>
      <c r="F17" s="114">
        <v>38792</v>
      </c>
      <c r="G17" s="114">
        <v>38284</v>
      </c>
      <c r="H17" s="114">
        <v>37815</v>
      </c>
      <c r="I17" s="115">
        <v>1174</v>
      </c>
      <c r="J17" s="116">
        <v>3.1045881264048658</v>
      </c>
    </row>
    <row r="18" spans="1:10" s="110" customFormat="1" ht="13.5" customHeight="1" x14ac:dyDescent="0.2">
      <c r="A18" s="120"/>
      <c r="B18" s="121" t="s">
        <v>111</v>
      </c>
      <c r="C18" s="113">
        <v>1.2752768415984592</v>
      </c>
      <c r="D18" s="114">
        <v>2119</v>
      </c>
      <c r="E18" s="114">
        <v>2135</v>
      </c>
      <c r="F18" s="114">
        <v>2089</v>
      </c>
      <c r="G18" s="114">
        <v>1982</v>
      </c>
      <c r="H18" s="114">
        <v>1938</v>
      </c>
      <c r="I18" s="115">
        <v>181</v>
      </c>
      <c r="J18" s="116">
        <v>9.3395252837977303</v>
      </c>
    </row>
    <row r="19" spans="1:10" s="110" customFormat="1" ht="13.5" customHeight="1" x14ac:dyDescent="0.2">
      <c r="A19" s="120"/>
      <c r="B19" s="121" t="s">
        <v>112</v>
      </c>
      <c r="C19" s="113">
        <v>0.38276360134809823</v>
      </c>
      <c r="D19" s="114">
        <v>636</v>
      </c>
      <c r="E19" s="114">
        <v>618</v>
      </c>
      <c r="F19" s="114">
        <v>623</v>
      </c>
      <c r="G19" s="114">
        <v>527</v>
      </c>
      <c r="H19" s="114">
        <v>502</v>
      </c>
      <c r="I19" s="115">
        <v>134</v>
      </c>
      <c r="J19" s="116">
        <v>26.693227091633467</v>
      </c>
    </row>
    <row r="20" spans="1:10" s="110" customFormat="1" ht="13.5" customHeight="1" x14ac:dyDescent="0.2">
      <c r="A20" s="118" t="s">
        <v>113</v>
      </c>
      <c r="B20" s="122" t="s">
        <v>114</v>
      </c>
      <c r="C20" s="113">
        <v>69.404188733750601</v>
      </c>
      <c r="D20" s="114">
        <v>115322</v>
      </c>
      <c r="E20" s="114">
        <v>116328</v>
      </c>
      <c r="F20" s="114">
        <v>117856</v>
      </c>
      <c r="G20" s="114">
        <v>115289</v>
      </c>
      <c r="H20" s="114">
        <v>115859</v>
      </c>
      <c r="I20" s="115">
        <v>-537</v>
      </c>
      <c r="J20" s="116">
        <v>-0.46349441994148061</v>
      </c>
    </row>
    <row r="21" spans="1:10" s="110" customFormat="1" ht="13.5" customHeight="1" x14ac:dyDescent="0.2">
      <c r="A21" s="120"/>
      <c r="B21" s="122" t="s">
        <v>115</v>
      </c>
      <c r="C21" s="113">
        <v>30.595811266249399</v>
      </c>
      <c r="D21" s="114">
        <v>50838</v>
      </c>
      <c r="E21" s="114">
        <v>51059</v>
      </c>
      <c r="F21" s="114">
        <v>50925</v>
      </c>
      <c r="G21" s="114">
        <v>50513</v>
      </c>
      <c r="H21" s="114">
        <v>50329</v>
      </c>
      <c r="I21" s="115">
        <v>509</v>
      </c>
      <c r="J21" s="116">
        <v>1.0113453476127083</v>
      </c>
    </row>
    <row r="22" spans="1:10" s="110" customFormat="1" ht="13.5" customHeight="1" x14ac:dyDescent="0.2">
      <c r="A22" s="118" t="s">
        <v>113</v>
      </c>
      <c r="B22" s="122" t="s">
        <v>116</v>
      </c>
      <c r="C22" s="113">
        <v>90.556692344727978</v>
      </c>
      <c r="D22" s="114">
        <v>150469</v>
      </c>
      <c r="E22" s="114">
        <v>151672</v>
      </c>
      <c r="F22" s="114">
        <v>152789</v>
      </c>
      <c r="G22" s="114">
        <v>150487</v>
      </c>
      <c r="H22" s="114">
        <v>151274</v>
      </c>
      <c r="I22" s="115">
        <v>-805</v>
      </c>
      <c r="J22" s="116">
        <v>-0.53214696510966852</v>
      </c>
    </row>
    <row r="23" spans="1:10" s="110" customFormat="1" ht="13.5" customHeight="1" x14ac:dyDescent="0.2">
      <c r="A23" s="123"/>
      <c r="B23" s="124" t="s">
        <v>117</v>
      </c>
      <c r="C23" s="125">
        <v>9.4108088589311514</v>
      </c>
      <c r="D23" s="114">
        <v>15637</v>
      </c>
      <c r="E23" s="114">
        <v>15656</v>
      </c>
      <c r="F23" s="114">
        <v>15934</v>
      </c>
      <c r="G23" s="114">
        <v>15252</v>
      </c>
      <c r="H23" s="114">
        <v>14851</v>
      </c>
      <c r="I23" s="115">
        <v>786</v>
      </c>
      <c r="J23" s="116">
        <v>5.29257289071443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44360</v>
      </c>
      <c r="E26" s="114">
        <v>46445</v>
      </c>
      <c r="F26" s="114">
        <v>46859</v>
      </c>
      <c r="G26" s="114">
        <v>47089</v>
      </c>
      <c r="H26" s="140">
        <v>46309</v>
      </c>
      <c r="I26" s="115">
        <v>-1949</v>
      </c>
      <c r="J26" s="116">
        <v>-4.2086851367984623</v>
      </c>
    </row>
    <row r="27" spans="1:10" s="110" customFormat="1" ht="13.5" customHeight="1" x14ac:dyDescent="0.2">
      <c r="A27" s="118" t="s">
        <v>105</v>
      </c>
      <c r="B27" s="119" t="s">
        <v>106</v>
      </c>
      <c r="C27" s="113">
        <v>40.922001803426511</v>
      </c>
      <c r="D27" s="115">
        <v>18153</v>
      </c>
      <c r="E27" s="114">
        <v>18898</v>
      </c>
      <c r="F27" s="114">
        <v>19042</v>
      </c>
      <c r="G27" s="114">
        <v>19051</v>
      </c>
      <c r="H27" s="140">
        <v>18646</v>
      </c>
      <c r="I27" s="115">
        <v>-493</v>
      </c>
      <c r="J27" s="116">
        <v>-2.6439987128606672</v>
      </c>
    </row>
    <row r="28" spans="1:10" s="110" customFormat="1" ht="13.5" customHeight="1" x14ac:dyDescent="0.2">
      <c r="A28" s="120"/>
      <c r="B28" s="119" t="s">
        <v>107</v>
      </c>
      <c r="C28" s="113">
        <v>59.077998196573489</v>
      </c>
      <c r="D28" s="115">
        <v>26207</v>
      </c>
      <c r="E28" s="114">
        <v>27547</v>
      </c>
      <c r="F28" s="114">
        <v>27817</v>
      </c>
      <c r="G28" s="114">
        <v>28038</v>
      </c>
      <c r="H28" s="140">
        <v>27663</v>
      </c>
      <c r="I28" s="115">
        <v>-1456</v>
      </c>
      <c r="J28" s="116">
        <v>-5.263348154574703</v>
      </c>
    </row>
    <row r="29" spans="1:10" s="110" customFormat="1" ht="13.5" customHeight="1" x14ac:dyDescent="0.2">
      <c r="A29" s="118" t="s">
        <v>105</v>
      </c>
      <c r="B29" s="121" t="s">
        <v>108</v>
      </c>
      <c r="C29" s="113">
        <v>17.25428313796213</v>
      </c>
      <c r="D29" s="115">
        <v>7654</v>
      </c>
      <c r="E29" s="114">
        <v>8290</v>
      </c>
      <c r="F29" s="114">
        <v>8458</v>
      </c>
      <c r="G29" s="114">
        <v>8760</v>
      </c>
      <c r="H29" s="140">
        <v>8317</v>
      </c>
      <c r="I29" s="115">
        <v>-663</v>
      </c>
      <c r="J29" s="116">
        <v>-7.9716243837922329</v>
      </c>
    </row>
    <row r="30" spans="1:10" s="110" customFormat="1" ht="13.5" customHeight="1" x14ac:dyDescent="0.2">
      <c r="A30" s="118"/>
      <c r="B30" s="121" t="s">
        <v>109</v>
      </c>
      <c r="C30" s="113">
        <v>46.237601442741209</v>
      </c>
      <c r="D30" s="115">
        <v>20511</v>
      </c>
      <c r="E30" s="114">
        <v>21595</v>
      </c>
      <c r="F30" s="114">
        <v>21783</v>
      </c>
      <c r="G30" s="114">
        <v>21760</v>
      </c>
      <c r="H30" s="140">
        <v>21657</v>
      </c>
      <c r="I30" s="115">
        <v>-1146</v>
      </c>
      <c r="J30" s="116">
        <v>-5.2915916331901922</v>
      </c>
    </row>
    <row r="31" spans="1:10" s="110" customFormat="1" ht="13.5" customHeight="1" x14ac:dyDescent="0.2">
      <c r="A31" s="118"/>
      <c r="B31" s="121" t="s">
        <v>110</v>
      </c>
      <c r="C31" s="113">
        <v>20.358431018935978</v>
      </c>
      <c r="D31" s="115">
        <v>9031</v>
      </c>
      <c r="E31" s="114">
        <v>9261</v>
      </c>
      <c r="F31" s="114">
        <v>9341</v>
      </c>
      <c r="G31" s="114">
        <v>9419</v>
      </c>
      <c r="H31" s="140">
        <v>9306</v>
      </c>
      <c r="I31" s="115">
        <v>-275</v>
      </c>
      <c r="J31" s="116">
        <v>-2.9550827423167849</v>
      </c>
    </row>
    <row r="32" spans="1:10" s="110" customFormat="1" ht="13.5" customHeight="1" x14ac:dyDescent="0.2">
      <c r="A32" s="120"/>
      <c r="B32" s="121" t="s">
        <v>111</v>
      </c>
      <c r="C32" s="113">
        <v>16.149684400360684</v>
      </c>
      <c r="D32" s="115">
        <v>7164</v>
      </c>
      <c r="E32" s="114">
        <v>7299</v>
      </c>
      <c r="F32" s="114">
        <v>7277</v>
      </c>
      <c r="G32" s="114">
        <v>7150</v>
      </c>
      <c r="H32" s="140">
        <v>7029</v>
      </c>
      <c r="I32" s="115">
        <v>135</v>
      </c>
      <c r="J32" s="116">
        <v>1.9206145966709347</v>
      </c>
    </row>
    <row r="33" spans="1:10" s="110" customFormat="1" ht="13.5" customHeight="1" x14ac:dyDescent="0.2">
      <c r="A33" s="120"/>
      <c r="B33" s="121" t="s">
        <v>112</v>
      </c>
      <c r="C33" s="113">
        <v>1.7899008115419297</v>
      </c>
      <c r="D33" s="115">
        <v>794</v>
      </c>
      <c r="E33" s="114">
        <v>769</v>
      </c>
      <c r="F33" s="114">
        <v>768</v>
      </c>
      <c r="G33" s="114">
        <v>649</v>
      </c>
      <c r="H33" s="140">
        <v>640</v>
      </c>
      <c r="I33" s="115">
        <v>154</v>
      </c>
      <c r="J33" s="116">
        <v>24.0625</v>
      </c>
    </row>
    <row r="34" spans="1:10" s="110" customFormat="1" ht="13.5" customHeight="1" x14ac:dyDescent="0.2">
      <c r="A34" s="118" t="s">
        <v>113</v>
      </c>
      <c r="B34" s="122" t="s">
        <v>116</v>
      </c>
      <c r="C34" s="113">
        <v>89.664111812443636</v>
      </c>
      <c r="D34" s="115">
        <v>39775</v>
      </c>
      <c r="E34" s="114">
        <v>41636</v>
      </c>
      <c r="F34" s="114">
        <v>42058</v>
      </c>
      <c r="G34" s="114">
        <v>42283</v>
      </c>
      <c r="H34" s="140">
        <v>41648</v>
      </c>
      <c r="I34" s="115">
        <v>-1873</v>
      </c>
      <c r="J34" s="116">
        <v>-4.4972147522089898</v>
      </c>
    </row>
    <row r="35" spans="1:10" s="110" customFormat="1" ht="13.5" customHeight="1" x14ac:dyDescent="0.2">
      <c r="A35" s="118"/>
      <c r="B35" s="119" t="s">
        <v>117</v>
      </c>
      <c r="C35" s="113">
        <v>10.117222723174031</v>
      </c>
      <c r="D35" s="115">
        <v>4488</v>
      </c>
      <c r="E35" s="114">
        <v>4707</v>
      </c>
      <c r="F35" s="114">
        <v>4699</v>
      </c>
      <c r="G35" s="114">
        <v>4704</v>
      </c>
      <c r="H35" s="140">
        <v>4558</v>
      </c>
      <c r="I35" s="115">
        <v>-70</v>
      </c>
      <c r="J35" s="116">
        <v>-1.5357612988152698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28510</v>
      </c>
      <c r="E37" s="114">
        <v>29746</v>
      </c>
      <c r="F37" s="114">
        <v>29926</v>
      </c>
      <c r="G37" s="114">
        <v>30783</v>
      </c>
      <c r="H37" s="140">
        <v>30261</v>
      </c>
      <c r="I37" s="115">
        <v>-1751</v>
      </c>
      <c r="J37" s="116">
        <v>-5.7863256336538775</v>
      </c>
    </row>
    <row r="38" spans="1:10" s="110" customFormat="1" ht="13.5" customHeight="1" x14ac:dyDescent="0.2">
      <c r="A38" s="118" t="s">
        <v>105</v>
      </c>
      <c r="B38" s="119" t="s">
        <v>106</v>
      </c>
      <c r="C38" s="113">
        <v>39.58961767800772</v>
      </c>
      <c r="D38" s="115">
        <v>11287</v>
      </c>
      <c r="E38" s="114">
        <v>11587</v>
      </c>
      <c r="F38" s="114">
        <v>11577</v>
      </c>
      <c r="G38" s="114">
        <v>11956</v>
      </c>
      <c r="H38" s="140">
        <v>11659</v>
      </c>
      <c r="I38" s="115">
        <v>-372</v>
      </c>
      <c r="J38" s="116">
        <v>-3.1906681533579211</v>
      </c>
    </row>
    <row r="39" spans="1:10" s="110" customFormat="1" ht="13.5" customHeight="1" x14ac:dyDescent="0.2">
      <c r="A39" s="120"/>
      <c r="B39" s="119" t="s">
        <v>107</v>
      </c>
      <c r="C39" s="113">
        <v>60.41038232199228</v>
      </c>
      <c r="D39" s="115">
        <v>17223</v>
      </c>
      <c r="E39" s="114">
        <v>18159</v>
      </c>
      <c r="F39" s="114">
        <v>18349</v>
      </c>
      <c r="G39" s="114">
        <v>18827</v>
      </c>
      <c r="H39" s="140">
        <v>18602</v>
      </c>
      <c r="I39" s="115">
        <v>-1379</v>
      </c>
      <c r="J39" s="116">
        <v>-7.4131813783464144</v>
      </c>
    </row>
    <row r="40" spans="1:10" s="110" customFormat="1" ht="13.5" customHeight="1" x14ac:dyDescent="0.2">
      <c r="A40" s="118" t="s">
        <v>105</v>
      </c>
      <c r="B40" s="121" t="s">
        <v>108</v>
      </c>
      <c r="C40" s="113">
        <v>20.48053314626447</v>
      </c>
      <c r="D40" s="115">
        <v>5839</v>
      </c>
      <c r="E40" s="114">
        <v>6228</v>
      </c>
      <c r="F40" s="114">
        <v>6305</v>
      </c>
      <c r="G40" s="114">
        <v>6851</v>
      </c>
      <c r="H40" s="140">
        <v>6459</v>
      </c>
      <c r="I40" s="115">
        <v>-620</v>
      </c>
      <c r="J40" s="116">
        <v>-9.5990091345409514</v>
      </c>
    </row>
    <row r="41" spans="1:10" s="110" customFormat="1" ht="13.5" customHeight="1" x14ac:dyDescent="0.2">
      <c r="A41" s="118"/>
      <c r="B41" s="121" t="s">
        <v>109</v>
      </c>
      <c r="C41" s="113">
        <v>34.244124868467203</v>
      </c>
      <c r="D41" s="115">
        <v>9763</v>
      </c>
      <c r="E41" s="114">
        <v>10298</v>
      </c>
      <c r="F41" s="114">
        <v>10364</v>
      </c>
      <c r="G41" s="114">
        <v>10639</v>
      </c>
      <c r="H41" s="140">
        <v>10644</v>
      </c>
      <c r="I41" s="115">
        <v>-881</v>
      </c>
      <c r="J41" s="116">
        <v>-8.2769635475385197</v>
      </c>
    </row>
    <row r="42" spans="1:10" s="110" customFormat="1" ht="13.5" customHeight="1" x14ac:dyDescent="0.2">
      <c r="A42" s="118"/>
      <c r="B42" s="121" t="s">
        <v>110</v>
      </c>
      <c r="C42" s="113">
        <v>20.883900385829534</v>
      </c>
      <c r="D42" s="115">
        <v>5954</v>
      </c>
      <c r="E42" s="114">
        <v>6131</v>
      </c>
      <c r="F42" s="114">
        <v>6188</v>
      </c>
      <c r="G42" s="114">
        <v>6332</v>
      </c>
      <c r="H42" s="140">
        <v>6305</v>
      </c>
      <c r="I42" s="115">
        <v>-351</v>
      </c>
      <c r="J42" s="116">
        <v>-5.5670103092783503</v>
      </c>
    </row>
    <row r="43" spans="1:10" s="110" customFormat="1" ht="13.5" customHeight="1" x14ac:dyDescent="0.2">
      <c r="A43" s="120"/>
      <c r="B43" s="121" t="s">
        <v>111</v>
      </c>
      <c r="C43" s="113">
        <v>24.391441599438792</v>
      </c>
      <c r="D43" s="115">
        <v>6954</v>
      </c>
      <c r="E43" s="114">
        <v>7089</v>
      </c>
      <c r="F43" s="114">
        <v>7069</v>
      </c>
      <c r="G43" s="114">
        <v>6961</v>
      </c>
      <c r="H43" s="140">
        <v>6853</v>
      </c>
      <c r="I43" s="115">
        <v>101</v>
      </c>
      <c r="J43" s="116">
        <v>1.4738070917846198</v>
      </c>
    </row>
    <row r="44" spans="1:10" s="110" customFormat="1" ht="13.5" customHeight="1" x14ac:dyDescent="0.2">
      <c r="A44" s="120"/>
      <c r="B44" s="121" t="s">
        <v>112</v>
      </c>
      <c r="C44" s="113">
        <v>2.6061031217116799</v>
      </c>
      <c r="D44" s="115">
        <v>743</v>
      </c>
      <c r="E44" s="114">
        <v>717</v>
      </c>
      <c r="F44" s="114">
        <v>716</v>
      </c>
      <c r="G44" s="114">
        <v>613</v>
      </c>
      <c r="H44" s="140">
        <v>604</v>
      </c>
      <c r="I44" s="115">
        <v>139</v>
      </c>
      <c r="J44" s="116">
        <v>23.013245033112582</v>
      </c>
    </row>
    <row r="45" spans="1:10" s="110" customFormat="1" ht="13.5" customHeight="1" x14ac:dyDescent="0.2">
      <c r="A45" s="118" t="s">
        <v>113</v>
      </c>
      <c r="B45" s="122" t="s">
        <v>116</v>
      </c>
      <c r="C45" s="113">
        <v>88.821466152227288</v>
      </c>
      <c r="D45" s="115">
        <v>25323</v>
      </c>
      <c r="E45" s="114">
        <v>26403</v>
      </c>
      <c r="F45" s="114">
        <v>26612</v>
      </c>
      <c r="G45" s="114">
        <v>27372</v>
      </c>
      <c r="H45" s="140">
        <v>26920</v>
      </c>
      <c r="I45" s="115">
        <v>-1597</v>
      </c>
      <c r="J45" s="116">
        <v>-5.9323922734026748</v>
      </c>
    </row>
    <row r="46" spans="1:10" s="110" customFormat="1" ht="13.5" customHeight="1" x14ac:dyDescent="0.2">
      <c r="A46" s="118"/>
      <c r="B46" s="119" t="s">
        <v>117</v>
      </c>
      <c r="C46" s="113">
        <v>10.841809891266223</v>
      </c>
      <c r="D46" s="115">
        <v>3091</v>
      </c>
      <c r="E46" s="114">
        <v>3242</v>
      </c>
      <c r="F46" s="114">
        <v>3214</v>
      </c>
      <c r="G46" s="114">
        <v>3311</v>
      </c>
      <c r="H46" s="140">
        <v>3240</v>
      </c>
      <c r="I46" s="115">
        <v>-149</v>
      </c>
      <c r="J46" s="116">
        <v>-4.5987654320987659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15850</v>
      </c>
      <c r="E48" s="114">
        <v>16699</v>
      </c>
      <c r="F48" s="114">
        <v>16933</v>
      </c>
      <c r="G48" s="114">
        <v>16306</v>
      </c>
      <c r="H48" s="140">
        <v>16048</v>
      </c>
      <c r="I48" s="115">
        <v>-198</v>
      </c>
      <c r="J48" s="116">
        <v>-1.2337986041874376</v>
      </c>
    </row>
    <row r="49" spans="1:12" s="110" customFormat="1" ht="13.5" customHeight="1" x14ac:dyDescent="0.2">
      <c r="A49" s="118" t="s">
        <v>105</v>
      </c>
      <c r="B49" s="119" t="s">
        <v>106</v>
      </c>
      <c r="C49" s="113">
        <v>43.318611987381701</v>
      </c>
      <c r="D49" s="115">
        <v>6866</v>
      </c>
      <c r="E49" s="114">
        <v>7311</v>
      </c>
      <c r="F49" s="114">
        <v>7465</v>
      </c>
      <c r="G49" s="114">
        <v>7095</v>
      </c>
      <c r="H49" s="140">
        <v>6987</v>
      </c>
      <c r="I49" s="115">
        <v>-121</v>
      </c>
      <c r="J49" s="116">
        <v>-1.7317876055531702</v>
      </c>
    </row>
    <row r="50" spans="1:12" s="110" customFormat="1" ht="13.5" customHeight="1" x14ac:dyDescent="0.2">
      <c r="A50" s="120"/>
      <c r="B50" s="119" t="s">
        <v>107</v>
      </c>
      <c r="C50" s="113">
        <v>56.681388012618299</v>
      </c>
      <c r="D50" s="115">
        <v>8984</v>
      </c>
      <c r="E50" s="114">
        <v>9388</v>
      </c>
      <c r="F50" s="114">
        <v>9468</v>
      </c>
      <c r="G50" s="114">
        <v>9211</v>
      </c>
      <c r="H50" s="140">
        <v>9061</v>
      </c>
      <c r="I50" s="115">
        <v>-77</v>
      </c>
      <c r="J50" s="116">
        <v>-0.84979582827502487</v>
      </c>
    </row>
    <row r="51" spans="1:12" s="110" customFormat="1" ht="13.5" customHeight="1" x14ac:dyDescent="0.2">
      <c r="A51" s="118" t="s">
        <v>105</v>
      </c>
      <c r="B51" s="121" t="s">
        <v>108</v>
      </c>
      <c r="C51" s="113">
        <v>11.451104100946372</v>
      </c>
      <c r="D51" s="115">
        <v>1815</v>
      </c>
      <c r="E51" s="114">
        <v>2062</v>
      </c>
      <c r="F51" s="114">
        <v>2153</v>
      </c>
      <c r="G51" s="114">
        <v>1909</v>
      </c>
      <c r="H51" s="140">
        <v>1858</v>
      </c>
      <c r="I51" s="115">
        <v>-43</v>
      </c>
      <c r="J51" s="116">
        <v>-2.3143164693218514</v>
      </c>
    </row>
    <row r="52" spans="1:12" s="110" customFormat="1" ht="13.5" customHeight="1" x14ac:dyDescent="0.2">
      <c r="A52" s="118"/>
      <c r="B52" s="121" t="s">
        <v>109</v>
      </c>
      <c r="C52" s="113">
        <v>67.810725552050471</v>
      </c>
      <c r="D52" s="115">
        <v>10748</v>
      </c>
      <c r="E52" s="114">
        <v>11297</v>
      </c>
      <c r="F52" s="114">
        <v>11419</v>
      </c>
      <c r="G52" s="114">
        <v>11121</v>
      </c>
      <c r="H52" s="140">
        <v>11013</v>
      </c>
      <c r="I52" s="115">
        <v>-265</v>
      </c>
      <c r="J52" s="116">
        <v>-2.4062471624443837</v>
      </c>
    </row>
    <row r="53" spans="1:12" s="110" customFormat="1" ht="13.5" customHeight="1" x14ac:dyDescent="0.2">
      <c r="A53" s="118"/>
      <c r="B53" s="121" t="s">
        <v>110</v>
      </c>
      <c r="C53" s="113">
        <v>19.413249211356465</v>
      </c>
      <c r="D53" s="115">
        <v>3077</v>
      </c>
      <c r="E53" s="114">
        <v>3130</v>
      </c>
      <c r="F53" s="114">
        <v>3153</v>
      </c>
      <c r="G53" s="114">
        <v>3087</v>
      </c>
      <c r="H53" s="140">
        <v>3001</v>
      </c>
      <c r="I53" s="115">
        <v>76</v>
      </c>
      <c r="J53" s="116">
        <v>2.5324891702765746</v>
      </c>
    </row>
    <row r="54" spans="1:12" s="110" customFormat="1" ht="13.5" customHeight="1" x14ac:dyDescent="0.2">
      <c r="A54" s="120"/>
      <c r="B54" s="121" t="s">
        <v>111</v>
      </c>
      <c r="C54" s="113">
        <v>1.3249211356466877</v>
      </c>
      <c r="D54" s="115">
        <v>210</v>
      </c>
      <c r="E54" s="114">
        <v>210</v>
      </c>
      <c r="F54" s="114">
        <v>208</v>
      </c>
      <c r="G54" s="114">
        <v>189</v>
      </c>
      <c r="H54" s="140">
        <v>176</v>
      </c>
      <c r="I54" s="115">
        <v>34</v>
      </c>
      <c r="J54" s="116">
        <v>19.318181818181817</v>
      </c>
    </row>
    <row r="55" spans="1:12" s="110" customFormat="1" ht="13.5" customHeight="1" x14ac:dyDescent="0.2">
      <c r="A55" s="120"/>
      <c r="B55" s="121" t="s">
        <v>112</v>
      </c>
      <c r="C55" s="113">
        <v>0.32176656151419558</v>
      </c>
      <c r="D55" s="115">
        <v>51</v>
      </c>
      <c r="E55" s="114">
        <v>52</v>
      </c>
      <c r="F55" s="114">
        <v>52</v>
      </c>
      <c r="G55" s="114">
        <v>36</v>
      </c>
      <c r="H55" s="140">
        <v>36</v>
      </c>
      <c r="I55" s="115">
        <v>15</v>
      </c>
      <c r="J55" s="116">
        <v>41.666666666666664</v>
      </c>
    </row>
    <row r="56" spans="1:12" s="110" customFormat="1" ht="13.5" customHeight="1" x14ac:dyDescent="0.2">
      <c r="A56" s="118" t="s">
        <v>113</v>
      </c>
      <c r="B56" s="122" t="s">
        <v>116</v>
      </c>
      <c r="C56" s="113">
        <v>91.179810725552045</v>
      </c>
      <c r="D56" s="115">
        <v>14452</v>
      </c>
      <c r="E56" s="114">
        <v>15233</v>
      </c>
      <c r="F56" s="114">
        <v>15446</v>
      </c>
      <c r="G56" s="114">
        <v>14911</v>
      </c>
      <c r="H56" s="140">
        <v>14728</v>
      </c>
      <c r="I56" s="115">
        <v>-276</v>
      </c>
      <c r="J56" s="116">
        <v>-1.8739815317762085</v>
      </c>
    </row>
    <row r="57" spans="1:12" s="110" customFormat="1" ht="13.5" customHeight="1" x14ac:dyDescent="0.2">
      <c r="A57" s="142"/>
      <c r="B57" s="124" t="s">
        <v>117</v>
      </c>
      <c r="C57" s="125">
        <v>8.8138801261829656</v>
      </c>
      <c r="D57" s="143">
        <v>1397</v>
      </c>
      <c r="E57" s="144">
        <v>1465</v>
      </c>
      <c r="F57" s="144">
        <v>1485</v>
      </c>
      <c r="G57" s="144">
        <v>1393</v>
      </c>
      <c r="H57" s="145">
        <v>1318</v>
      </c>
      <c r="I57" s="143">
        <v>79</v>
      </c>
      <c r="J57" s="146">
        <v>5.9939301972685888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166160</v>
      </c>
      <c r="E12" s="236">
        <v>167387</v>
      </c>
      <c r="F12" s="114">
        <v>168781</v>
      </c>
      <c r="G12" s="114">
        <v>165802</v>
      </c>
      <c r="H12" s="140">
        <v>166188</v>
      </c>
      <c r="I12" s="115">
        <v>-28</v>
      </c>
      <c r="J12" s="116">
        <v>-1.6848388571978724E-2</v>
      </c>
    </row>
    <row r="13" spans="1:15" s="110" customFormat="1" ht="12" customHeight="1" x14ac:dyDescent="0.2">
      <c r="A13" s="118" t="s">
        <v>105</v>
      </c>
      <c r="B13" s="119" t="s">
        <v>106</v>
      </c>
      <c r="C13" s="113">
        <v>52.096774193548384</v>
      </c>
      <c r="D13" s="115">
        <v>86564</v>
      </c>
      <c r="E13" s="114">
        <v>87341</v>
      </c>
      <c r="F13" s="114">
        <v>88602</v>
      </c>
      <c r="G13" s="114">
        <v>86995</v>
      </c>
      <c r="H13" s="140">
        <v>87016</v>
      </c>
      <c r="I13" s="115">
        <v>-452</v>
      </c>
      <c r="J13" s="116">
        <v>-0.51944469982531949</v>
      </c>
    </row>
    <row r="14" spans="1:15" s="110" customFormat="1" ht="12" customHeight="1" x14ac:dyDescent="0.2">
      <c r="A14" s="118"/>
      <c r="B14" s="119" t="s">
        <v>107</v>
      </c>
      <c r="C14" s="113">
        <v>47.903225806451616</v>
      </c>
      <c r="D14" s="115">
        <v>79596</v>
      </c>
      <c r="E14" s="114">
        <v>80046</v>
      </c>
      <c r="F14" s="114">
        <v>80179</v>
      </c>
      <c r="G14" s="114">
        <v>78807</v>
      </c>
      <c r="H14" s="140">
        <v>79172</v>
      </c>
      <c r="I14" s="115">
        <v>424</v>
      </c>
      <c r="J14" s="116">
        <v>0.53554286869095136</v>
      </c>
    </row>
    <row r="15" spans="1:15" s="110" customFormat="1" ht="12" customHeight="1" x14ac:dyDescent="0.2">
      <c r="A15" s="118" t="s">
        <v>105</v>
      </c>
      <c r="B15" s="121" t="s">
        <v>108</v>
      </c>
      <c r="C15" s="113">
        <v>9.791165142031776</v>
      </c>
      <c r="D15" s="115">
        <v>16269</v>
      </c>
      <c r="E15" s="114">
        <v>17052</v>
      </c>
      <c r="F15" s="114">
        <v>17604</v>
      </c>
      <c r="G15" s="114">
        <v>15782</v>
      </c>
      <c r="H15" s="140">
        <v>16377</v>
      </c>
      <c r="I15" s="115">
        <v>-108</v>
      </c>
      <c r="J15" s="116">
        <v>-0.65946143982414362</v>
      </c>
    </row>
    <row r="16" spans="1:15" s="110" customFormat="1" ht="12" customHeight="1" x14ac:dyDescent="0.2">
      <c r="A16" s="118"/>
      <c r="B16" s="121" t="s">
        <v>109</v>
      </c>
      <c r="C16" s="113">
        <v>65.468825228695238</v>
      </c>
      <c r="D16" s="115">
        <v>108783</v>
      </c>
      <c r="E16" s="114">
        <v>109328</v>
      </c>
      <c r="F16" s="114">
        <v>110296</v>
      </c>
      <c r="G16" s="114">
        <v>109754</v>
      </c>
      <c r="H16" s="140">
        <v>110058</v>
      </c>
      <c r="I16" s="115">
        <v>-1275</v>
      </c>
      <c r="J16" s="116">
        <v>-1.1584800741427248</v>
      </c>
    </row>
    <row r="17" spans="1:10" s="110" customFormat="1" ht="12" customHeight="1" x14ac:dyDescent="0.2">
      <c r="A17" s="118"/>
      <c r="B17" s="121" t="s">
        <v>110</v>
      </c>
      <c r="C17" s="113">
        <v>23.464732787674532</v>
      </c>
      <c r="D17" s="115">
        <v>38989</v>
      </c>
      <c r="E17" s="114">
        <v>38872</v>
      </c>
      <c r="F17" s="114">
        <v>38792</v>
      </c>
      <c r="G17" s="114">
        <v>38284</v>
      </c>
      <c r="H17" s="140">
        <v>37815</v>
      </c>
      <c r="I17" s="115">
        <v>1174</v>
      </c>
      <c r="J17" s="116">
        <v>3.1045881264048658</v>
      </c>
    </row>
    <row r="18" spans="1:10" s="110" customFormat="1" ht="12" customHeight="1" x14ac:dyDescent="0.2">
      <c r="A18" s="120"/>
      <c r="B18" s="121" t="s">
        <v>111</v>
      </c>
      <c r="C18" s="113">
        <v>1.2752768415984592</v>
      </c>
      <c r="D18" s="115">
        <v>2119</v>
      </c>
      <c r="E18" s="114">
        <v>2135</v>
      </c>
      <c r="F18" s="114">
        <v>2089</v>
      </c>
      <c r="G18" s="114">
        <v>1982</v>
      </c>
      <c r="H18" s="140">
        <v>1938</v>
      </c>
      <c r="I18" s="115">
        <v>181</v>
      </c>
      <c r="J18" s="116">
        <v>9.3395252837977303</v>
      </c>
    </row>
    <row r="19" spans="1:10" s="110" customFormat="1" ht="12" customHeight="1" x14ac:dyDescent="0.2">
      <c r="A19" s="120"/>
      <c r="B19" s="121" t="s">
        <v>112</v>
      </c>
      <c r="C19" s="113">
        <v>0.38276360134809823</v>
      </c>
      <c r="D19" s="115">
        <v>636</v>
      </c>
      <c r="E19" s="114">
        <v>618</v>
      </c>
      <c r="F19" s="114">
        <v>623</v>
      </c>
      <c r="G19" s="114">
        <v>527</v>
      </c>
      <c r="H19" s="140">
        <v>502</v>
      </c>
      <c r="I19" s="115">
        <v>134</v>
      </c>
      <c r="J19" s="116">
        <v>26.693227091633467</v>
      </c>
    </row>
    <row r="20" spans="1:10" s="110" customFormat="1" ht="12" customHeight="1" x14ac:dyDescent="0.2">
      <c r="A20" s="118" t="s">
        <v>113</v>
      </c>
      <c r="B20" s="119" t="s">
        <v>181</v>
      </c>
      <c r="C20" s="113">
        <v>69.404188733750601</v>
      </c>
      <c r="D20" s="115">
        <v>115322</v>
      </c>
      <c r="E20" s="114">
        <v>116328</v>
      </c>
      <c r="F20" s="114">
        <v>117856</v>
      </c>
      <c r="G20" s="114">
        <v>115289</v>
      </c>
      <c r="H20" s="140">
        <v>115859</v>
      </c>
      <c r="I20" s="115">
        <v>-537</v>
      </c>
      <c r="J20" s="116">
        <v>-0.46349441994148061</v>
      </c>
    </row>
    <row r="21" spans="1:10" s="110" customFormat="1" ht="12" customHeight="1" x14ac:dyDescent="0.2">
      <c r="A21" s="118"/>
      <c r="B21" s="119" t="s">
        <v>182</v>
      </c>
      <c r="C21" s="113">
        <v>30.595811266249399</v>
      </c>
      <c r="D21" s="115">
        <v>50838</v>
      </c>
      <c r="E21" s="114">
        <v>51059</v>
      </c>
      <c r="F21" s="114">
        <v>50925</v>
      </c>
      <c r="G21" s="114">
        <v>50513</v>
      </c>
      <c r="H21" s="140">
        <v>50329</v>
      </c>
      <c r="I21" s="115">
        <v>509</v>
      </c>
      <c r="J21" s="116">
        <v>1.0113453476127083</v>
      </c>
    </row>
    <row r="22" spans="1:10" s="110" customFormat="1" ht="12" customHeight="1" x14ac:dyDescent="0.2">
      <c r="A22" s="118" t="s">
        <v>113</v>
      </c>
      <c r="B22" s="119" t="s">
        <v>116</v>
      </c>
      <c r="C22" s="113">
        <v>90.556692344727978</v>
      </c>
      <c r="D22" s="115">
        <v>150469</v>
      </c>
      <c r="E22" s="114">
        <v>151672</v>
      </c>
      <c r="F22" s="114">
        <v>152789</v>
      </c>
      <c r="G22" s="114">
        <v>150487</v>
      </c>
      <c r="H22" s="140">
        <v>151274</v>
      </c>
      <c r="I22" s="115">
        <v>-805</v>
      </c>
      <c r="J22" s="116">
        <v>-0.53214696510966852</v>
      </c>
    </row>
    <row r="23" spans="1:10" s="110" customFormat="1" ht="12" customHeight="1" x14ac:dyDescent="0.2">
      <c r="A23" s="118"/>
      <c r="B23" s="119" t="s">
        <v>117</v>
      </c>
      <c r="C23" s="113">
        <v>9.4108088589311514</v>
      </c>
      <c r="D23" s="115">
        <v>15637</v>
      </c>
      <c r="E23" s="114">
        <v>15656</v>
      </c>
      <c r="F23" s="114">
        <v>15934</v>
      </c>
      <c r="G23" s="114">
        <v>15252</v>
      </c>
      <c r="H23" s="140">
        <v>14851</v>
      </c>
      <c r="I23" s="115">
        <v>786</v>
      </c>
      <c r="J23" s="116">
        <v>5.29257289071443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1832624</v>
      </c>
      <c r="E25" s="236">
        <v>1840184</v>
      </c>
      <c r="F25" s="236">
        <v>1858117</v>
      </c>
      <c r="G25" s="236">
        <v>1826705</v>
      </c>
      <c r="H25" s="241">
        <v>1822839</v>
      </c>
      <c r="I25" s="235">
        <v>9785</v>
      </c>
      <c r="J25" s="116">
        <v>0.53680001360515106</v>
      </c>
    </row>
    <row r="26" spans="1:10" s="110" customFormat="1" ht="12" customHeight="1" x14ac:dyDescent="0.2">
      <c r="A26" s="118" t="s">
        <v>105</v>
      </c>
      <c r="B26" s="119" t="s">
        <v>106</v>
      </c>
      <c r="C26" s="113">
        <v>53.400042780188407</v>
      </c>
      <c r="D26" s="115">
        <v>978622</v>
      </c>
      <c r="E26" s="114">
        <v>982156</v>
      </c>
      <c r="F26" s="114">
        <v>997827</v>
      </c>
      <c r="G26" s="114">
        <v>981947</v>
      </c>
      <c r="H26" s="140">
        <v>977949</v>
      </c>
      <c r="I26" s="115">
        <v>673</v>
      </c>
      <c r="J26" s="116">
        <v>6.8817494572825377E-2</v>
      </c>
    </row>
    <row r="27" spans="1:10" s="110" customFormat="1" ht="12" customHeight="1" x14ac:dyDescent="0.2">
      <c r="A27" s="118"/>
      <c r="B27" s="119" t="s">
        <v>107</v>
      </c>
      <c r="C27" s="113">
        <v>46.599957219811593</v>
      </c>
      <c r="D27" s="115">
        <v>854002</v>
      </c>
      <c r="E27" s="114">
        <v>858028</v>
      </c>
      <c r="F27" s="114">
        <v>860290</v>
      </c>
      <c r="G27" s="114">
        <v>844758</v>
      </c>
      <c r="H27" s="140">
        <v>844890</v>
      </c>
      <c r="I27" s="115">
        <v>9112</v>
      </c>
      <c r="J27" s="116">
        <v>1.0784835895797087</v>
      </c>
    </row>
    <row r="28" spans="1:10" s="110" customFormat="1" ht="12" customHeight="1" x14ac:dyDescent="0.2">
      <c r="A28" s="118" t="s">
        <v>105</v>
      </c>
      <c r="B28" s="121" t="s">
        <v>108</v>
      </c>
      <c r="C28" s="113">
        <v>10.692100507250805</v>
      </c>
      <c r="D28" s="115">
        <v>195946</v>
      </c>
      <c r="E28" s="114">
        <v>204193</v>
      </c>
      <c r="F28" s="114">
        <v>210668</v>
      </c>
      <c r="G28" s="114">
        <v>191024</v>
      </c>
      <c r="H28" s="140">
        <v>196317</v>
      </c>
      <c r="I28" s="115">
        <v>-371</v>
      </c>
      <c r="J28" s="116">
        <v>-0.18898006795132363</v>
      </c>
    </row>
    <row r="29" spans="1:10" s="110" customFormat="1" ht="12" customHeight="1" x14ac:dyDescent="0.2">
      <c r="A29" s="118"/>
      <c r="B29" s="121" t="s">
        <v>109</v>
      </c>
      <c r="C29" s="113">
        <v>66.478284689057872</v>
      </c>
      <c r="D29" s="115">
        <v>1218297</v>
      </c>
      <c r="E29" s="114">
        <v>1220576</v>
      </c>
      <c r="F29" s="114">
        <v>1233696</v>
      </c>
      <c r="G29" s="114">
        <v>1228259</v>
      </c>
      <c r="H29" s="140">
        <v>1225802</v>
      </c>
      <c r="I29" s="115">
        <v>-7505</v>
      </c>
      <c r="J29" s="116">
        <v>-0.61225222344228514</v>
      </c>
    </row>
    <row r="30" spans="1:10" s="110" customFormat="1" ht="12" customHeight="1" x14ac:dyDescent="0.2">
      <c r="A30" s="118"/>
      <c r="B30" s="121" t="s">
        <v>110</v>
      </c>
      <c r="C30" s="113">
        <v>21.577475794270946</v>
      </c>
      <c r="D30" s="115">
        <v>395434</v>
      </c>
      <c r="E30" s="114">
        <v>392254</v>
      </c>
      <c r="F30" s="114">
        <v>390956</v>
      </c>
      <c r="G30" s="114">
        <v>385340</v>
      </c>
      <c r="H30" s="140">
        <v>379492</v>
      </c>
      <c r="I30" s="115">
        <v>15942</v>
      </c>
      <c r="J30" s="116">
        <v>4.2008790699145173</v>
      </c>
    </row>
    <row r="31" spans="1:10" s="110" customFormat="1" ht="12" customHeight="1" x14ac:dyDescent="0.2">
      <c r="A31" s="120"/>
      <c r="B31" s="121" t="s">
        <v>111</v>
      </c>
      <c r="C31" s="113">
        <v>1.2521390094203722</v>
      </c>
      <c r="D31" s="115">
        <v>22947</v>
      </c>
      <c r="E31" s="114">
        <v>23161</v>
      </c>
      <c r="F31" s="114">
        <v>22797</v>
      </c>
      <c r="G31" s="114">
        <v>22082</v>
      </c>
      <c r="H31" s="140">
        <v>21228</v>
      </c>
      <c r="I31" s="115">
        <v>1719</v>
      </c>
      <c r="J31" s="116">
        <v>8.0977953646127752</v>
      </c>
    </row>
    <row r="32" spans="1:10" s="110" customFormat="1" ht="12" customHeight="1" x14ac:dyDescent="0.2">
      <c r="A32" s="120"/>
      <c r="B32" s="121" t="s">
        <v>112</v>
      </c>
      <c r="C32" s="113">
        <v>0.35440985166624467</v>
      </c>
      <c r="D32" s="115">
        <v>6495</v>
      </c>
      <c r="E32" s="114">
        <v>6374</v>
      </c>
      <c r="F32" s="114">
        <v>6563</v>
      </c>
      <c r="G32" s="114">
        <v>5805</v>
      </c>
      <c r="H32" s="140">
        <v>5457</v>
      </c>
      <c r="I32" s="115">
        <v>1038</v>
      </c>
      <c r="J32" s="116">
        <v>19.021440351841672</v>
      </c>
    </row>
    <row r="33" spans="1:10" s="110" customFormat="1" ht="12" customHeight="1" x14ac:dyDescent="0.2">
      <c r="A33" s="118" t="s">
        <v>113</v>
      </c>
      <c r="B33" s="119" t="s">
        <v>181</v>
      </c>
      <c r="C33" s="113">
        <v>70.802194012519749</v>
      </c>
      <c r="D33" s="115">
        <v>1297538</v>
      </c>
      <c r="E33" s="114">
        <v>1304286</v>
      </c>
      <c r="F33" s="114">
        <v>1323963</v>
      </c>
      <c r="G33" s="114">
        <v>1298303</v>
      </c>
      <c r="H33" s="140">
        <v>1299855</v>
      </c>
      <c r="I33" s="115">
        <v>-2317</v>
      </c>
      <c r="J33" s="116">
        <v>-0.1782506510341538</v>
      </c>
    </row>
    <row r="34" spans="1:10" s="110" customFormat="1" ht="12" customHeight="1" x14ac:dyDescent="0.2">
      <c r="A34" s="118"/>
      <c r="B34" s="119" t="s">
        <v>182</v>
      </c>
      <c r="C34" s="113">
        <v>29.197805987480248</v>
      </c>
      <c r="D34" s="115">
        <v>535086</v>
      </c>
      <c r="E34" s="114">
        <v>535898</v>
      </c>
      <c r="F34" s="114">
        <v>534154</v>
      </c>
      <c r="G34" s="114">
        <v>528402</v>
      </c>
      <c r="H34" s="140">
        <v>522984</v>
      </c>
      <c r="I34" s="115">
        <v>12102</v>
      </c>
      <c r="J34" s="116">
        <v>2.3140287274562894</v>
      </c>
    </row>
    <row r="35" spans="1:10" s="110" customFormat="1" ht="12" customHeight="1" x14ac:dyDescent="0.2">
      <c r="A35" s="118" t="s">
        <v>113</v>
      </c>
      <c r="B35" s="119" t="s">
        <v>116</v>
      </c>
      <c r="C35" s="113">
        <v>87.776161394808753</v>
      </c>
      <c r="D35" s="115">
        <v>1608607</v>
      </c>
      <c r="E35" s="114">
        <v>1619541</v>
      </c>
      <c r="F35" s="114">
        <v>1630111</v>
      </c>
      <c r="G35" s="114">
        <v>1605820</v>
      </c>
      <c r="H35" s="140">
        <v>1609152</v>
      </c>
      <c r="I35" s="115">
        <v>-545</v>
      </c>
      <c r="J35" s="116">
        <v>-3.3868770631985047E-2</v>
      </c>
    </row>
    <row r="36" spans="1:10" s="110" customFormat="1" ht="12" customHeight="1" x14ac:dyDescent="0.2">
      <c r="A36" s="118"/>
      <c r="B36" s="119" t="s">
        <v>117</v>
      </c>
      <c r="C36" s="113">
        <v>12.182640847222343</v>
      </c>
      <c r="D36" s="115">
        <v>223262</v>
      </c>
      <c r="E36" s="114">
        <v>219871</v>
      </c>
      <c r="F36" s="114">
        <v>227238</v>
      </c>
      <c r="G36" s="114">
        <v>220113</v>
      </c>
      <c r="H36" s="140">
        <v>212921</v>
      </c>
      <c r="I36" s="115">
        <v>10341</v>
      </c>
      <c r="J36" s="116">
        <v>4.8567309001930292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200066</v>
      </c>
      <c r="E64" s="236">
        <v>201102</v>
      </c>
      <c r="F64" s="236">
        <v>202581</v>
      </c>
      <c r="G64" s="236">
        <v>198950</v>
      </c>
      <c r="H64" s="140">
        <v>199098</v>
      </c>
      <c r="I64" s="115">
        <v>968</v>
      </c>
      <c r="J64" s="116">
        <v>0.48619272920873136</v>
      </c>
    </row>
    <row r="65" spans="1:12" s="110" customFormat="1" ht="12" customHeight="1" x14ac:dyDescent="0.2">
      <c r="A65" s="118" t="s">
        <v>105</v>
      </c>
      <c r="B65" s="119" t="s">
        <v>106</v>
      </c>
      <c r="C65" s="113">
        <v>54.178121219997401</v>
      </c>
      <c r="D65" s="235">
        <v>108392</v>
      </c>
      <c r="E65" s="236">
        <v>108977</v>
      </c>
      <c r="F65" s="236">
        <v>110329</v>
      </c>
      <c r="G65" s="236">
        <v>108359</v>
      </c>
      <c r="H65" s="140">
        <v>108235</v>
      </c>
      <c r="I65" s="115">
        <v>157</v>
      </c>
      <c r="J65" s="116">
        <v>0.1450547419965815</v>
      </c>
    </row>
    <row r="66" spans="1:12" s="110" customFormat="1" ht="12" customHeight="1" x14ac:dyDescent="0.2">
      <c r="A66" s="118"/>
      <c r="B66" s="119" t="s">
        <v>107</v>
      </c>
      <c r="C66" s="113">
        <v>45.821878780002599</v>
      </c>
      <c r="D66" s="235">
        <v>91674</v>
      </c>
      <c r="E66" s="236">
        <v>92125</v>
      </c>
      <c r="F66" s="236">
        <v>92252</v>
      </c>
      <c r="G66" s="236">
        <v>90591</v>
      </c>
      <c r="H66" s="140">
        <v>90863</v>
      </c>
      <c r="I66" s="115">
        <v>811</v>
      </c>
      <c r="J66" s="116">
        <v>0.89255252412973374</v>
      </c>
    </row>
    <row r="67" spans="1:12" s="110" customFormat="1" ht="12" customHeight="1" x14ac:dyDescent="0.2">
      <c r="A67" s="118" t="s">
        <v>105</v>
      </c>
      <c r="B67" s="121" t="s">
        <v>108</v>
      </c>
      <c r="C67" s="113">
        <v>9.8922355622644531</v>
      </c>
      <c r="D67" s="235">
        <v>19791</v>
      </c>
      <c r="E67" s="236">
        <v>20719</v>
      </c>
      <c r="F67" s="236">
        <v>21333</v>
      </c>
      <c r="G67" s="236">
        <v>19217</v>
      </c>
      <c r="H67" s="140">
        <v>19801</v>
      </c>
      <c r="I67" s="115">
        <v>-10</v>
      </c>
      <c r="J67" s="116">
        <v>-5.050249987374375E-2</v>
      </c>
    </row>
    <row r="68" spans="1:12" s="110" customFormat="1" ht="12" customHeight="1" x14ac:dyDescent="0.2">
      <c r="A68" s="118"/>
      <c r="B68" s="121" t="s">
        <v>109</v>
      </c>
      <c r="C68" s="113">
        <v>65.823278318155005</v>
      </c>
      <c r="D68" s="235">
        <v>131690</v>
      </c>
      <c r="E68" s="236">
        <v>132033</v>
      </c>
      <c r="F68" s="236">
        <v>133048</v>
      </c>
      <c r="G68" s="236">
        <v>132402</v>
      </c>
      <c r="H68" s="140">
        <v>132553</v>
      </c>
      <c r="I68" s="115">
        <v>-863</v>
      </c>
      <c r="J68" s="116">
        <v>-0.65106033058474722</v>
      </c>
    </row>
    <row r="69" spans="1:12" s="110" customFormat="1" ht="12" customHeight="1" x14ac:dyDescent="0.2">
      <c r="A69" s="118"/>
      <c r="B69" s="121" t="s">
        <v>110</v>
      </c>
      <c r="C69" s="113">
        <v>23.088380834324674</v>
      </c>
      <c r="D69" s="235">
        <v>46192</v>
      </c>
      <c r="E69" s="236">
        <v>45935</v>
      </c>
      <c r="F69" s="236">
        <v>45810</v>
      </c>
      <c r="G69" s="236">
        <v>45073</v>
      </c>
      <c r="H69" s="140">
        <v>44549</v>
      </c>
      <c r="I69" s="115">
        <v>1643</v>
      </c>
      <c r="J69" s="116">
        <v>3.6880738063705132</v>
      </c>
    </row>
    <row r="70" spans="1:12" s="110" customFormat="1" ht="12" customHeight="1" x14ac:dyDescent="0.2">
      <c r="A70" s="120"/>
      <c r="B70" s="121" t="s">
        <v>111</v>
      </c>
      <c r="C70" s="113">
        <v>1.1961052852558656</v>
      </c>
      <c r="D70" s="235">
        <v>2393</v>
      </c>
      <c r="E70" s="236">
        <v>2415</v>
      </c>
      <c r="F70" s="236">
        <v>2390</v>
      </c>
      <c r="G70" s="236">
        <v>2258</v>
      </c>
      <c r="H70" s="140">
        <v>2195</v>
      </c>
      <c r="I70" s="115">
        <v>198</v>
      </c>
      <c r="J70" s="116">
        <v>9.0205011389521648</v>
      </c>
    </row>
    <row r="71" spans="1:12" s="110" customFormat="1" ht="12" customHeight="1" x14ac:dyDescent="0.2">
      <c r="A71" s="120"/>
      <c r="B71" s="121" t="s">
        <v>112</v>
      </c>
      <c r="C71" s="113">
        <v>0.36238041446322711</v>
      </c>
      <c r="D71" s="235">
        <v>725</v>
      </c>
      <c r="E71" s="236">
        <v>702</v>
      </c>
      <c r="F71" s="236">
        <v>723</v>
      </c>
      <c r="G71" s="236">
        <v>620</v>
      </c>
      <c r="H71" s="140">
        <v>587</v>
      </c>
      <c r="I71" s="115">
        <v>138</v>
      </c>
      <c r="J71" s="116">
        <v>23.509369676320272</v>
      </c>
    </row>
    <row r="72" spans="1:12" s="110" customFormat="1" ht="12" customHeight="1" x14ac:dyDescent="0.2">
      <c r="A72" s="118" t="s">
        <v>113</v>
      </c>
      <c r="B72" s="119" t="s">
        <v>181</v>
      </c>
      <c r="C72" s="113">
        <v>70.991572780982281</v>
      </c>
      <c r="D72" s="235">
        <v>142030</v>
      </c>
      <c r="E72" s="236">
        <v>142904</v>
      </c>
      <c r="F72" s="236">
        <v>144652</v>
      </c>
      <c r="G72" s="236">
        <v>141681</v>
      </c>
      <c r="H72" s="140">
        <v>142069</v>
      </c>
      <c r="I72" s="115">
        <v>-39</v>
      </c>
      <c r="J72" s="116">
        <v>-2.7451449647706395E-2</v>
      </c>
    </row>
    <row r="73" spans="1:12" s="110" customFormat="1" ht="12" customHeight="1" x14ac:dyDescent="0.2">
      <c r="A73" s="118"/>
      <c r="B73" s="119" t="s">
        <v>182</v>
      </c>
      <c r="C73" s="113">
        <v>29.008427219017726</v>
      </c>
      <c r="D73" s="115">
        <v>58036</v>
      </c>
      <c r="E73" s="114">
        <v>58198</v>
      </c>
      <c r="F73" s="114">
        <v>57929</v>
      </c>
      <c r="G73" s="114">
        <v>57269</v>
      </c>
      <c r="H73" s="140">
        <v>57029</v>
      </c>
      <c r="I73" s="115">
        <v>1007</v>
      </c>
      <c r="J73" s="116">
        <v>1.765768293324449</v>
      </c>
    </row>
    <row r="74" spans="1:12" s="110" customFormat="1" ht="12" customHeight="1" x14ac:dyDescent="0.2">
      <c r="A74" s="118" t="s">
        <v>113</v>
      </c>
      <c r="B74" s="119" t="s">
        <v>116</v>
      </c>
      <c r="C74" s="113">
        <v>91.580278508092334</v>
      </c>
      <c r="D74" s="115">
        <v>183221</v>
      </c>
      <c r="E74" s="114">
        <v>184417</v>
      </c>
      <c r="F74" s="114">
        <v>185731</v>
      </c>
      <c r="G74" s="114">
        <v>182813</v>
      </c>
      <c r="H74" s="140">
        <v>183431</v>
      </c>
      <c r="I74" s="115">
        <v>-210</v>
      </c>
      <c r="J74" s="116">
        <v>-0.11448446554835333</v>
      </c>
    </row>
    <row r="75" spans="1:12" s="110" customFormat="1" ht="12" customHeight="1" x14ac:dyDescent="0.2">
      <c r="A75" s="142"/>
      <c r="B75" s="124" t="s">
        <v>117</v>
      </c>
      <c r="C75" s="125">
        <v>8.3842332030429958</v>
      </c>
      <c r="D75" s="143">
        <v>16774</v>
      </c>
      <c r="E75" s="144">
        <v>16609</v>
      </c>
      <c r="F75" s="144">
        <v>16777</v>
      </c>
      <c r="G75" s="144">
        <v>16058</v>
      </c>
      <c r="H75" s="145">
        <v>15587</v>
      </c>
      <c r="I75" s="143">
        <v>1187</v>
      </c>
      <c r="J75" s="146">
        <v>7.6153204593571564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166160</v>
      </c>
      <c r="G11" s="114">
        <v>167387</v>
      </c>
      <c r="H11" s="114">
        <v>168781</v>
      </c>
      <c r="I11" s="114">
        <v>165802</v>
      </c>
      <c r="J11" s="140">
        <v>166188</v>
      </c>
      <c r="K11" s="114">
        <v>-28</v>
      </c>
      <c r="L11" s="116">
        <v>-1.6848388571978724E-2</v>
      </c>
    </row>
    <row r="12" spans="1:17" s="110" customFormat="1" ht="24.95" customHeight="1" x14ac:dyDescent="0.2">
      <c r="A12" s="604" t="s">
        <v>185</v>
      </c>
      <c r="B12" s="605"/>
      <c r="C12" s="605"/>
      <c r="D12" s="606"/>
      <c r="E12" s="113">
        <v>52.096774193548384</v>
      </c>
      <c r="F12" s="115">
        <v>86564</v>
      </c>
      <c r="G12" s="114">
        <v>87341</v>
      </c>
      <c r="H12" s="114">
        <v>88602</v>
      </c>
      <c r="I12" s="114">
        <v>86995</v>
      </c>
      <c r="J12" s="140">
        <v>87016</v>
      </c>
      <c r="K12" s="114">
        <v>-452</v>
      </c>
      <c r="L12" s="116">
        <v>-0.51944469982531949</v>
      </c>
    </row>
    <row r="13" spans="1:17" s="110" customFormat="1" ht="15" customHeight="1" x14ac:dyDescent="0.2">
      <c r="A13" s="120"/>
      <c r="B13" s="612" t="s">
        <v>107</v>
      </c>
      <c r="C13" s="612"/>
      <c r="E13" s="113">
        <v>47.903225806451616</v>
      </c>
      <c r="F13" s="115">
        <v>79596</v>
      </c>
      <c r="G13" s="114">
        <v>80046</v>
      </c>
      <c r="H13" s="114">
        <v>80179</v>
      </c>
      <c r="I13" s="114">
        <v>78807</v>
      </c>
      <c r="J13" s="140">
        <v>79172</v>
      </c>
      <c r="K13" s="114">
        <v>424</v>
      </c>
      <c r="L13" s="116">
        <v>0.53554286869095136</v>
      </c>
    </row>
    <row r="14" spans="1:17" s="110" customFormat="1" ht="24.95" customHeight="1" x14ac:dyDescent="0.2">
      <c r="A14" s="604" t="s">
        <v>186</v>
      </c>
      <c r="B14" s="605"/>
      <c r="C14" s="605"/>
      <c r="D14" s="606"/>
      <c r="E14" s="113">
        <v>9.791165142031776</v>
      </c>
      <c r="F14" s="115">
        <v>16269</v>
      </c>
      <c r="G14" s="114">
        <v>17052</v>
      </c>
      <c r="H14" s="114">
        <v>17604</v>
      </c>
      <c r="I14" s="114">
        <v>15782</v>
      </c>
      <c r="J14" s="140">
        <v>16377</v>
      </c>
      <c r="K14" s="114">
        <v>-108</v>
      </c>
      <c r="L14" s="116">
        <v>-0.65946143982414362</v>
      </c>
    </row>
    <row r="15" spans="1:17" s="110" customFormat="1" ht="15" customHeight="1" x14ac:dyDescent="0.2">
      <c r="A15" s="120"/>
      <c r="B15" s="119"/>
      <c r="C15" s="258" t="s">
        <v>106</v>
      </c>
      <c r="E15" s="113">
        <v>57.538877620013523</v>
      </c>
      <c r="F15" s="115">
        <v>9361</v>
      </c>
      <c r="G15" s="114">
        <v>9828</v>
      </c>
      <c r="H15" s="114">
        <v>10255</v>
      </c>
      <c r="I15" s="114">
        <v>9138</v>
      </c>
      <c r="J15" s="140">
        <v>9441</v>
      </c>
      <c r="K15" s="114">
        <v>-80</v>
      </c>
      <c r="L15" s="116">
        <v>-0.84736786357377392</v>
      </c>
    </row>
    <row r="16" spans="1:17" s="110" customFormat="1" ht="15" customHeight="1" x14ac:dyDescent="0.2">
      <c r="A16" s="120"/>
      <c r="B16" s="119"/>
      <c r="C16" s="258" t="s">
        <v>107</v>
      </c>
      <c r="E16" s="113">
        <v>42.461122379986477</v>
      </c>
      <c r="F16" s="115">
        <v>6908</v>
      </c>
      <c r="G16" s="114">
        <v>7224</v>
      </c>
      <c r="H16" s="114">
        <v>7349</v>
      </c>
      <c r="I16" s="114">
        <v>6644</v>
      </c>
      <c r="J16" s="140">
        <v>6936</v>
      </c>
      <c r="K16" s="114">
        <v>-28</v>
      </c>
      <c r="L16" s="116">
        <v>-0.40369088811995385</v>
      </c>
    </row>
    <row r="17" spans="1:12" s="110" customFormat="1" ht="15" customHeight="1" x14ac:dyDescent="0.2">
      <c r="A17" s="120"/>
      <c r="B17" s="121" t="s">
        <v>109</v>
      </c>
      <c r="C17" s="258"/>
      <c r="E17" s="113">
        <v>65.468825228695238</v>
      </c>
      <c r="F17" s="115">
        <v>108783</v>
      </c>
      <c r="G17" s="114">
        <v>109328</v>
      </c>
      <c r="H17" s="114">
        <v>110296</v>
      </c>
      <c r="I17" s="114">
        <v>109754</v>
      </c>
      <c r="J17" s="140">
        <v>110058</v>
      </c>
      <c r="K17" s="114">
        <v>-1275</v>
      </c>
      <c r="L17" s="116">
        <v>-1.1584800741427248</v>
      </c>
    </row>
    <row r="18" spans="1:12" s="110" customFormat="1" ht="15" customHeight="1" x14ac:dyDescent="0.2">
      <c r="A18" s="120"/>
      <c r="B18" s="119"/>
      <c r="C18" s="258" t="s">
        <v>106</v>
      </c>
      <c r="E18" s="113">
        <v>51.788422823419097</v>
      </c>
      <c r="F18" s="115">
        <v>56337</v>
      </c>
      <c r="G18" s="114">
        <v>56641</v>
      </c>
      <c r="H18" s="114">
        <v>57456</v>
      </c>
      <c r="I18" s="114">
        <v>57244</v>
      </c>
      <c r="J18" s="140">
        <v>57239</v>
      </c>
      <c r="K18" s="114">
        <v>-902</v>
      </c>
      <c r="L18" s="116">
        <v>-1.5758486346721641</v>
      </c>
    </row>
    <row r="19" spans="1:12" s="110" customFormat="1" ht="15" customHeight="1" x14ac:dyDescent="0.2">
      <c r="A19" s="120"/>
      <c r="B19" s="119"/>
      <c r="C19" s="258" t="s">
        <v>107</v>
      </c>
      <c r="E19" s="113">
        <v>48.211577176580903</v>
      </c>
      <c r="F19" s="115">
        <v>52446</v>
      </c>
      <c r="G19" s="114">
        <v>52687</v>
      </c>
      <c r="H19" s="114">
        <v>52840</v>
      </c>
      <c r="I19" s="114">
        <v>52510</v>
      </c>
      <c r="J19" s="140">
        <v>52819</v>
      </c>
      <c r="K19" s="114">
        <v>-373</v>
      </c>
      <c r="L19" s="116">
        <v>-0.70618527423843691</v>
      </c>
    </row>
    <row r="20" spans="1:12" s="110" customFormat="1" ht="15" customHeight="1" x14ac:dyDescent="0.2">
      <c r="A20" s="120"/>
      <c r="B20" s="121" t="s">
        <v>110</v>
      </c>
      <c r="C20" s="258"/>
      <c r="E20" s="113">
        <v>23.464732787674532</v>
      </c>
      <c r="F20" s="115">
        <v>38989</v>
      </c>
      <c r="G20" s="114">
        <v>38872</v>
      </c>
      <c r="H20" s="114">
        <v>38792</v>
      </c>
      <c r="I20" s="114">
        <v>38284</v>
      </c>
      <c r="J20" s="140">
        <v>37815</v>
      </c>
      <c r="K20" s="114">
        <v>1174</v>
      </c>
      <c r="L20" s="116">
        <v>3.1045881264048658</v>
      </c>
    </row>
    <row r="21" spans="1:12" s="110" customFormat="1" ht="15" customHeight="1" x14ac:dyDescent="0.2">
      <c r="A21" s="120"/>
      <c r="B21" s="119"/>
      <c r="C21" s="258" t="s">
        <v>106</v>
      </c>
      <c r="E21" s="113">
        <v>50.298802226268947</v>
      </c>
      <c r="F21" s="115">
        <v>19611</v>
      </c>
      <c r="G21" s="114">
        <v>19617</v>
      </c>
      <c r="H21" s="114">
        <v>19651</v>
      </c>
      <c r="I21" s="114">
        <v>19417</v>
      </c>
      <c r="J21" s="140">
        <v>19157</v>
      </c>
      <c r="K21" s="114">
        <v>454</v>
      </c>
      <c r="L21" s="116">
        <v>2.3698909014981471</v>
      </c>
    </row>
    <row r="22" spans="1:12" s="110" customFormat="1" ht="15" customHeight="1" x14ac:dyDescent="0.2">
      <c r="A22" s="120"/>
      <c r="B22" s="119"/>
      <c r="C22" s="258" t="s">
        <v>107</v>
      </c>
      <c r="E22" s="113">
        <v>49.701197773731053</v>
      </c>
      <c r="F22" s="115">
        <v>19378</v>
      </c>
      <c r="G22" s="114">
        <v>19255</v>
      </c>
      <c r="H22" s="114">
        <v>19141</v>
      </c>
      <c r="I22" s="114">
        <v>18867</v>
      </c>
      <c r="J22" s="140">
        <v>18658</v>
      </c>
      <c r="K22" s="114">
        <v>720</v>
      </c>
      <c r="L22" s="116">
        <v>3.8589345053060349</v>
      </c>
    </row>
    <row r="23" spans="1:12" s="110" customFormat="1" ht="15" customHeight="1" x14ac:dyDescent="0.2">
      <c r="A23" s="120"/>
      <c r="B23" s="121" t="s">
        <v>111</v>
      </c>
      <c r="C23" s="258"/>
      <c r="E23" s="113">
        <v>1.2752768415984592</v>
      </c>
      <c r="F23" s="115">
        <v>2119</v>
      </c>
      <c r="G23" s="114">
        <v>2135</v>
      </c>
      <c r="H23" s="114">
        <v>2089</v>
      </c>
      <c r="I23" s="114">
        <v>1982</v>
      </c>
      <c r="J23" s="140">
        <v>1938</v>
      </c>
      <c r="K23" s="114">
        <v>181</v>
      </c>
      <c r="L23" s="116">
        <v>9.3395252837977303</v>
      </c>
    </row>
    <row r="24" spans="1:12" s="110" customFormat="1" ht="15" customHeight="1" x14ac:dyDescent="0.2">
      <c r="A24" s="120"/>
      <c r="B24" s="119"/>
      <c r="C24" s="258" t="s">
        <v>106</v>
      </c>
      <c r="E24" s="113">
        <v>59.226050023596038</v>
      </c>
      <c r="F24" s="115">
        <v>1255</v>
      </c>
      <c r="G24" s="114">
        <v>1255</v>
      </c>
      <c r="H24" s="114">
        <v>1240</v>
      </c>
      <c r="I24" s="114">
        <v>1196</v>
      </c>
      <c r="J24" s="140">
        <v>1179</v>
      </c>
      <c r="K24" s="114">
        <v>76</v>
      </c>
      <c r="L24" s="116">
        <v>6.4461407972858353</v>
      </c>
    </row>
    <row r="25" spans="1:12" s="110" customFormat="1" ht="15" customHeight="1" x14ac:dyDescent="0.2">
      <c r="A25" s="120"/>
      <c r="B25" s="119"/>
      <c r="C25" s="258" t="s">
        <v>107</v>
      </c>
      <c r="E25" s="113">
        <v>40.773949976403962</v>
      </c>
      <c r="F25" s="115">
        <v>864</v>
      </c>
      <c r="G25" s="114">
        <v>880</v>
      </c>
      <c r="H25" s="114">
        <v>849</v>
      </c>
      <c r="I25" s="114">
        <v>786</v>
      </c>
      <c r="J25" s="140">
        <v>759</v>
      </c>
      <c r="K25" s="114">
        <v>105</v>
      </c>
      <c r="L25" s="116">
        <v>13.83399209486166</v>
      </c>
    </row>
    <row r="26" spans="1:12" s="110" customFormat="1" ht="15" customHeight="1" x14ac:dyDescent="0.2">
      <c r="A26" s="120"/>
      <c r="C26" s="121" t="s">
        <v>187</v>
      </c>
      <c r="D26" s="110" t="s">
        <v>188</v>
      </c>
      <c r="E26" s="113">
        <v>0.38276360134809823</v>
      </c>
      <c r="F26" s="115">
        <v>636</v>
      </c>
      <c r="G26" s="114">
        <v>618</v>
      </c>
      <c r="H26" s="114">
        <v>623</v>
      </c>
      <c r="I26" s="114">
        <v>527</v>
      </c>
      <c r="J26" s="140">
        <v>502</v>
      </c>
      <c r="K26" s="114">
        <v>134</v>
      </c>
      <c r="L26" s="116">
        <v>26.693227091633467</v>
      </c>
    </row>
    <row r="27" spans="1:12" s="110" customFormat="1" ht="15" customHeight="1" x14ac:dyDescent="0.2">
      <c r="A27" s="120"/>
      <c r="B27" s="119"/>
      <c r="D27" s="259" t="s">
        <v>106</v>
      </c>
      <c r="E27" s="113">
        <v>52.358490566037737</v>
      </c>
      <c r="F27" s="115">
        <v>333</v>
      </c>
      <c r="G27" s="114">
        <v>312</v>
      </c>
      <c r="H27" s="114">
        <v>310</v>
      </c>
      <c r="I27" s="114">
        <v>254</v>
      </c>
      <c r="J27" s="140">
        <v>246</v>
      </c>
      <c r="K27" s="114">
        <v>87</v>
      </c>
      <c r="L27" s="116">
        <v>35.365853658536587</v>
      </c>
    </row>
    <row r="28" spans="1:12" s="110" customFormat="1" ht="15" customHeight="1" x14ac:dyDescent="0.2">
      <c r="A28" s="120"/>
      <c r="B28" s="119"/>
      <c r="D28" s="259" t="s">
        <v>107</v>
      </c>
      <c r="E28" s="113">
        <v>47.641509433962263</v>
      </c>
      <c r="F28" s="115">
        <v>303</v>
      </c>
      <c r="G28" s="114">
        <v>306</v>
      </c>
      <c r="H28" s="114">
        <v>313</v>
      </c>
      <c r="I28" s="114">
        <v>273</v>
      </c>
      <c r="J28" s="140">
        <v>256</v>
      </c>
      <c r="K28" s="114">
        <v>47</v>
      </c>
      <c r="L28" s="116">
        <v>18.359375</v>
      </c>
    </row>
    <row r="29" spans="1:12" s="110" customFormat="1" ht="24.95" customHeight="1" x14ac:dyDescent="0.2">
      <c r="A29" s="604" t="s">
        <v>189</v>
      </c>
      <c r="B29" s="605"/>
      <c r="C29" s="605"/>
      <c r="D29" s="606"/>
      <c r="E29" s="113">
        <v>90.556692344727978</v>
      </c>
      <c r="F29" s="115">
        <v>150469</v>
      </c>
      <c r="G29" s="114">
        <v>151672</v>
      </c>
      <c r="H29" s="114">
        <v>152789</v>
      </c>
      <c r="I29" s="114">
        <v>150487</v>
      </c>
      <c r="J29" s="140">
        <v>151274</v>
      </c>
      <c r="K29" s="114">
        <v>-805</v>
      </c>
      <c r="L29" s="116">
        <v>-0.53214696510966852</v>
      </c>
    </row>
    <row r="30" spans="1:12" s="110" customFormat="1" ht="15" customHeight="1" x14ac:dyDescent="0.2">
      <c r="A30" s="120"/>
      <c r="B30" s="119"/>
      <c r="C30" s="258" t="s">
        <v>106</v>
      </c>
      <c r="E30" s="113">
        <v>50.911483428480288</v>
      </c>
      <c r="F30" s="115">
        <v>76606</v>
      </c>
      <c r="G30" s="114">
        <v>77367</v>
      </c>
      <c r="H30" s="114">
        <v>78280</v>
      </c>
      <c r="I30" s="114">
        <v>77151</v>
      </c>
      <c r="J30" s="140">
        <v>77440</v>
      </c>
      <c r="K30" s="114">
        <v>-834</v>
      </c>
      <c r="L30" s="116">
        <v>-1.0769628099173554</v>
      </c>
    </row>
    <row r="31" spans="1:12" s="110" customFormat="1" ht="15" customHeight="1" x14ac:dyDescent="0.2">
      <c r="A31" s="120"/>
      <c r="B31" s="119"/>
      <c r="C31" s="258" t="s">
        <v>107</v>
      </c>
      <c r="E31" s="113">
        <v>49.088516571519712</v>
      </c>
      <c r="F31" s="115">
        <v>73863</v>
      </c>
      <c r="G31" s="114">
        <v>74305</v>
      </c>
      <c r="H31" s="114">
        <v>74509</v>
      </c>
      <c r="I31" s="114">
        <v>73336</v>
      </c>
      <c r="J31" s="140">
        <v>73834</v>
      </c>
      <c r="K31" s="114">
        <v>29</v>
      </c>
      <c r="L31" s="116">
        <v>3.927729772191673E-2</v>
      </c>
    </row>
    <row r="32" spans="1:12" s="110" customFormat="1" ht="15" customHeight="1" x14ac:dyDescent="0.2">
      <c r="A32" s="120"/>
      <c r="B32" s="119" t="s">
        <v>117</v>
      </c>
      <c r="C32" s="258"/>
      <c r="E32" s="113">
        <v>9.4108088589311514</v>
      </c>
      <c r="F32" s="115">
        <v>15637</v>
      </c>
      <c r="G32" s="114">
        <v>15656</v>
      </c>
      <c r="H32" s="114">
        <v>15934</v>
      </c>
      <c r="I32" s="114">
        <v>15252</v>
      </c>
      <c r="J32" s="140">
        <v>14851</v>
      </c>
      <c r="K32" s="114">
        <v>786</v>
      </c>
      <c r="L32" s="116">
        <v>5.29257289071443</v>
      </c>
    </row>
    <row r="33" spans="1:12" s="110" customFormat="1" ht="15" customHeight="1" x14ac:dyDescent="0.2">
      <c r="A33" s="120"/>
      <c r="B33" s="119"/>
      <c r="C33" s="258" t="s">
        <v>106</v>
      </c>
      <c r="E33" s="113">
        <v>63.432883545437107</v>
      </c>
      <c r="F33" s="115">
        <v>9919</v>
      </c>
      <c r="G33" s="114">
        <v>9931</v>
      </c>
      <c r="H33" s="114">
        <v>10283</v>
      </c>
      <c r="I33" s="114">
        <v>9799</v>
      </c>
      <c r="J33" s="140">
        <v>9529</v>
      </c>
      <c r="K33" s="114">
        <v>390</v>
      </c>
      <c r="L33" s="116">
        <v>4.0927694406548429</v>
      </c>
    </row>
    <row r="34" spans="1:12" s="110" customFormat="1" ht="15" customHeight="1" x14ac:dyDescent="0.2">
      <c r="A34" s="120"/>
      <c r="B34" s="119"/>
      <c r="C34" s="258" t="s">
        <v>107</v>
      </c>
      <c r="E34" s="113">
        <v>36.567116454562893</v>
      </c>
      <c r="F34" s="115">
        <v>5718</v>
      </c>
      <c r="G34" s="114">
        <v>5725</v>
      </c>
      <c r="H34" s="114">
        <v>5651</v>
      </c>
      <c r="I34" s="114">
        <v>5453</v>
      </c>
      <c r="J34" s="140">
        <v>5322</v>
      </c>
      <c r="K34" s="114">
        <v>396</v>
      </c>
      <c r="L34" s="116">
        <v>7.4408117249154451</v>
      </c>
    </row>
    <row r="35" spans="1:12" s="110" customFormat="1" ht="24.95" customHeight="1" x14ac:dyDescent="0.2">
      <c r="A35" s="604" t="s">
        <v>190</v>
      </c>
      <c r="B35" s="605"/>
      <c r="C35" s="605"/>
      <c r="D35" s="606"/>
      <c r="E35" s="113">
        <v>69.404188733750601</v>
      </c>
      <c r="F35" s="115">
        <v>115322</v>
      </c>
      <c r="G35" s="114">
        <v>116328</v>
      </c>
      <c r="H35" s="114">
        <v>117856</v>
      </c>
      <c r="I35" s="114">
        <v>115289</v>
      </c>
      <c r="J35" s="140">
        <v>115859</v>
      </c>
      <c r="K35" s="114">
        <v>-537</v>
      </c>
      <c r="L35" s="116">
        <v>-0.46349441994148061</v>
      </c>
    </row>
    <row r="36" spans="1:12" s="110" customFormat="1" ht="15" customHeight="1" x14ac:dyDescent="0.2">
      <c r="A36" s="120"/>
      <c r="B36" s="119"/>
      <c r="C36" s="258" t="s">
        <v>106</v>
      </c>
      <c r="E36" s="113">
        <v>67.125960354485699</v>
      </c>
      <c r="F36" s="115">
        <v>77411</v>
      </c>
      <c r="G36" s="114">
        <v>78106</v>
      </c>
      <c r="H36" s="114">
        <v>79307</v>
      </c>
      <c r="I36" s="114">
        <v>77802</v>
      </c>
      <c r="J36" s="140">
        <v>77998</v>
      </c>
      <c r="K36" s="114">
        <v>-587</v>
      </c>
      <c r="L36" s="116">
        <v>-0.75258339957434806</v>
      </c>
    </row>
    <row r="37" spans="1:12" s="110" customFormat="1" ht="15" customHeight="1" x14ac:dyDescent="0.2">
      <c r="A37" s="120"/>
      <c r="B37" s="119"/>
      <c r="C37" s="258" t="s">
        <v>107</v>
      </c>
      <c r="E37" s="113">
        <v>32.874039645514301</v>
      </c>
      <c r="F37" s="115">
        <v>37911</v>
      </c>
      <c r="G37" s="114">
        <v>38222</v>
      </c>
      <c r="H37" s="114">
        <v>38549</v>
      </c>
      <c r="I37" s="114">
        <v>37487</v>
      </c>
      <c r="J37" s="140">
        <v>37861</v>
      </c>
      <c r="K37" s="114">
        <v>50</v>
      </c>
      <c r="L37" s="116">
        <v>0.13206201632286521</v>
      </c>
    </row>
    <row r="38" spans="1:12" s="110" customFormat="1" ht="15" customHeight="1" x14ac:dyDescent="0.2">
      <c r="A38" s="120"/>
      <c r="B38" s="119" t="s">
        <v>182</v>
      </c>
      <c r="C38" s="258"/>
      <c r="E38" s="113">
        <v>30.595811266249399</v>
      </c>
      <c r="F38" s="115">
        <v>50838</v>
      </c>
      <c r="G38" s="114">
        <v>51059</v>
      </c>
      <c r="H38" s="114">
        <v>50925</v>
      </c>
      <c r="I38" s="114">
        <v>50513</v>
      </c>
      <c r="J38" s="140">
        <v>50329</v>
      </c>
      <c r="K38" s="114">
        <v>509</v>
      </c>
      <c r="L38" s="116">
        <v>1.0113453476127083</v>
      </c>
    </row>
    <row r="39" spans="1:12" s="110" customFormat="1" ht="15" customHeight="1" x14ac:dyDescent="0.2">
      <c r="A39" s="120"/>
      <c r="B39" s="119"/>
      <c r="C39" s="258" t="s">
        <v>106</v>
      </c>
      <c r="E39" s="113">
        <v>18.004248790274993</v>
      </c>
      <c r="F39" s="115">
        <v>9153</v>
      </c>
      <c r="G39" s="114">
        <v>9235</v>
      </c>
      <c r="H39" s="114">
        <v>9295</v>
      </c>
      <c r="I39" s="114">
        <v>9193</v>
      </c>
      <c r="J39" s="140">
        <v>9018</v>
      </c>
      <c r="K39" s="114">
        <v>135</v>
      </c>
      <c r="L39" s="116">
        <v>1.4970059880239521</v>
      </c>
    </row>
    <row r="40" spans="1:12" s="110" customFormat="1" ht="15" customHeight="1" x14ac:dyDescent="0.2">
      <c r="A40" s="120"/>
      <c r="B40" s="119"/>
      <c r="C40" s="258" t="s">
        <v>107</v>
      </c>
      <c r="E40" s="113">
        <v>81.995751209725015</v>
      </c>
      <c r="F40" s="115">
        <v>41685</v>
      </c>
      <c r="G40" s="114">
        <v>41824</v>
      </c>
      <c r="H40" s="114">
        <v>41630</v>
      </c>
      <c r="I40" s="114">
        <v>41320</v>
      </c>
      <c r="J40" s="140">
        <v>41311</v>
      </c>
      <c r="K40" s="114">
        <v>374</v>
      </c>
      <c r="L40" s="116">
        <v>0.90532787877320808</v>
      </c>
    </row>
    <row r="41" spans="1:12" s="110" customFormat="1" ht="24.75" customHeight="1" x14ac:dyDescent="0.2">
      <c r="A41" s="604" t="s">
        <v>518</v>
      </c>
      <c r="B41" s="605"/>
      <c r="C41" s="605"/>
      <c r="D41" s="606"/>
      <c r="E41" s="113">
        <v>4.9422243620606645</v>
      </c>
      <c r="F41" s="115">
        <v>8212</v>
      </c>
      <c r="G41" s="114">
        <v>8941</v>
      </c>
      <c r="H41" s="114">
        <v>9126</v>
      </c>
      <c r="I41" s="114">
        <v>6904</v>
      </c>
      <c r="J41" s="140">
        <v>7899</v>
      </c>
      <c r="K41" s="114">
        <v>313</v>
      </c>
      <c r="L41" s="116">
        <v>3.9625269021395115</v>
      </c>
    </row>
    <row r="42" spans="1:12" s="110" customFormat="1" ht="15" customHeight="1" x14ac:dyDescent="0.2">
      <c r="A42" s="120"/>
      <c r="B42" s="119"/>
      <c r="C42" s="258" t="s">
        <v>106</v>
      </c>
      <c r="E42" s="113">
        <v>58.183146614710182</v>
      </c>
      <c r="F42" s="115">
        <v>4778</v>
      </c>
      <c r="G42" s="114">
        <v>5308</v>
      </c>
      <c r="H42" s="114">
        <v>5401</v>
      </c>
      <c r="I42" s="114">
        <v>4078</v>
      </c>
      <c r="J42" s="140">
        <v>4597</v>
      </c>
      <c r="K42" s="114">
        <v>181</v>
      </c>
      <c r="L42" s="116">
        <v>3.9373504459430064</v>
      </c>
    </row>
    <row r="43" spans="1:12" s="110" customFormat="1" ht="15" customHeight="1" x14ac:dyDescent="0.2">
      <c r="A43" s="123"/>
      <c r="B43" s="124"/>
      <c r="C43" s="260" t="s">
        <v>107</v>
      </c>
      <c r="D43" s="261"/>
      <c r="E43" s="125">
        <v>41.816853385289818</v>
      </c>
      <c r="F43" s="143">
        <v>3434</v>
      </c>
      <c r="G43" s="144">
        <v>3633</v>
      </c>
      <c r="H43" s="144">
        <v>3725</v>
      </c>
      <c r="I43" s="144">
        <v>2826</v>
      </c>
      <c r="J43" s="145">
        <v>3302</v>
      </c>
      <c r="K43" s="144">
        <v>132</v>
      </c>
      <c r="L43" s="146">
        <v>3.9975772259236826</v>
      </c>
    </row>
    <row r="44" spans="1:12" s="110" customFormat="1" ht="45.75" customHeight="1" x14ac:dyDescent="0.2">
      <c r="A44" s="604" t="s">
        <v>191</v>
      </c>
      <c r="B44" s="605"/>
      <c r="C44" s="605"/>
      <c r="D44" s="606"/>
      <c r="E44" s="113">
        <v>1.638180067404911</v>
      </c>
      <c r="F44" s="115">
        <v>2722</v>
      </c>
      <c r="G44" s="114">
        <v>2734</v>
      </c>
      <c r="H44" s="114">
        <v>2753</v>
      </c>
      <c r="I44" s="114">
        <v>2680</v>
      </c>
      <c r="J44" s="140">
        <v>2692</v>
      </c>
      <c r="K44" s="114">
        <v>30</v>
      </c>
      <c r="L44" s="116">
        <v>1.1144130757800892</v>
      </c>
    </row>
    <row r="45" spans="1:12" s="110" customFormat="1" ht="15" customHeight="1" x14ac:dyDescent="0.2">
      <c r="A45" s="120"/>
      <c r="B45" s="119"/>
      <c r="C45" s="258" t="s">
        <v>106</v>
      </c>
      <c r="E45" s="113">
        <v>60.286554004408522</v>
      </c>
      <c r="F45" s="115">
        <v>1641</v>
      </c>
      <c r="G45" s="114">
        <v>1648</v>
      </c>
      <c r="H45" s="114">
        <v>1660</v>
      </c>
      <c r="I45" s="114">
        <v>1614</v>
      </c>
      <c r="J45" s="140">
        <v>1615</v>
      </c>
      <c r="K45" s="114">
        <v>26</v>
      </c>
      <c r="L45" s="116">
        <v>1.609907120743034</v>
      </c>
    </row>
    <row r="46" spans="1:12" s="110" customFormat="1" ht="15" customHeight="1" x14ac:dyDescent="0.2">
      <c r="A46" s="123"/>
      <c r="B46" s="124"/>
      <c r="C46" s="260" t="s">
        <v>107</v>
      </c>
      <c r="D46" s="261"/>
      <c r="E46" s="125">
        <v>39.713445995591478</v>
      </c>
      <c r="F46" s="143">
        <v>1081</v>
      </c>
      <c r="G46" s="144">
        <v>1086</v>
      </c>
      <c r="H46" s="144">
        <v>1093</v>
      </c>
      <c r="I46" s="144">
        <v>1066</v>
      </c>
      <c r="J46" s="145">
        <v>1077</v>
      </c>
      <c r="K46" s="144">
        <v>4</v>
      </c>
      <c r="L46" s="146">
        <v>0.37140204271123489</v>
      </c>
    </row>
    <row r="47" spans="1:12" s="110" customFormat="1" ht="39" customHeight="1" x14ac:dyDescent="0.2">
      <c r="A47" s="604" t="s">
        <v>519</v>
      </c>
      <c r="B47" s="607"/>
      <c r="C47" s="607"/>
      <c r="D47" s="608"/>
      <c r="E47" s="113">
        <v>0.25397207510832931</v>
      </c>
      <c r="F47" s="115">
        <v>422</v>
      </c>
      <c r="G47" s="114">
        <v>429</v>
      </c>
      <c r="H47" s="114">
        <v>396</v>
      </c>
      <c r="I47" s="114">
        <v>370</v>
      </c>
      <c r="J47" s="140">
        <v>390</v>
      </c>
      <c r="K47" s="114">
        <v>32</v>
      </c>
      <c r="L47" s="116">
        <v>8.2051282051282044</v>
      </c>
    </row>
    <row r="48" spans="1:12" s="110" customFormat="1" ht="15" customHeight="1" x14ac:dyDescent="0.2">
      <c r="A48" s="120"/>
      <c r="B48" s="119"/>
      <c r="C48" s="258" t="s">
        <v>106</v>
      </c>
      <c r="E48" s="113">
        <v>32.464454976303315</v>
      </c>
      <c r="F48" s="115">
        <v>137</v>
      </c>
      <c r="G48" s="114">
        <v>140</v>
      </c>
      <c r="H48" s="114">
        <v>132</v>
      </c>
      <c r="I48" s="114">
        <v>137</v>
      </c>
      <c r="J48" s="140">
        <v>151</v>
      </c>
      <c r="K48" s="114">
        <v>-14</v>
      </c>
      <c r="L48" s="116">
        <v>-9.2715231788079464</v>
      </c>
    </row>
    <row r="49" spans="1:12" s="110" customFormat="1" ht="15" customHeight="1" x14ac:dyDescent="0.2">
      <c r="A49" s="123"/>
      <c r="B49" s="124"/>
      <c r="C49" s="260" t="s">
        <v>107</v>
      </c>
      <c r="D49" s="261"/>
      <c r="E49" s="125">
        <v>67.535545023696685</v>
      </c>
      <c r="F49" s="143">
        <v>285</v>
      </c>
      <c r="G49" s="144">
        <v>289</v>
      </c>
      <c r="H49" s="144">
        <v>264</v>
      </c>
      <c r="I49" s="144">
        <v>233</v>
      </c>
      <c r="J49" s="145">
        <v>239</v>
      </c>
      <c r="K49" s="144">
        <v>46</v>
      </c>
      <c r="L49" s="146">
        <v>19.246861924686193</v>
      </c>
    </row>
    <row r="50" spans="1:12" s="110" customFormat="1" ht="24.95" customHeight="1" x14ac:dyDescent="0.2">
      <c r="A50" s="609" t="s">
        <v>192</v>
      </c>
      <c r="B50" s="610"/>
      <c r="C50" s="610"/>
      <c r="D50" s="611"/>
      <c r="E50" s="262">
        <v>13.894439094848339</v>
      </c>
      <c r="F50" s="263">
        <v>23087</v>
      </c>
      <c r="G50" s="264">
        <v>24123</v>
      </c>
      <c r="H50" s="264">
        <v>24432</v>
      </c>
      <c r="I50" s="264">
        <v>22687</v>
      </c>
      <c r="J50" s="265">
        <v>22777</v>
      </c>
      <c r="K50" s="263">
        <v>310</v>
      </c>
      <c r="L50" s="266">
        <v>1.3610220836809062</v>
      </c>
    </row>
    <row r="51" spans="1:12" s="110" customFormat="1" ht="15" customHeight="1" x14ac:dyDescent="0.2">
      <c r="A51" s="120"/>
      <c r="B51" s="119"/>
      <c r="C51" s="258" t="s">
        <v>106</v>
      </c>
      <c r="E51" s="113">
        <v>54.446225148351886</v>
      </c>
      <c r="F51" s="115">
        <v>12570</v>
      </c>
      <c r="G51" s="114">
        <v>13096</v>
      </c>
      <c r="H51" s="114">
        <v>13402</v>
      </c>
      <c r="I51" s="114">
        <v>12291</v>
      </c>
      <c r="J51" s="140">
        <v>12317</v>
      </c>
      <c r="K51" s="114">
        <v>253</v>
      </c>
      <c r="L51" s="116">
        <v>2.0540716083461881</v>
      </c>
    </row>
    <row r="52" spans="1:12" s="110" customFormat="1" ht="15" customHeight="1" x14ac:dyDescent="0.2">
      <c r="A52" s="120"/>
      <c r="B52" s="119"/>
      <c r="C52" s="258" t="s">
        <v>107</v>
      </c>
      <c r="E52" s="113">
        <v>45.553774851648114</v>
      </c>
      <c r="F52" s="115">
        <v>10517</v>
      </c>
      <c r="G52" s="114">
        <v>11027</v>
      </c>
      <c r="H52" s="114">
        <v>11030</v>
      </c>
      <c r="I52" s="114">
        <v>10396</v>
      </c>
      <c r="J52" s="140">
        <v>10460</v>
      </c>
      <c r="K52" s="114">
        <v>57</v>
      </c>
      <c r="L52" s="116">
        <v>0.5449330783938815</v>
      </c>
    </row>
    <row r="53" spans="1:12" s="110" customFormat="1" ht="15" customHeight="1" x14ac:dyDescent="0.2">
      <c r="A53" s="120"/>
      <c r="B53" s="119"/>
      <c r="C53" s="258" t="s">
        <v>187</v>
      </c>
      <c r="D53" s="110" t="s">
        <v>193</v>
      </c>
      <c r="E53" s="113">
        <v>24.009182656906486</v>
      </c>
      <c r="F53" s="115">
        <v>5543</v>
      </c>
      <c r="G53" s="114">
        <v>6395</v>
      </c>
      <c r="H53" s="114">
        <v>6570</v>
      </c>
      <c r="I53" s="114">
        <v>4930</v>
      </c>
      <c r="J53" s="140">
        <v>5319</v>
      </c>
      <c r="K53" s="114">
        <v>224</v>
      </c>
      <c r="L53" s="116">
        <v>4.211317916901673</v>
      </c>
    </row>
    <row r="54" spans="1:12" s="110" customFormat="1" ht="15" customHeight="1" x14ac:dyDescent="0.2">
      <c r="A54" s="120"/>
      <c r="B54" s="119"/>
      <c r="D54" s="267" t="s">
        <v>194</v>
      </c>
      <c r="E54" s="113">
        <v>61.663359191773409</v>
      </c>
      <c r="F54" s="115">
        <v>3418</v>
      </c>
      <c r="G54" s="114">
        <v>3883</v>
      </c>
      <c r="H54" s="114">
        <v>4035</v>
      </c>
      <c r="I54" s="114">
        <v>3073</v>
      </c>
      <c r="J54" s="140">
        <v>3266</v>
      </c>
      <c r="K54" s="114">
        <v>152</v>
      </c>
      <c r="L54" s="116">
        <v>4.6540110226576852</v>
      </c>
    </row>
    <row r="55" spans="1:12" s="110" customFormat="1" ht="15" customHeight="1" x14ac:dyDescent="0.2">
      <c r="A55" s="120"/>
      <c r="B55" s="119"/>
      <c r="D55" s="267" t="s">
        <v>195</v>
      </c>
      <c r="E55" s="113">
        <v>38.336640808226591</v>
      </c>
      <c r="F55" s="115">
        <v>2125</v>
      </c>
      <c r="G55" s="114">
        <v>2512</v>
      </c>
      <c r="H55" s="114">
        <v>2535</v>
      </c>
      <c r="I55" s="114">
        <v>1857</v>
      </c>
      <c r="J55" s="140">
        <v>2053</v>
      </c>
      <c r="K55" s="114">
        <v>72</v>
      </c>
      <c r="L55" s="116">
        <v>3.5070628348757915</v>
      </c>
    </row>
    <row r="56" spans="1:12" s="110" customFormat="1" ht="15" customHeight="1" x14ac:dyDescent="0.2">
      <c r="A56" s="120"/>
      <c r="B56" s="119" t="s">
        <v>196</v>
      </c>
      <c r="C56" s="258"/>
      <c r="E56" s="113">
        <v>64.084617236398657</v>
      </c>
      <c r="F56" s="115">
        <v>106483</v>
      </c>
      <c r="G56" s="114">
        <v>106510</v>
      </c>
      <c r="H56" s="114">
        <v>107326</v>
      </c>
      <c r="I56" s="114">
        <v>106498</v>
      </c>
      <c r="J56" s="140">
        <v>106788</v>
      </c>
      <c r="K56" s="114">
        <v>-305</v>
      </c>
      <c r="L56" s="116">
        <v>-0.28561261564969848</v>
      </c>
    </row>
    <row r="57" spans="1:12" s="110" customFormat="1" ht="15" customHeight="1" x14ac:dyDescent="0.2">
      <c r="A57" s="120"/>
      <c r="B57" s="119"/>
      <c r="C57" s="258" t="s">
        <v>106</v>
      </c>
      <c r="E57" s="113">
        <v>49.923461961064206</v>
      </c>
      <c r="F57" s="115">
        <v>53160</v>
      </c>
      <c r="G57" s="114">
        <v>53313</v>
      </c>
      <c r="H57" s="114">
        <v>53955</v>
      </c>
      <c r="I57" s="114">
        <v>53639</v>
      </c>
      <c r="J57" s="140">
        <v>53708</v>
      </c>
      <c r="K57" s="114">
        <v>-548</v>
      </c>
      <c r="L57" s="116">
        <v>-1.0203321665301259</v>
      </c>
    </row>
    <row r="58" spans="1:12" s="110" customFormat="1" ht="15" customHeight="1" x14ac:dyDescent="0.2">
      <c r="A58" s="120"/>
      <c r="B58" s="119"/>
      <c r="C58" s="258" t="s">
        <v>107</v>
      </c>
      <c r="E58" s="113">
        <v>50.076538038935794</v>
      </c>
      <c r="F58" s="115">
        <v>53323</v>
      </c>
      <c r="G58" s="114">
        <v>53197</v>
      </c>
      <c r="H58" s="114">
        <v>53371</v>
      </c>
      <c r="I58" s="114">
        <v>52859</v>
      </c>
      <c r="J58" s="140">
        <v>53080</v>
      </c>
      <c r="K58" s="114">
        <v>243</v>
      </c>
      <c r="L58" s="116">
        <v>0.45779954785229843</v>
      </c>
    </row>
    <row r="59" spans="1:12" s="110" customFormat="1" ht="15" customHeight="1" x14ac:dyDescent="0.2">
      <c r="A59" s="120"/>
      <c r="B59" s="119"/>
      <c r="C59" s="258" t="s">
        <v>105</v>
      </c>
      <c r="D59" s="110" t="s">
        <v>197</v>
      </c>
      <c r="E59" s="113">
        <v>92.397847543739374</v>
      </c>
      <c r="F59" s="115">
        <v>98388</v>
      </c>
      <c r="G59" s="114">
        <v>98409</v>
      </c>
      <c r="H59" s="114">
        <v>99191</v>
      </c>
      <c r="I59" s="114">
        <v>98449</v>
      </c>
      <c r="J59" s="140">
        <v>98768</v>
      </c>
      <c r="K59" s="114">
        <v>-380</v>
      </c>
      <c r="L59" s="116">
        <v>-0.38473999676008425</v>
      </c>
    </row>
    <row r="60" spans="1:12" s="110" customFormat="1" ht="15" customHeight="1" x14ac:dyDescent="0.2">
      <c r="A60" s="120"/>
      <c r="B60" s="119"/>
      <c r="C60" s="258"/>
      <c r="D60" s="267" t="s">
        <v>198</v>
      </c>
      <c r="E60" s="113">
        <v>47.80359393421962</v>
      </c>
      <c r="F60" s="115">
        <v>47033</v>
      </c>
      <c r="G60" s="114">
        <v>47149</v>
      </c>
      <c r="H60" s="114">
        <v>47754</v>
      </c>
      <c r="I60" s="114">
        <v>47477</v>
      </c>
      <c r="J60" s="140">
        <v>47586</v>
      </c>
      <c r="K60" s="114">
        <v>-553</v>
      </c>
      <c r="L60" s="116">
        <v>-1.1621065019123271</v>
      </c>
    </row>
    <row r="61" spans="1:12" s="110" customFormat="1" ht="15" customHeight="1" x14ac:dyDescent="0.2">
      <c r="A61" s="120"/>
      <c r="B61" s="119"/>
      <c r="C61" s="258"/>
      <c r="D61" s="267" t="s">
        <v>199</v>
      </c>
      <c r="E61" s="113">
        <v>52.19640606578038</v>
      </c>
      <c r="F61" s="115">
        <v>51355</v>
      </c>
      <c r="G61" s="114">
        <v>51260</v>
      </c>
      <c r="H61" s="114">
        <v>51437</v>
      </c>
      <c r="I61" s="114">
        <v>50972</v>
      </c>
      <c r="J61" s="140">
        <v>51182</v>
      </c>
      <c r="K61" s="114">
        <v>173</v>
      </c>
      <c r="L61" s="116">
        <v>0.33800945644953306</v>
      </c>
    </row>
    <row r="62" spans="1:12" s="110" customFormat="1" ht="15" customHeight="1" x14ac:dyDescent="0.2">
      <c r="A62" s="120"/>
      <c r="B62" s="119"/>
      <c r="C62" s="258"/>
      <c r="D62" s="258" t="s">
        <v>200</v>
      </c>
      <c r="E62" s="113">
        <v>7.6021524562606242</v>
      </c>
      <c r="F62" s="115">
        <v>8095</v>
      </c>
      <c r="G62" s="114">
        <v>8101</v>
      </c>
      <c r="H62" s="114">
        <v>8135</v>
      </c>
      <c r="I62" s="114">
        <v>8049</v>
      </c>
      <c r="J62" s="140">
        <v>8020</v>
      </c>
      <c r="K62" s="114">
        <v>75</v>
      </c>
      <c r="L62" s="116">
        <v>0.93516209476309231</v>
      </c>
    </row>
    <row r="63" spans="1:12" s="110" customFormat="1" ht="15" customHeight="1" x14ac:dyDescent="0.2">
      <c r="A63" s="120"/>
      <c r="B63" s="119"/>
      <c r="C63" s="258"/>
      <c r="D63" s="267" t="s">
        <v>198</v>
      </c>
      <c r="E63" s="113">
        <v>75.688696726374303</v>
      </c>
      <c r="F63" s="115">
        <v>6127</v>
      </c>
      <c r="G63" s="114">
        <v>6164</v>
      </c>
      <c r="H63" s="114">
        <v>6201</v>
      </c>
      <c r="I63" s="114">
        <v>6162</v>
      </c>
      <c r="J63" s="140">
        <v>6122</v>
      </c>
      <c r="K63" s="114">
        <v>5</v>
      </c>
      <c r="L63" s="116">
        <v>8.1672655994772955E-2</v>
      </c>
    </row>
    <row r="64" spans="1:12" s="110" customFormat="1" ht="15" customHeight="1" x14ac:dyDescent="0.2">
      <c r="A64" s="120"/>
      <c r="B64" s="119"/>
      <c r="C64" s="258"/>
      <c r="D64" s="267" t="s">
        <v>199</v>
      </c>
      <c r="E64" s="113">
        <v>24.311303273625693</v>
      </c>
      <c r="F64" s="115">
        <v>1968</v>
      </c>
      <c r="G64" s="114">
        <v>1937</v>
      </c>
      <c r="H64" s="114">
        <v>1934</v>
      </c>
      <c r="I64" s="114">
        <v>1887</v>
      </c>
      <c r="J64" s="140">
        <v>1898</v>
      </c>
      <c r="K64" s="114">
        <v>70</v>
      </c>
      <c r="L64" s="116">
        <v>3.6880927291886194</v>
      </c>
    </row>
    <row r="65" spans="1:12" s="110" customFormat="1" ht="15" customHeight="1" x14ac:dyDescent="0.2">
      <c r="A65" s="120"/>
      <c r="B65" s="119" t="s">
        <v>201</v>
      </c>
      <c r="C65" s="258"/>
      <c r="E65" s="113">
        <v>11.148290804044295</v>
      </c>
      <c r="F65" s="115">
        <v>18524</v>
      </c>
      <c r="G65" s="114">
        <v>18432</v>
      </c>
      <c r="H65" s="114">
        <v>18248</v>
      </c>
      <c r="I65" s="114">
        <v>17990</v>
      </c>
      <c r="J65" s="140">
        <v>17865</v>
      </c>
      <c r="K65" s="114">
        <v>659</v>
      </c>
      <c r="L65" s="116">
        <v>3.6887769381472153</v>
      </c>
    </row>
    <row r="66" spans="1:12" s="110" customFormat="1" ht="15" customHeight="1" x14ac:dyDescent="0.2">
      <c r="A66" s="120"/>
      <c r="B66" s="119"/>
      <c r="C66" s="258" t="s">
        <v>106</v>
      </c>
      <c r="E66" s="113">
        <v>57.152882746706972</v>
      </c>
      <c r="F66" s="115">
        <v>10587</v>
      </c>
      <c r="G66" s="114">
        <v>10586</v>
      </c>
      <c r="H66" s="114">
        <v>10551</v>
      </c>
      <c r="I66" s="114">
        <v>10442</v>
      </c>
      <c r="J66" s="140">
        <v>10366</v>
      </c>
      <c r="K66" s="114">
        <v>221</v>
      </c>
      <c r="L66" s="116">
        <v>2.1319699016013893</v>
      </c>
    </row>
    <row r="67" spans="1:12" s="110" customFormat="1" ht="15" customHeight="1" x14ac:dyDescent="0.2">
      <c r="A67" s="120"/>
      <c r="B67" s="119"/>
      <c r="C67" s="258" t="s">
        <v>107</v>
      </c>
      <c r="E67" s="113">
        <v>42.847117253293028</v>
      </c>
      <c r="F67" s="115">
        <v>7937</v>
      </c>
      <c r="G67" s="114">
        <v>7846</v>
      </c>
      <c r="H67" s="114">
        <v>7697</v>
      </c>
      <c r="I67" s="114">
        <v>7548</v>
      </c>
      <c r="J67" s="140">
        <v>7499</v>
      </c>
      <c r="K67" s="114">
        <v>438</v>
      </c>
      <c r="L67" s="116">
        <v>5.8407787705027339</v>
      </c>
    </row>
    <row r="68" spans="1:12" s="110" customFormat="1" ht="15" customHeight="1" x14ac:dyDescent="0.2">
      <c r="A68" s="120"/>
      <c r="B68" s="119"/>
      <c r="C68" s="258" t="s">
        <v>105</v>
      </c>
      <c r="D68" s="110" t="s">
        <v>202</v>
      </c>
      <c r="E68" s="113">
        <v>19.272295400561433</v>
      </c>
      <c r="F68" s="115">
        <v>3570</v>
      </c>
      <c r="G68" s="114">
        <v>3544</v>
      </c>
      <c r="H68" s="114">
        <v>3481</v>
      </c>
      <c r="I68" s="114">
        <v>3311</v>
      </c>
      <c r="J68" s="140">
        <v>3205</v>
      </c>
      <c r="K68" s="114">
        <v>365</v>
      </c>
      <c r="L68" s="116">
        <v>11.388455538221528</v>
      </c>
    </row>
    <row r="69" spans="1:12" s="110" customFormat="1" ht="15" customHeight="1" x14ac:dyDescent="0.2">
      <c r="A69" s="120"/>
      <c r="B69" s="119"/>
      <c r="C69" s="258"/>
      <c r="D69" s="267" t="s">
        <v>198</v>
      </c>
      <c r="E69" s="113">
        <v>53.333333333333336</v>
      </c>
      <c r="F69" s="115">
        <v>1904</v>
      </c>
      <c r="G69" s="114">
        <v>1893</v>
      </c>
      <c r="H69" s="114">
        <v>1874</v>
      </c>
      <c r="I69" s="114">
        <v>1790</v>
      </c>
      <c r="J69" s="140">
        <v>1755</v>
      </c>
      <c r="K69" s="114">
        <v>149</v>
      </c>
      <c r="L69" s="116">
        <v>8.4900284900284895</v>
      </c>
    </row>
    <row r="70" spans="1:12" s="110" customFormat="1" ht="15" customHeight="1" x14ac:dyDescent="0.2">
      <c r="A70" s="120"/>
      <c r="B70" s="119"/>
      <c r="C70" s="258"/>
      <c r="D70" s="267" t="s">
        <v>199</v>
      </c>
      <c r="E70" s="113">
        <v>46.666666666666664</v>
      </c>
      <c r="F70" s="115">
        <v>1666</v>
      </c>
      <c r="G70" s="114">
        <v>1651</v>
      </c>
      <c r="H70" s="114">
        <v>1607</v>
      </c>
      <c r="I70" s="114">
        <v>1521</v>
      </c>
      <c r="J70" s="140">
        <v>1450</v>
      </c>
      <c r="K70" s="114">
        <v>216</v>
      </c>
      <c r="L70" s="116">
        <v>14.896551724137931</v>
      </c>
    </row>
    <row r="71" spans="1:12" s="110" customFormat="1" ht="15" customHeight="1" x14ac:dyDescent="0.2">
      <c r="A71" s="120"/>
      <c r="B71" s="119"/>
      <c r="C71" s="258"/>
      <c r="D71" s="110" t="s">
        <v>203</v>
      </c>
      <c r="E71" s="113">
        <v>72.87842798531635</v>
      </c>
      <c r="F71" s="115">
        <v>13500</v>
      </c>
      <c r="G71" s="114">
        <v>13452</v>
      </c>
      <c r="H71" s="114">
        <v>13333</v>
      </c>
      <c r="I71" s="114">
        <v>13270</v>
      </c>
      <c r="J71" s="140">
        <v>13284</v>
      </c>
      <c r="K71" s="114">
        <v>216</v>
      </c>
      <c r="L71" s="116">
        <v>1.6260162601626016</v>
      </c>
    </row>
    <row r="72" spans="1:12" s="110" customFormat="1" ht="15" customHeight="1" x14ac:dyDescent="0.2">
      <c r="A72" s="120"/>
      <c r="B72" s="119"/>
      <c r="C72" s="258"/>
      <c r="D72" s="267" t="s">
        <v>198</v>
      </c>
      <c r="E72" s="113">
        <v>57.496296296296293</v>
      </c>
      <c r="F72" s="115">
        <v>7762</v>
      </c>
      <c r="G72" s="114">
        <v>7776</v>
      </c>
      <c r="H72" s="114">
        <v>7757</v>
      </c>
      <c r="I72" s="114">
        <v>7746</v>
      </c>
      <c r="J72" s="140">
        <v>7732</v>
      </c>
      <c r="K72" s="114">
        <v>30</v>
      </c>
      <c r="L72" s="116">
        <v>0.38799793067770305</v>
      </c>
    </row>
    <row r="73" spans="1:12" s="110" customFormat="1" ht="15" customHeight="1" x14ac:dyDescent="0.2">
      <c r="A73" s="120"/>
      <c r="B73" s="119"/>
      <c r="C73" s="258"/>
      <c r="D73" s="267" t="s">
        <v>199</v>
      </c>
      <c r="E73" s="113">
        <v>42.503703703703707</v>
      </c>
      <c r="F73" s="115">
        <v>5738</v>
      </c>
      <c r="G73" s="114">
        <v>5676</v>
      </c>
      <c r="H73" s="114">
        <v>5576</v>
      </c>
      <c r="I73" s="114">
        <v>5524</v>
      </c>
      <c r="J73" s="140">
        <v>5552</v>
      </c>
      <c r="K73" s="114">
        <v>186</v>
      </c>
      <c r="L73" s="116">
        <v>3.3501440922190202</v>
      </c>
    </row>
    <row r="74" spans="1:12" s="110" customFormat="1" ht="15" customHeight="1" x14ac:dyDescent="0.2">
      <c r="A74" s="120"/>
      <c r="B74" s="119"/>
      <c r="C74" s="258"/>
      <c r="D74" s="110" t="s">
        <v>204</v>
      </c>
      <c r="E74" s="113">
        <v>7.8492766141222194</v>
      </c>
      <c r="F74" s="115">
        <v>1454</v>
      </c>
      <c r="G74" s="114">
        <v>1436</v>
      </c>
      <c r="H74" s="114">
        <v>1434</v>
      </c>
      <c r="I74" s="114">
        <v>1409</v>
      </c>
      <c r="J74" s="140">
        <v>1376</v>
      </c>
      <c r="K74" s="114">
        <v>78</v>
      </c>
      <c r="L74" s="116">
        <v>5.6686046511627906</v>
      </c>
    </row>
    <row r="75" spans="1:12" s="110" customFormat="1" ht="15" customHeight="1" x14ac:dyDescent="0.2">
      <c r="A75" s="120"/>
      <c r="B75" s="119"/>
      <c r="C75" s="258"/>
      <c r="D75" s="267" t="s">
        <v>198</v>
      </c>
      <c r="E75" s="113">
        <v>63.342503438789549</v>
      </c>
      <c r="F75" s="115">
        <v>921</v>
      </c>
      <c r="G75" s="114">
        <v>917</v>
      </c>
      <c r="H75" s="114">
        <v>920</v>
      </c>
      <c r="I75" s="114">
        <v>906</v>
      </c>
      <c r="J75" s="140">
        <v>879</v>
      </c>
      <c r="K75" s="114">
        <v>42</v>
      </c>
      <c r="L75" s="116">
        <v>4.7781569965870307</v>
      </c>
    </row>
    <row r="76" spans="1:12" s="110" customFormat="1" ht="15" customHeight="1" x14ac:dyDescent="0.2">
      <c r="A76" s="120"/>
      <c r="B76" s="119"/>
      <c r="C76" s="258"/>
      <c r="D76" s="267" t="s">
        <v>199</v>
      </c>
      <c r="E76" s="113">
        <v>36.657496561210451</v>
      </c>
      <c r="F76" s="115">
        <v>533</v>
      </c>
      <c r="G76" s="114">
        <v>519</v>
      </c>
      <c r="H76" s="114">
        <v>514</v>
      </c>
      <c r="I76" s="114">
        <v>503</v>
      </c>
      <c r="J76" s="140">
        <v>497</v>
      </c>
      <c r="K76" s="114">
        <v>36</v>
      </c>
      <c r="L76" s="116">
        <v>7.2434607645875255</v>
      </c>
    </row>
    <row r="77" spans="1:12" s="110" customFormat="1" ht="15" customHeight="1" x14ac:dyDescent="0.2">
      <c r="A77" s="534"/>
      <c r="B77" s="119" t="s">
        <v>205</v>
      </c>
      <c r="C77" s="268"/>
      <c r="D77" s="182"/>
      <c r="E77" s="113">
        <v>10.872652864708714</v>
      </c>
      <c r="F77" s="115">
        <v>18066</v>
      </c>
      <c r="G77" s="114">
        <v>18322</v>
      </c>
      <c r="H77" s="114">
        <v>18775</v>
      </c>
      <c r="I77" s="114">
        <v>18627</v>
      </c>
      <c r="J77" s="140">
        <v>18758</v>
      </c>
      <c r="K77" s="114">
        <v>-692</v>
      </c>
      <c r="L77" s="116">
        <v>-3.6890926538010449</v>
      </c>
    </row>
    <row r="78" spans="1:12" s="110" customFormat="1" ht="15" customHeight="1" x14ac:dyDescent="0.2">
      <c r="A78" s="120"/>
      <c r="B78" s="119"/>
      <c r="C78" s="268" t="s">
        <v>106</v>
      </c>
      <c r="D78" s="182"/>
      <c r="E78" s="113">
        <v>56.719805158861952</v>
      </c>
      <c r="F78" s="115">
        <v>10247</v>
      </c>
      <c r="G78" s="114">
        <v>10346</v>
      </c>
      <c r="H78" s="114">
        <v>10694</v>
      </c>
      <c r="I78" s="114">
        <v>10623</v>
      </c>
      <c r="J78" s="140">
        <v>10625</v>
      </c>
      <c r="K78" s="114">
        <v>-378</v>
      </c>
      <c r="L78" s="116">
        <v>-3.5576470588235294</v>
      </c>
    </row>
    <row r="79" spans="1:12" s="110" customFormat="1" ht="15" customHeight="1" x14ac:dyDescent="0.2">
      <c r="A79" s="123"/>
      <c r="B79" s="124"/>
      <c r="C79" s="260" t="s">
        <v>107</v>
      </c>
      <c r="D79" s="261"/>
      <c r="E79" s="125">
        <v>43.280194841138048</v>
      </c>
      <c r="F79" s="143">
        <v>7819</v>
      </c>
      <c r="G79" s="144">
        <v>7976</v>
      </c>
      <c r="H79" s="144">
        <v>8081</v>
      </c>
      <c r="I79" s="144">
        <v>8004</v>
      </c>
      <c r="J79" s="145">
        <v>8133</v>
      </c>
      <c r="K79" s="144">
        <v>-314</v>
      </c>
      <c r="L79" s="146">
        <v>-3.8608139677855648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166160</v>
      </c>
      <c r="E11" s="114">
        <v>167387</v>
      </c>
      <c r="F11" s="114">
        <v>168781</v>
      </c>
      <c r="G11" s="114">
        <v>165802</v>
      </c>
      <c r="H11" s="140">
        <v>166188</v>
      </c>
      <c r="I11" s="115">
        <v>-28</v>
      </c>
      <c r="J11" s="116">
        <v>-1.6848388571978724E-2</v>
      </c>
    </row>
    <row r="12" spans="1:15" s="110" customFormat="1" ht="24.95" customHeight="1" x14ac:dyDescent="0.2">
      <c r="A12" s="193" t="s">
        <v>132</v>
      </c>
      <c r="B12" s="194" t="s">
        <v>133</v>
      </c>
      <c r="C12" s="113">
        <v>0.41285507944150218</v>
      </c>
      <c r="D12" s="115">
        <v>686</v>
      </c>
      <c r="E12" s="114">
        <v>663</v>
      </c>
      <c r="F12" s="114">
        <v>701</v>
      </c>
      <c r="G12" s="114">
        <v>695</v>
      </c>
      <c r="H12" s="140">
        <v>693</v>
      </c>
      <c r="I12" s="115">
        <v>-7</v>
      </c>
      <c r="J12" s="116">
        <v>-1.0101010101010102</v>
      </c>
    </row>
    <row r="13" spans="1:15" s="110" customFormat="1" ht="24.95" customHeight="1" x14ac:dyDescent="0.2">
      <c r="A13" s="193" t="s">
        <v>134</v>
      </c>
      <c r="B13" s="199" t="s">
        <v>214</v>
      </c>
      <c r="C13" s="113">
        <v>1.9848338950409243</v>
      </c>
      <c r="D13" s="115">
        <v>3298</v>
      </c>
      <c r="E13" s="114">
        <v>3298</v>
      </c>
      <c r="F13" s="114">
        <v>3291</v>
      </c>
      <c r="G13" s="114">
        <v>3269</v>
      </c>
      <c r="H13" s="140">
        <v>3256</v>
      </c>
      <c r="I13" s="115">
        <v>42</v>
      </c>
      <c r="J13" s="116">
        <v>1.28992628992629</v>
      </c>
    </row>
    <row r="14" spans="1:15" s="287" customFormat="1" ht="24" customHeight="1" x14ac:dyDescent="0.2">
      <c r="A14" s="193" t="s">
        <v>215</v>
      </c>
      <c r="B14" s="199" t="s">
        <v>137</v>
      </c>
      <c r="C14" s="113">
        <v>21.254814636494945</v>
      </c>
      <c r="D14" s="115">
        <v>35317</v>
      </c>
      <c r="E14" s="114">
        <v>35799</v>
      </c>
      <c r="F14" s="114">
        <v>36140</v>
      </c>
      <c r="G14" s="114">
        <v>35685</v>
      </c>
      <c r="H14" s="140">
        <v>35872</v>
      </c>
      <c r="I14" s="115">
        <v>-555</v>
      </c>
      <c r="J14" s="116">
        <v>-1.5471677074041035</v>
      </c>
      <c r="K14" s="110"/>
      <c r="L14" s="110"/>
      <c r="M14" s="110"/>
      <c r="N14" s="110"/>
      <c r="O14" s="110"/>
    </row>
    <row r="15" spans="1:15" s="110" customFormat="1" ht="24.75" customHeight="1" x14ac:dyDescent="0.2">
      <c r="A15" s="193" t="s">
        <v>216</v>
      </c>
      <c r="B15" s="199" t="s">
        <v>217</v>
      </c>
      <c r="C15" s="113">
        <v>3.5465816080885895</v>
      </c>
      <c r="D15" s="115">
        <v>5893</v>
      </c>
      <c r="E15" s="114">
        <v>5962</v>
      </c>
      <c r="F15" s="114">
        <v>6004</v>
      </c>
      <c r="G15" s="114">
        <v>5944</v>
      </c>
      <c r="H15" s="140">
        <v>5957</v>
      </c>
      <c r="I15" s="115">
        <v>-64</v>
      </c>
      <c r="J15" s="116">
        <v>-1.074366291757596</v>
      </c>
    </row>
    <row r="16" spans="1:15" s="287" customFormat="1" ht="24.95" customHeight="1" x14ac:dyDescent="0.2">
      <c r="A16" s="193" t="s">
        <v>218</v>
      </c>
      <c r="B16" s="199" t="s">
        <v>141</v>
      </c>
      <c r="C16" s="113">
        <v>13.021786230139625</v>
      </c>
      <c r="D16" s="115">
        <v>21637</v>
      </c>
      <c r="E16" s="114">
        <v>22025</v>
      </c>
      <c r="F16" s="114">
        <v>22370</v>
      </c>
      <c r="G16" s="114">
        <v>22150</v>
      </c>
      <c r="H16" s="140">
        <v>22332</v>
      </c>
      <c r="I16" s="115">
        <v>-695</v>
      </c>
      <c r="J16" s="116">
        <v>-3.1121260970804228</v>
      </c>
      <c r="K16" s="110"/>
      <c r="L16" s="110"/>
      <c r="M16" s="110"/>
      <c r="N16" s="110"/>
      <c r="O16" s="110"/>
    </row>
    <row r="17" spans="1:15" s="110" customFormat="1" ht="24.95" customHeight="1" x14ac:dyDescent="0.2">
      <c r="A17" s="193" t="s">
        <v>219</v>
      </c>
      <c r="B17" s="199" t="s">
        <v>220</v>
      </c>
      <c r="C17" s="113">
        <v>4.6864467982667311</v>
      </c>
      <c r="D17" s="115">
        <v>7787</v>
      </c>
      <c r="E17" s="114">
        <v>7812</v>
      </c>
      <c r="F17" s="114">
        <v>7766</v>
      </c>
      <c r="G17" s="114">
        <v>7591</v>
      </c>
      <c r="H17" s="140">
        <v>7583</v>
      </c>
      <c r="I17" s="115">
        <v>204</v>
      </c>
      <c r="J17" s="116">
        <v>2.690228141896347</v>
      </c>
    </row>
    <row r="18" spans="1:15" s="287" customFormat="1" ht="24.95" customHeight="1" x14ac:dyDescent="0.2">
      <c r="A18" s="201" t="s">
        <v>144</v>
      </c>
      <c r="B18" s="202" t="s">
        <v>145</v>
      </c>
      <c r="C18" s="113">
        <v>5.5717380837746751</v>
      </c>
      <c r="D18" s="115">
        <v>9258</v>
      </c>
      <c r="E18" s="114">
        <v>9276</v>
      </c>
      <c r="F18" s="114">
        <v>9690</v>
      </c>
      <c r="G18" s="114">
        <v>9344</v>
      </c>
      <c r="H18" s="140">
        <v>9130</v>
      </c>
      <c r="I18" s="115">
        <v>128</v>
      </c>
      <c r="J18" s="116">
        <v>1.4019715224534501</v>
      </c>
      <c r="K18" s="110"/>
      <c r="L18" s="110"/>
      <c r="M18" s="110"/>
      <c r="N18" s="110"/>
      <c r="O18" s="110"/>
    </row>
    <row r="19" spans="1:15" s="110" customFormat="1" ht="24.95" customHeight="1" x14ac:dyDescent="0.2">
      <c r="A19" s="193" t="s">
        <v>146</v>
      </c>
      <c r="B19" s="199" t="s">
        <v>147</v>
      </c>
      <c r="C19" s="113">
        <v>14.396966779008185</v>
      </c>
      <c r="D19" s="115">
        <v>23922</v>
      </c>
      <c r="E19" s="114">
        <v>23655</v>
      </c>
      <c r="F19" s="114">
        <v>23888</v>
      </c>
      <c r="G19" s="114">
        <v>23367</v>
      </c>
      <c r="H19" s="140">
        <v>23491</v>
      </c>
      <c r="I19" s="115">
        <v>431</v>
      </c>
      <c r="J19" s="116">
        <v>1.8347452215742199</v>
      </c>
    </row>
    <row r="20" spans="1:15" s="287" customFormat="1" ht="24.95" customHeight="1" x14ac:dyDescent="0.2">
      <c r="A20" s="193" t="s">
        <v>148</v>
      </c>
      <c r="B20" s="199" t="s">
        <v>149</v>
      </c>
      <c r="C20" s="113">
        <v>3.141550312951372</v>
      </c>
      <c r="D20" s="115">
        <v>5220</v>
      </c>
      <c r="E20" s="114">
        <v>5657</v>
      </c>
      <c r="F20" s="114">
        <v>5784</v>
      </c>
      <c r="G20" s="114">
        <v>5763</v>
      </c>
      <c r="H20" s="140">
        <v>5815</v>
      </c>
      <c r="I20" s="115">
        <v>-595</v>
      </c>
      <c r="J20" s="116">
        <v>-10.232158211521925</v>
      </c>
      <c r="K20" s="110"/>
      <c r="L20" s="110"/>
      <c r="M20" s="110"/>
      <c r="N20" s="110"/>
      <c r="O20" s="110"/>
    </row>
    <row r="21" spans="1:15" s="110" customFormat="1" ht="24.95" customHeight="1" x14ac:dyDescent="0.2">
      <c r="A21" s="201" t="s">
        <v>150</v>
      </c>
      <c r="B21" s="202" t="s">
        <v>151</v>
      </c>
      <c r="C21" s="113">
        <v>2.9152623976889744</v>
      </c>
      <c r="D21" s="115">
        <v>4844</v>
      </c>
      <c r="E21" s="114">
        <v>4930</v>
      </c>
      <c r="F21" s="114">
        <v>5002</v>
      </c>
      <c r="G21" s="114">
        <v>4890</v>
      </c>
      <c r="H21" s="140">
        <v>4753</v>
      </c>
      <c r="I21" s="115">
        <v>91</v>
      </c>
      <c r="J21" s="116">
        <v>1.9145802650957291</v>
      </c>
    </row>
    <row r="22" spans="1:15" s="110" customFormat="1" ht="24.95" customHeight="1" x14ac:dyDescent="0.2">
      <c r="A22" s="201" t="s">
        <v>152</v>
      </c>
      <c r="B22" s="199" t="s">
        <v>153</v>
      </c>
      <c r="C22" s="113">
        <v>1.9505296100144438</v>
      </c>
      <c r="D22" s="115">
        <v>3241</v>
      </c>
      <c r="E22" s="114">
        <v>3235</v>
      </c>
      <c r="F22" s="114">
        <v>3221</v>
      </c>
      <c r="G22" s="114">
        <v>3144</v>
      </c>
      <c r="H22" s="140">
        <v>3155</v>
      </c>
      <c r="I22" s="115">
        <v>86</v>
      </c>
      <c r="J22" s="116">
        <v>2.7258320126782882</v>
      </c>
    </row>
    <row r="23" spans="1:15" s="110" customFormat="1" ht="24.95" customHeight="1" x14ac:dyDescent="0.2">
      <c r="A23" s="193" t="s">
        <v>154</v>
      </c>
      <c r="B23" s="199" t="s">
        <v>155</v>
      </c>
      <c r="C23" s="113">
        <v>2.028165623495426</v>
      </c>
      <c r="D23" s="115">
        <v>3370</v>
      </c>
      <c r="E23" s="114">
        <v>3398</v>
      </c>
      <c r="F23" s="114">
        <v>3427</v>
      </c>
      <c r="G23" s="114">
        <v>3412</v>
      </c>
      <c r="H23" s="140">
        <v>3455</v>
      </c>
      <c r="I23" s="115">
        <v>-85</v>
      </c>
      <c r="J23" s="116">
        <v>-2.4602026049204051</v>
      </c>
    </row>
    <row r="24" spans="1:15" s="110" customFormat="1" ht="24.95" customHeight="1" x14ac:dyDescent="0.2">
      <c r="A24" s="193" t="s">
        <v>156</v>
      </c>
      <c r="B24" s="199" t="s">
        <v>221</v>
      </c>
      <c r="C24" s="113">
        <v>5.7197881559942223</v>
      </c>
      <c r="D24" s="115">
        <v>9504</v>
      </c>
      <c r="E24" s="114">
        <v>9515</v>
      </c>
      <c r="F24" s="114">
        <v>9555</v>
      </c>
      <c r="G24" s="114">
        <v>9388</v>
      </c>
      <c r="H24" s="140">
        <v>9458</v>
      </c>
      <c r="I24" s="115">
        <v>46</v>
      </c>
      <c r="J24" s="116">
        <v>0.48636075280186086</v>
      </c>
    </row>
    <row r="25" spans="1:15" s="110" customFormat="1" ht="24.95" customHeight="1" x14ac:dyDescent="0.2">
      <c r="A25" s="193" t="s">
        <v>222</v>
      </c>
      <c r="B25" s="204" t="s">
        <v>159</v>
      </c>
      <c r="C25" s="113">
        <v>3.408160808858931</v>
      </c>
      <c r="D25" s="115">
        <v>5663</v>
      </c>
      <c r="E25" s="114">
        <v>5894</v>
      </c>
      <c r="F25" s="114">
        <v>6016</v>
      </c>
      <c r="G25" s="114">
        <v>6011</v>
      </c>
      <c r="H25" s="140">
        <v>6203</v>
      </c>
      <c r="I25" s="115">
        <v>-540</v>
      </c>
      <c r="J25" s="116">
        <v>-8.7054650975334518</v>
      </c>
    </row>
    <row r="26" spans="1:15" s="110" customFormat="1" ht="24.95" customHeight="1" x14ac:dyDescent="0.2">
      <c r="A26" s="201">
        <v>782.78300000000002</v>
      </c>
      <c r="B26" s="203" t="s">
        <v>160</v>
      </c>
      <c r="C26" s="113">
        <v>1.8746990852190659</v>
      </c>
      <c r="D26" s="115">
        <v>3115</v>
      </c>
      <c r="E26" s="114">
        <v>3129</v>
      </c>
      <c r="F26" s="114">
        <v>3421</v>
      </c>
      <c r="G26" s="114">
        <v>3313</v>
      </c>
      <c r="H26" s="140">
        <v>3305</v>
      </c>
      <c r="I26" s="115">
        <v>-190</v>
      </c>
      <c r="J26" s="116">
        <v>-5.7488653555219367</v>
      </c>
    </row>
    <row r="27" spans="1:15" s="110" customFormat="1" ht="24.95" customHeight="1" x14ac:dyDescent="0.2">
      <c r="A27" s="193" t="s">
        <v>161</v>
      </c>
      <c r="B27" s="199" t="s">
        <v>223</v>
      </c>
      <c r="C27" s="113">
        <v>9.6274675012036592</v>
      </c>
      <c r="D27" s="115">
        <v>15997</v>
      </c>
      <c r="E27" s="114">
        <v>16020</v>
      </c>
      <c r="F27" s="114">
        <v>16000</v>
      </c>
      <c r="G27" s="114">
        <v>15865</v>
      </c>
      <c r="H27" s="140">
        <v>15803</v>
      </c>
      <c r="I27" s="115">
        <v>194</v>
      </c>
      <c r="J27" s="116">
        <v>1.2276150098082643</v>
      </c>
    </row>
    <row r="28" spans="1:15" s="110" customFormat="1" ht="24.95" customHeight="1" x14ac:dyDescent="0.2">
      <c r="A28" s="193" t="s">
        <v>163</v>
      </c>
      <c r="B28" s="199" t="s">
        <v>164</v>
      </c>
      <c r="C28" s="113">
        <v>5.6240972556571975</v>
      </c>
      <c r="D28" s="115">
        <v>9345</v>
      </c>
      <c r="E28" s="114">
        <v>9425</v>
      </c>
      <c r="F28" s="114">
        <v>9384</v>
      </c>
      <c r="G28" s="114">
        <v>8997</v>
      </c>
      <c r="H28" s="140">
        <v>9102</v>
      </c>
      <c r="I28" s="115">
        <v>243</v>
      </c>
      <c r="J28" s="116">
        <v>2.6697429136453525</v>
      </c>
    </row>
    <row r="29" spans="1:15" s="110" customFormat="1" ht="24.95" customHeight="1" x14ac:dyDescent="0.2">
      <c r="A29" s="193">
        <v>86</v>
      </c>
      <c r="B29" s="199" t="s">
        <v>165</v>
      </c>
      <c r="C29" s="113">
        <v>7.7226769378911895</v>
      </c>
      <c r="D29" s="115">
        <v>12832</v>
      </c>
      <c r="E29" s="114">
        <v>12814</v>
      </c>
      <c r="F29" s="114">
        <v>12710</v>
      </c>
      <c r="G29" s="114">
        <v>12371</v>
      </c>
      <c r="H29" s="140">
        <v>12421</v>
      </c>
      <c r="I29" s="115">
        <v>411</v>
      </c>
      <c r="J29" s="116">
        <v>3.3089123258996862</v>
      </c>
    </row>
    <row r="30" spans="1:15" s="110" customFormat="1" ht="24.95" customHeight="1" x14ac:dyDescent="0.2">
      <c r="A30" s="193">
        <v>87.88</v>
      </c>
      <c r="B30" s="204" t="s">
        <v>166</v>
      </c>
      <c r="C30" s="113">
        <v>8.8462927298988934</v>
      </c>
      <c r="D30" s="115">
        <v>14699</v>
      </c>
      <c r="E30" s="114">
        <v>14763</v>
      </c>
      <c r="F30" s="114">
        <v>14725</v>
      </c>
      <c r="G30" s="114">
        <v>14500</v>
      </c>
      <c r="H30" s="140">
        <v>14539</v>
      </c>
      <c r="I30" s="115">
        <v>160</v>
      </c>
      <c r="J30" s="116">
        <v>1.10048834170163</v>
      </c>
    </row>
    <row r="31" spans="1:15" s="110" customFormat="1" ht="24.95" customHeight="1" x14ac:dyDescent="0.2">
      <c r="A31" s="193" t="s">
        <v>167</v>
      </c>
      <c r="B31" s="199" t="s">
        <v>168</v>
      </c>
      <c r="C31" s="113">
        <v>3.5194992778045258</v>
      </c>
      <c r="D31" s="115">
        <v>5848</v>
      </c>
      <c r="E31" s="114">
        <v>5915</v>
      </c>
      <c r="F31" s="114">
        <v>5825</v>
      </c>
      <c r="G31" s="114">
        <v>5787</v>
      </c>
      <c r="H31" s="140">
        <v>5736</v>
      </c>
      <c r="I31" s="115">
        <v>112</v>
      </c>
      <c r="J31" s="116">
        <v>1.9525801952580195</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0.41285507944150218</v>
      </c>
      <c r="D34" s="115">
        <v>686</v>
      </c>
      <c r="E34" s="114">
        <v>663</v>
      </c>
      <c r="F34" s="114">
        <v>701</v>
      </c>
      <c r="G34" s="114">
        <v>695</v>
      </c>
      <c r="H34" s="140">
        <v>693</v>
      </c>
      <c r="I34" s="115">
        <v>-7</v>
      </c>
      <c r="J34" s="116">
        <v>-1.0101010101010102</v>
      </c>
    </row>
    <row r="35" spans="1:10" s="110" customFormat="1" ht="24.95" customHeight="1" x14ac:dyDescent="0.2">
      <c r="A35" s="292" t="s">
        <v>171</v>
      </c>
      <c r="B35" s="293" t="s">
        <v>172</v>
      </c>
      <c r="C35" s="113">
        <v>28.811386615310543</v>
      </c>
      <c r="D35" s="115">
        <v>47873</v>
      </c>
      <c r="E35" s="114">
        <v>48373</v>
      </c>
      <c r="F35" s="114">
        <v>49121</v>
      </c>
      <c r="G35" s="114">
        <v>48298</v>
      </c>
      <c r="H35" s="140">
        <v>48258</v>
      </c>
      <c r="I35" s="115">
        <v>-385</v>
      </c>
      <c r="J35" s="116">
        <v>-0.79779518421816076</v>
      </c>
    </row>
    <row r="36" spans="1:10" s="110" customFormat="1" ht="24.95" customHeight="1" x14ac:dyDescent="0.2">
      <c r="A36" s="294" t="s">
        <v>173</v>
      </c>
      <c r="B36" s="295" t="s">
        <v>174</v>
      </c>
      <c r="C36" s="125">
        <v>70.775156475686089</v>
      </c>
      <c r="D36" s="143">
        <v>117600</v>
      </c>
      <c r="E36" s="144">
        <v>118350</v>
      </c>
      <c r="F36" s="144">
        <v>118958</v>
      </c>
      <c r="G36" s="144">
        <v>116808</v>
      </c>
      <c r="H36" s="145">
        <v>117236</v>
      </c>
      <c r="I36" s="143">
        <v>364</v>
      </c>
      <c r="J36" s="146">
        <v>0.31048483401003107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2020-09-28T08:14:55Z</dcterms:created>
  <dcterms:modified xsi:type="dcterms:W3CDTF">2020-09-28T10:33:47Z</dcterms:modified>
</cp:coreProperties>
</file>