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AA\"/>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c r="K75" i="24" s="1"/>
  <c r="K77" i="24" s="1"/>
  <c r="G75" i="24"/>
  <c r="F75" i="24"/>
  <c r="E75" i="24"/>
  <c r="L74" i="24"/>
  <c r="H74" i="24"/>
  <c r="K74" i="24" s="1"/>
  <c r="G74" i="24"/>
  <c r="F74" i="24"/>
  <c r="E74" i="24"/>
  <c r="L73" i="24"/>
  <c r="H73" i="24"/>
  <c r="K73" i="24" s="1"/>
  <c r="G73" i="24"/>
  <c r="F73" i="24"/>
  <c r="E73" i="24"/>
  <c r="L72" i="24"/>
  <c r="H72" i="24"/>
  <c r="K72" i="24" s="1"/>
  <c r="G72" i="24"/>
  <c r="F72" i="24"/>
  <c r="E72" i="24"/>
  <c r="L71" i="24"/>
  <c r="H71" i="24"/>
  <c r="K71" i="24" s="1"/>
  <c r="G71" i="24"/>
  <c r="F71" i="24"/>
  <c r="E71" i="24"/>
  <c r="L70" i="24"/>
  <c r="H70" i="24"/>
  <c r="G70" i="24"/>
  <c r="F70" i="24"/>
  <c r="E70" i="24"/>
  <c r="L69" i="24"/>
  <c r="H69" i="24"/>
  <c r="G69" i="24"/>
  <c r="F69" i="24"/>
  <c r="E69" i="24"/>
  <c r="L68" i="24"/>
  <c r="H68" i="24"/>
  <c r="G68" i="24"/>
  <c r="F68" i="24"/>
  <c r="E68" i="24"/>
  <c r="L67" i="24"/>
  <c r="H67" i="24"/>
  <c r="G67" i="24"/>
  <c r="F67" i="24"/>
  <c r="E67" i="24"/>
  <c r="L66" i="24"/>
  <c r="H66" i="24"/>
  <c r="G66" i="24"/>
  <c r="F66" i="24"/>
  <c r="E66" i="24"/>
  <c r="L65" i="24"/>
  <c r="H65" i="24"/>
  <c r="G65" i="24"/>
  <c r="F65" i="24"/>
  <c r="E65" i="24"/>
  <c r="L64" i="24"/>
  <c r="H64" i="24"/>
  <c r="G64" i="24"/>
  <c r="F64" i="24"/>
  <c r="E64" i="24"/>
  <c r="L63" i="24"/>
  <c r="H63" i="24"/>
  <c r="G63" i="24"/>
  <c r="F63" i="24"/>
  <c r="E63" i="24"/>
  <c r="L62" i="24"/>
  <c r="H62" i="24"/>
  <c r="G62" i="24"/>
  <c r="F62" i="24"/>
  <c r="E62" i="24"/>
  <c r="L61" i="24"/>
  <c r="H61" i="24"/>
  <c r="G61" i="24"/>
  <c r="F61" i="24"/>
  <c r="E61" i="24"/>
  <c r="L60" i="24"/>
  <c r="H60" i="24"/>
  <c r="G60" i="24"/>
  <c r="F60" i="24"/>
  <c r="E60" i="24"/>
  <c r="L59" i="24"/>
  <c r="H59" i="24"/>
  <c r="G59" i="24"/>
  <c r="F59" i="24"/>
  <c r="E59" i="24"/>
  <c r="L58" i="24"/>
  <c r="H58" i="24"/>
  <c r="G58" i="24"/>
  <c r="F58" i="24"/>
  <c r="E58" i="24"/>
  <c r="L57" i="24"/>
  <c r="H57" i="24"/>
  <c r="G57" i="24"/>
  <c r="F57" i="24"/>
  <c r="E57" i="24"/>
  <c r="L56" i="24"/>
  <c r="H56" i="24"/>
  <c r="G56" i="24"/>
  <c r="F56" i="24"/>
  <c r="E56" i="24"/>
  <c r="L55" i="24"/>
  <c r="H55" i="24"/>
  <c r="G55" i="24"/>
  <c r="F55" i="24"/>
  <c r="E55" i="24"/>
  <c r="L54" i="24"/>
  <c r="H54" i="24"/>
  <c r="G54" i="24"/>
  <c r="F54" i="24"/>
  <c r="E54" i="24"/>
  <c r="L53" i="24"/>
  <c r="H53" i="24"/>
  <c r="G53" i="24"/>
  <c r="F53" i="24"/>
  <c r="E53" i="24"/>
  <c r="L52" i="24"/>
  <c r="H52" i="24"/>
  <c r="G52" i="24"/>
  <c r="F52" i="24"/>
  <c r="E52" i="24"/>
  <c r="L51" i="24"/>
  <c r="H51" i="24"/>
  <c r="G51" i="24"/>
  <c r="F51" i="24"/>
  <c r="E51" i="24"/>
  <c r="M44" i="24"/>
  <c r="L44" i="24"/>
  <c r="K44" i="24"/>
  <c r="I44" i="24"/>
  <c r="E44" i="24"/>
  <c r="D44" i="24"/>
  <c r="C44" i="24"/>
  <c r="G44" i="24" s="1"/>
  <c r="B44" i="24"/>
  <c r="J44" i="24" s="1"/>
  <c r="M43" i="24"/>
  <c r="L43" i="24"/>
  <c r="I43" i="24"/>
  <c r="H43" i="24"/>
  <c r="G43" i="24"/>
  <c r="F43" i="24"/>
  <c r="E43" i="24"/>
  <c r="D43" i="24"/>
  <c r="C43" i="24"/>
  <c r="B43" i="24"/>
  <c r="K43" i="24" s="1"/>
  <c r="M42" i="24"/>
  <c r="L42" i="24"/>
  <c r="K42" i="24"/>
  <c r="I42" i="24"/>
  <c r="H42" i="24"/>
  <c r="E42" i="24"/>
  <c r="D42" i="24"/>
  <c r="C42" i="24"/>
  <c r="G42" i="24" s="1"/>
  <c r="B42" i="24"/>
  <c r="J42" i="24" s="1"/>
  <c r="M41" i="24"/>
  <c r="L41" i="24"/>
  <c r="I41" i="24"/>
  <c r="H41" i="24"/>
  <c r="G41" i="24"/>
  <c r="F41" i="24"/>
  <c r="E41" i="24"/>
  <c r="D41" i="24"/>
  <c r="C41" i="24"/>
  <c r="B41" i="24"/>
  <c r="K41" i="24" s="1"/>
  <c r="M40" i="24"/>
  <c r="L40" i="24"/>
  <c r="K40" i="24"/>
  <c r="I40" i="24"/>
  <c r="H40" i="24"/>
  <c r="E40" i="24"/>
  <c r="D40" i="24"/>
  <c r="C40" i="24"/>
  <c r="G40" i="24" s="1"/>
  <c r="B40" i="24"/>
  <c r="J40" i="24" s="1"/>
  <c r="M36" i="24"/>
  <c r="L36" i="24"/>
  <c r="K36" i="24"/>
  <c r="J36" i="24"/>
  <c r="I36" i="24"/>
  <c r="H36" i="24"/>
  <c r="G36" i="24"/>
  <c r="F36" i="24"/>
  <c r="E36" i="24"/>
  <c r="D36" i="24"/>
  <c r="L57" i="15"/>
  <c r="K57" i="15"/>
  <c r="C38" i="24"/>
  <c r="C37" i="24"/>
  <c r="C35" i="24"/>
  <c r="C34" i="24"/>
  <c r="C33" i="24"/>
  <c r="C32" i="24"/>
  <c r="C31" i="24"/>
  <c r="C30" i="24"/>
  <c r="C29" i="24"/>
  <c r="C28" i="24"/>
  <c r="C27" i="24"/>
  <c r="C26" i="24"/>
  <c r="C25" i="24"/>
  <c r="C24" i="24"/>
  <c r="C23" i="24"/>
  <c r="C22" i="24"/>
  <c r="C21" i="24"/>
  <c r="C20" i="24"/>
  <c r="C19" i="24"/>
  <c r="C18" i="24"/>
  <c r="C17" i="24"/>
  <c r="C16" i="24"/>
  <c r="C15" i="24"/>
  <c r="C14" i="24"/>
  <c r="C9" i="24"/>
  <c r="C8" i="24"/>
  <c r="C7" i="24"/>
  <c r="B38" i="24"/>
  <c r="B37" i="24"/>
  <c r="B35" i="24"/>
  <c r="B34" i="24"/>
  <c r="B33" i="24"/>
  <c r="B32" i="24"/>
  <c r="B31" i="24"/>
  <c r="B30" i="24"/>
  <c r="B29" i="24"/>
  <c r="B28" i="24"/>
  <c r="B27" i="24"/>
  <c r="B26" i="24"/>
  <c r="B25" i="24"/>
  <c r="B24" i="24"/>
  <c r="B23" i="24"/>
  <c r="B22" i="24"/>
  <c r="B21" i="24"/>
  <c r="B20" i="24"/>
  <c r="B19" i="24"/>
  <c r="B18" i="24"/>
  <c r="B17" i="24"/>
  <c r="B16" i="24"/>
  <c r="B15" i="24"/>
  <c r="B9" i="24"/>
  <c r="B8" i="24"/>
  <c r="B7" i="24"/>
  <c r="B14" i="24" l="1"/>
  <c r="B6" i="24"/>
  <c r="J30" i="24"/>
  <c r="H30" i="24"/>
  <c r="F30" i="24"/>
  <c r="D30" i="24"/>
  <c r="K30" i="24"/>
  <c r="J24" i="24"/>
  <c r="H24" i="24"/>
  <c r="F24" i="24"/>
  <c r="D24" i="24"/>
  <c r="K24" i="24"/>
  <c r="F27" i="24"/>
  <c r="D27" i="24"/>
  <c r="J27" i="24"/>
  <c r="H27" i="24"/>
  <c r="K27" i="24"/>
  <c r="M7" i="24"/>
  <c r="E7" i="24"/>
  <c r="L7" i="24"/>
  <c r="I7" i="24"/>
  <c r="G7" i="24"/>
  <c r="I18" i="24"/>
  <c r="M18" i="24"/>
  <c r="E18" i="24"/>
  <c r="L18" i="24"/>
  <c r="G18" i="24"/>
  <c r="M35" i="24"/>
  <c r="E35" i="24"/>
  <c r="L35" i="24"/>
  <c r="I35" i="24"/>
  <c r="G35" i="24"/>
  <c r="J18" i="24"/>
  <c r="H18" i="24"/>
  <c r="F18" i="24"/>
  <c r="D18" i="24"/>
  <c r="K18" i="24"/>
  <c r="F21" i="24"/>
  <c r="D21" i="24"/>
  <c r="J21" i="24"/>
  <c r="H21" i="24"/>
  <c r="K21" i="24"/>
  <c r="D38" i="24"/>
  <c r="K38" i="24"/>
  <c r="J38" i="24"/>
  <c r="H38" i="24"/>
  <c r="F38" i="24"/>
  <c r="M15" i="24"/>
  <c r="E15" i="24"/>
  <c r="L15" i="24"/>
  <c r="I15" i="24"/>
  <c r="G15" i="24"/>
  <c r="I22" i="24"/>
  <c r="M22" i="24"/>
  <c r="E22" i="24"/>
  <c r="L22" i="24"/>
  <c r="G22" i="24"/>
  <c r="M25" i="24"/>
  <c r="E25" i="24"/>
  <c r="L25" i="24"/>
  <c r="I25" i="24"/>
  <c r="G25" i="24"/>
  <c r="M29" i="24"/>
  <c r="E29" i="24"/>
  <c r="L29" i="24"/>
  <c r="I29" i="24"/>
  <c r="G29" i="24"/>
  <c r="I32" i="24"/>
  <c r="G32" i="24"/>
  <c r="M32" i="24"/>
  <c r="E32" i="24"/>
  <c r="L32" i="24"/>
  <c r="J8" i="24"/>
  <c r="H8" i="24"/>
  <c r="F8" i="24"/>
  <c r="D8" i="24"/>
  <c r="K8" i="24"/>
  <c r="F15" i="24"/>
  <c r="D15" i="24"/>
  <c r="J15" i="24"/>
  <c r="H15" i="24"/>
  <c r="K15" i="24"/>
  <c r="F25" i="24"/>
  <c r="D25" i="24"/>
  <c r="J25" i="24"/>
  <c r="H25" i="24"/>
  <c r="K25" i="24"/>
  <c r="J28" i="24"/>
  <c r="H28" i="24"/>
  <c r="F28" i="24"/>
  <c r="D28" i="24"/>
  <c r="K28" i="24"/>
  <c r="F31" i="24"/>
  <c r="D31" i="24"/>
  <c r="K31" i="24"/>
  <c r="J31" i="24"/>
  <c r="H31" i="24"/>
  <c r="M19" i="24"/>
  <c r="E19" i="24"/>
  <c r="L19" i="24"/>
  <c r="I19" i="24"/>
  <c r="G19" i="24"/>
  <c r="G37" i="24"/>
  <c r="M37" i="24"/>
  <c r="E37" i="24"/>
  <c r="L37" i="24"/>
  <c r="I37" i="24"/>
  <c r="F9" i="24"/>
  <c r="D9" i="24"/>
  <c r="J9" i="24"/>
  <c r="H9" i="24"/>
  <c r="K9" i="24"/>
  <c r="I16" i="24"/>
  <c r="M16" i="24"/>
  <c r="E16" i="24"/>
  <c r="L16" i="24"/>
  <c r="G16" i="24"/>
  <c r="I26" i="24"/>
  <c r="M26" i="24"/>
  <c r="E26" i="24"/>
  <c r="L26" i="24"/>
  <c r="G26" i="24"/>
  <c r="J16" i="24"/>
  <c r="H16" i="24"/>
  <c r="F16" i="24"/>
  <c r="D16" i="24"/>
  <c r="K16" i="24"/>
  <c r="F19" i="24"/>
  <c r="D19" i="24"/>
  <c r="J19" i="24"/>
  <c r="H19" i="24"/>
  <c r="K19" i="24"/>
  <c r="J22" i="24"/>
  <c r="H22" i="24"/>
  <c r="F22" i="24"/>
  <c r="D22" i="24"/>
  <c r="K22" i="24"/>
  <c r="J32" i="24"/>
  <c r="H32" i="24"/>
  <c r="F32" i="24"/>
  <c r="D32" i="24"/>
  <c r="K32" i="24"/>
  <c r="F35" i="24"/>
  <c r="D35" i="24"/>
  <c r="K35" i="24"/>
  <c r="J35" i="24"/>
  <c r="H35" i="24"/>
  <c r="B45" i="24"/>
  <c r="B39" i="24"/>
  <c r="I20" i="24"/>
  <c r="M20" i="24"/>
  <c r="E20" i="24"/>
  <c r="L20" i="24"/>
  <c r="G20" i="24"/>
  <c r="M23" i="24"/>
  <c r="E23" i="24"/>
  <c r="L23" i="24"/>
  <c r="I23" i="24"/>
  <c r="G23" i="24"/>
  <c r="I30" i="24"/>
  <c r="G30" i="24"/>
  <c r="M30" i="24"/>
  <c r="E30" i="24"/>
  <c r="L30" i="24"/>
  <c r="L38" i="24"/>
  <c r="I38" i="24"/>
  <c r="G38" i="24"/>
  <c r="M38" i="24"/>
  <c r="E38" i="24"/>
  <c r="J26" i="24"/>
  <c r="H26" i="24"/>
  <c r="F26" i="24"/>
  <c r="D26" i="24"/>
  <c r="K26" i="24"/>
  <c r="F29" i="24"/>
  <c r="D29" i="24"/>
  <c r="K29" i="24"/>
  <c r="J29" i="24"/>
  <c r="H29" i="24"/>
  <c r="M9" i="24"/>
  <c r="E9" i="24"/>
  <c r="L9" i="24"/>
  <c r="I9" i="24"/>
  <c r="G9" i="24"/>
  <c r="M27" i="24"/>
  <c r="E27" i="24"/>
  <c r="L27" i="24"/>
  <c r="I27" i="24"/>
  <c r="G27" i="24"/>
  <c r="F7" i="24"/>
  <c r="D7" i="24"/>
  <c r="J7" i="24"/>
  <c r="H7" i="24"/>
  <c r="K7" i="24"/>
  <c r="F17" i="24"/>
  <c r="D17" i="24"/>
  <c r="J17" i="24"/>
  <c r="H17" i="24"/>
  <c r="K17" i="24"/>
  <c r="J20" i="24"/>
  <c r="H20" i="24"/>
  <c r="F20" i="24"/>
  <c r="D20" i="24"/>
  <c r="K20" i="24"/>
  <c r="F23" i="24"/>
  <c r="D23" i="24"/>
  <c r="J23" i="24"/>
  <c r="H23" i="24"/>
  <c r="K23" i="24"/>
  <c r="F33" i="24"/>
  <c r="D33" i="24"/>
  <c r="K33" i="24"/>
  <c r="J33" i="24"/>
  <c r="H33" i="24"/>
  <c r="H37" i="24"/>
  <c r="F37" i="24"/>
  <c r="D37" i="24"/>
  <c r="K37" i="24"/>
  <c r="J37" i="24"/>
  <c r="I8" i="24"/>
  <c r="M8" i="24"/>
  <c r="E8" i="24"/>
  <c r="L8" i="24"/>
  <c r="G8" i="24"/>
  <c r="I14" i="24"/>
  <c r="M14" i="24"/>
  <c r="E14" i="24"/>
  <c r="L14" i="24"/>
  <c r="G14" i="24"/>
  <c r="M17" i="24"/>
  <c r="E17" i="24"/>
  <c r="L17" i="24"/>
  <c r="I17" i="24"/>
  <c r="G17" i="24"/>
  <c r="M21" i="24"/>
  <c r="E21" i="24"/>
  <c r="L21" i="24"/>
  <c r="I21" i="24"/>
  <c r="G21" i="24"/>
  <c r="I24" i="24"/>
  <c r="M24" i="24"/>
  <c r="E24" i="24"/>
  <c r="L24" i="24"/>
  <c r="G24" i="24"/>
  <c r="I34" i="24"/>
  <c r="G34" i="24"/>
  <c r="M34" i="24"/>
  <c r="E34" i="24"/>
  <c r="L34" i="24"/>
  <c r="I28" i="24"/>
  <c r="M28" i="24"/>
  <c r="E28" i="24"/>
  <c r="L28" i="24"/>
  <c r="G28" i="24"/>
  <c r="K53" i="24"/>
  <c r="J53" i="24"/>
  <c r="I53" i="24"/>
  <c r="K61" i="24"/>
  <c r="J61" i="24"/>
  <c r="I61" i="24"/>
  <c r="K69" i="24"/>
  <c r="J69" i="24"/>
  <c r="I69" i="24"/>
  <c r="J34" i="24"/>
  <c r="H34" i="24"/>
  <c r="F34" i="24"/>
  <c r="D34" i="24"/>
  <c r="C45" i="24"/>
  <c r="C39" i="24"/>
  <c r="K58" i="24"/>
  <c r="J58" i="24"/>
  <c r="I58" i="24"/>
  <c r="K66" i="24"/>
  <c r="J66" i="24"/>
  <c r="I66" i="24"/>
  <c r="M33" i="24"/>
  <c r="E33" i="24"/>
  <c r="L33" i="24"/>
  <c r="I33" i="24"/>
  <c r="G33" i="24"/>
  <c r="K55" i="24"/>
  <c r="J55" i="24"/>
  <c r="I55" i="24"/>
  <c r="K63" i="24"/>
  <c r="J63" i="24"/>
  <c r="I63" i="24"/>
  <c r="C6" i="24"/>
  <c r="K52" i="24"/>
  <c r="J52" i="24"/>
  <c r="I52" i="24"/>
  <c r="K60" i="24"/>
  <c r="J60" i="24"/>
  <c r="I60" i="24"/>
  <c r="K68" i="24"/>
  <c r="J68" i="24"/>
  <c r="I68" i="24"/>
  <c r="M31" i="24"/>
  <c r="E31" i="24"/>
  <c r="L31" i="24"/>
  <c r="I31" i="24"/>
  <c r="K34" i="24"/>
  <c r="K57" i="24"/>
  <c r="J57" i="24"/>
  <c r="I57" i="24"/>
  <c r="K65" i="24"/>
  <c r="J65" i="24"/>
  <c r="I65" i="24"/>
  <c r="K54" i="24"/>
  <c r="J54" i="24"/>
  <c r="I54" i="24"/>
  <c r="K62" i="24"/>
  <c r="J62" i="24"/>
  <c r="I62" i="24"/>
  <c r="K70" i="24"/>
  <c r="J70" i="24"/>
  <c r="I70" i="24"/>
  <c r="K51" i="24"/>
  <c r="J51" i="24"/>
  <c r="I51" i="24"/>
  <c r="K59" i="24"/>
  <c r="J59" i="24"/>
  <c r="I59" i="24"/>
  <c r="K67" i="24"/>
  <c r="J67" i="24"/>
  <c r="I67" i="24"/>
  <c r="K79" i="24"/>
  <c r="G31" i="24"/>
  <c r="K56" i="24"/>
  <c r="J56" i="24"/>
  <c r="I56" i="24"/>
  <c r="K64" i="24"/>
  <c r="J64" i="24"/>
  <c r="I64" i="24"/>
  <c r="F40" i="24"/>
  <c r="J41" i="24"/>
  <c r="F42" i="24"/>
  <c r="J43" i="24"/>
  <c r="F44" i="24"/>
  <c r="I71" i="24"/>
  <c r="I72" i="24"/>
  <c r="I73" i="24"/>
  <c r="I74" i="24"/>
  <c r="I75" i="24"/>
  <c r="J71" i="24"/>
  <c r="J72" i="24"/>
  <c r="J73" i="24"/>
  <c r="J74" i="24"/>
  <c r="J75" i="24"/>
  <c r="H44" i="24"/>
  <c r="I77" i="24" l="1"/>
  <c r="I6" i="24"/>
  <c r="M6" i="24"/>
  <c r="E6" i="24"/>
  <c r="L6" i="24"/>
  <c r="G6" i="24"/>
  <c r="J77" i="24"/>
  <c r="G39" i="24"/>
  <c r="M39" i="24"/>
  <c r="E39" i="24"/>
  <c r="L39" i="24"/>
  <c r="I39" i="24"/>
  <c r="H39" i="24"/>
  <c r="F39" i="24"/>
  <c r="D39" i="24"/>
  <c r="K39" i="24"/>
  <c r="J39" i="24"/>
  <c r="G45" i="24"/>
  <c r="M45" i="24"/>
  <c r="E45" i="24"/>
  <c r="L45" i="24"/>
  <c r="I45" i="24"/>
  <c r="H45" i="24"/>
  <c r="F45" i="24"/>
  <c r="D45" i="24"/>
  <c r="K45" i="24"/>
  <c r="J45" i="24"/>
  <c r="J6" i="24"/>
  <c r="H6" i="24"/>
  <c r="F6" i="24"/>
  <c r="D6" i="24"/>
  <c r="K6" i="24"/>
  <c r="J14" i="24"/>
  <c r="H14" i="24"/>
  <c r="F14" i="24"/>
  <c r="D14" i="24"/>
  <c r="K14" i="24"/>
  <c r="I78" i="24" l="1"/>
  <c r="I79" i="24"/>
  <c r="K78" i="24"/>
  <c r="J79" i="24"/>
  <c r="J78" i="24"/>
  <c r="I83" i="24" l="1"/>
  <c r="I82" i="24"/>
  <c r="I81" i="24"/>
</calcChain>
</file>

<file path=xl/sharedStrings.xml><?xml version="1.0" encoding="utf-8"?>
<sst xmlns="http://schemas.openxmlformats.org/spreadsheetml/2006/main" count="1637" uniqueCount="521">
  <si>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</si>
  <si>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</si>
  <si>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</si>
  <si>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</si>
  <si>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</si>
  <si>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</si>
  <si>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</si>
  <si>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</si>
  <si>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</si>
  <si>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</si>
  <si>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</si>
  <si>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</si>
  <si>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</si>
  <si>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Agentur für Arbeit Koblenz – Mayen (519)</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</si>
  <si>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</si>
  <si>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</si>
  <si>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</si>
  <si>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</si>
  <si>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</si>
  <si>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</si>
  <si>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</si>
  <si>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</si>
  <si>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</si>
  <si>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</si>
  <si>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</si>
  <si>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</si>
  <si>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</si>
  <si>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</si>
  <si>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Südwest</t>
  </si>
  <si>
    <t>Saonestr. 2-4</t>
  </si>
  <si>
    <t>60528 Frankfurt a.M.</t>
  </si>
  <si>
    <t>E-Mail:</t>
  </si>
  <si>
    <t>Statistik-Service-Suedwest@arbeitsagentur.de</t>
  </si>
  <si>
    <t>Hotline:</t>
  </si>
  <si>
    <t>069/6670-601</t>
  </si>
  <si>
    <t>Fax:</t>
  </si>
  <si>
    <t>069/6670-910601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</si>
  <si>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</si>
  <si>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</si>
  <si>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</si>
  <si>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</si>
  <si>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</si>
  <si>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</si>
  <si>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</si>
  <si>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</si>
  <si>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</si>
  <si>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</si>
  <si>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</si>
  <si>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</si>
  <si>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</si>
  <si>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</si>
  <si>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</si>
  <si>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</si>
  <si>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</si>
  <si>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</si>
  <si>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</si>
  <si>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</si>
  <si>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</si>
  <si>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</si>
  <si>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</si>
  <si>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</si>
  <si>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</si>
  <si>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</si>
  <si>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</si>
  <si>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</si>
  <si>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</si>
  <si>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</si>
  <si>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</si>
  <si>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</si>
  <si>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</si>
  <si>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</si>
  <si>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</si>
  <si>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</si>
  <si>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</si>
  <si>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</si>
  <si>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</si>
  <si>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</si>
  <si>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</si>
  <si>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</si>
  <si>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</si>
  <si>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</si>
  <si>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</si>
  <si>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</si>
  <si>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</si>
  <si>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</si>
  <si>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</si>
  <si>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</si>
  <si>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</si>
  <si>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</si>
  <si>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</si>
  <si>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</si>
  <si>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</si>
  <si>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Agentur für Arbeit Koblenz – Mayen (519);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</si>
  <si>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</si>
  <si>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</si>
  <si>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</si>
  <si>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</si>
  <si>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</si>
  <si>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</si>
  <si>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</si>
  <si>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</si>
  <si>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</si>
  <si>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</si>
  <si>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</si>
  <si>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</si>
  <si>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</si>
  <si>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</si>
  <si>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</si>
  <si>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</si>
  <si>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</si>
  <si>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</si>
  <si>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</si>
  <si>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</si>
  <si>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</si>
  <si>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</si>
  <si>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</si>
  <si>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</si>
  <si>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</si>
  <si>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</si>
  <si>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</si>
  <si>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</si>
  <si>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</si>
  <si>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</si>
  <si>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</si>
  <si>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</si>
  <si>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</si>
  <si>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</si>
  <si>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</si>
  <si>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</si>
  <si>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Regionaldirektion RD Rheinland-Pfalz/Saarland</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</si>
  <si>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</si>
  <si>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</si>
  <si>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</si>
  <si>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</si>
  <si>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</si>
  <si>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</si>
  <si>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</si>
  <si>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</si>
  <si>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</si>
  <si>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</si>
  <si>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</si>
  <si>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</si>
  <si>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</si>
  <si>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</si>
  <si>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</si>
  <si>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</si>
  <si>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</si>
  <si>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</si>
  <si>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</si>
  <si>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</si>
  <si>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</si>
  <si>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</si>
  <si>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</si>
  <si>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</si>
  <si>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</si>
  <si>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</si>
  <si>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</si>
  <si>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</si>
  <si>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</si>
  <si>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</si>
  <si>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</si>
  <si>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</si>
  <si>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</si>
  <si>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</si>
  <si>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</si>
  <si>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</si>
  <si>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</si>
  <si>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</si>
  <si>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</si>
  <si>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</si>
  <si>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</si>
  <si>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</si>
  <si>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</si>
  <si>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</si>
  <si>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</si>
  <si>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</si>
  <si>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</si>
  <si>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</si>
  <si>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</si>
  <si>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</si>
  <si>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</si>
  <si>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</si>
  <si>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</si>
  <si>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Agentur für Arbeit Koblenz – Mayen (519)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</si>
  <si>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</si>
  <si>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</si>
  <si>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</si>
  <si>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</si>
  <si>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</si>
  <si>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</si>
  <si>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</si>
  <si>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</si>
  <si>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</si>
  <si>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</si>
  <si>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</si>
  <si>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</si>
  <si>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</si>
  <si>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</si>
  <si>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</si>
  <si>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</si>
  <si>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</si>
  <si>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</si>
  <si>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</si>
  <si>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</si>
  <si>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</si>
  <si>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</si>
  <si>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</si>
  <si>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</si>
  <si>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</si>
  <si>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</si>
  <si>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</si>
  <si>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</si>
  <si>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</si>
  <si>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</si>
  <si>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</si>
  <si>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</si>
  <si>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</si>
  <si>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</si>
  <si>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</si>
  <si>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</si>
  <si>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</si>
  <si>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</si>
  <si>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</si>
  <si>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</si>
  <si>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</si>
  <si>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</si>
  <si>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</si>
  <si>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</si>
  <si>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</si>
  <si>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</si>
  <si>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</si>
  <si>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</si>
  <si>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</si>
  <si>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</si>
  <si>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</si>
  <si>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</si>
  <si>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</si>
  <si>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</si>
  <si>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</si>
  <si>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</si>
  <si>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</si>
  <si>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</si>
  <si>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</si>
  <si>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</si>
  <si>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</si>
  <si>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</si>
  <si>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</si>
  <si>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</si>
  <si>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</si>
  <si>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</si>
  <si>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</si>
  <si>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</si>
  <si>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</si>
  <si>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</si>
  <si>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</si>
  <si>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</si>
  <si>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</si>
  <si>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</si>
  <si>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</si>
  <si>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</si>
  <si>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</si>
  <si>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</si>
  <si>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</si>
  <si>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</si>
  <si>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</si>
  <si>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</si>
  <si>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</si>
  <si>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</si>
  <si>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</si>
  <si>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</si>
  <si>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</si>
  <si>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</si>
  <si>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</si>
  <si>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</si>
  <si>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</si>
  <si>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</si>
  <si>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</si>
  <si>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</si>
  <si>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</si>
  <si>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</si>
  <si>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</si>
  <si>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</si>
  <si>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</si>
  <si>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</si>
  <si>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</si>
  <si>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</si>
  <si>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</si>
  <si>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</si>
  <si>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</si>
  <si>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</si>
  <si>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</si>
  <si>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</si>
  <si>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</si>
  <si>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</si>
  <si>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</si>
  <si>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</si>
  <si>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</si>
  <si>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</si>
  <si>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</si>
  <si>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</si>
  <si>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</si>
  <si>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</si>
  <si>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</si>
  <si>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</si>
  <si>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</si>
  <si>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</si>
  <si>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</si>
  <si>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</si>
  <si>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</si>
  <si>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</si>
  <si>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</si>
  <si>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</si>
  <si>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</si>
  <si>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</si>
  <si>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</si>
  <si>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</si>
  <si>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</si>
  <si>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</si>
  <si>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</si>
  <si>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</si>
  <si>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</si>
  <si>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</si>
  <si>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</si>
  <si>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</si>
  <si>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</si>
  <si>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</si>
  <si>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</si>
  <si>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Agentur für Arbeit Koblenz – Mayen am Wohnort</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</si>
  <si>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</si>
  <si>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</si>
  <si>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</si>
  <si>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</si>
  <si>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</si>
  <si>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</si>
  <si>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</si>
  <si>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</si>
  <si>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</si>
  <si>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</si>
  <si>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</si>
  <si>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</si>
  <si>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</si>
  <si>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</si>
  <si>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</si>
  <si>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</si>
  <si>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</si>
  <si>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</si>
  <si>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</si>
  <si>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</si>
  <si>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</si>
  <si>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</si>
  <si>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</si>
  <si>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</si>
  <si>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</si>
  <si>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</si>
  <si>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</si>
  <si>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</si>
  <si>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</si>
  <si>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</si>
  <si>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</si>
  <si>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</si>
  <si>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</si>
  <si>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</si>
  <si>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</si>
  <si>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</si>
  <si>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</si>
  <si>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</si>
  <si>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</si>
  <si>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</si>
  <si>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</si>
  <si>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</si>
  <si>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</si>
  <si>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</si>
  <si>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</si>
  <si>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</si>
  <si>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Agentur für Arbeit  Koblenz – Mayen (519);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</si>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</sst>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{02DD77A1-0A9F-4DFC-A40B-422711259AC8}</c15:txfldGUID>
                      <c15:f>Daten_Diagramme!$D$6</c15:f>
                      <c15:dlblFieldTableCache>
                        <c:ptCount val="1"/>
                        <c:pt idx="0">
                          <c:v>1.4</c:v>
                        </c:pt>
                      </c15:dlblFieldTableCache>
                    </c15:dlblFTEntry>
                  </c15:dlblFieldTable>
                  <c15:showDataLabelsRange val="0"/>
                </c:ext>
                <c:ext xmlns:c16="http://schemas.microsoft.com/office/drawing/2014/chart" uri="{C3380CC4-5D6E-409C-BE32-E72D297353CC}">
                  <c16:uniqueId val="{00000000-A9B8-4997-AB41-8DDC052D35EB}"/>
                </c:ext>
              </c:extLst>
            </c:dLbl>
            <c:dLbl>
              <c:idx val="1"/>
              <c:tx>
                <c:strRef>
                  <c:f>Daten_Diagramme!$D$7</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{70912E80-CC62-4965-AF9D-6C8A3EDB6DF9}</c15:txfldGUID>
                      <c15:f>Daten_Diagramme!$D$7</c15:f>
                      <c15:dlblFieldTableCache>
                        <c:ptCount val="1"/>
                        <c:pt idx="0">
                          <c:v>0.5</c:v>
                        </c:pt>
                      </c15:dlblFieldTableCache>
                    </c15:dlblFTEntry>
                  </c15:dlblFieldTable>
                  <c15:showDataLabelsRange val="0"/>
                </c:ext>
                <c:ext xmlns:c16="http://schemas.microsoft.com/office/drawing/2014/chart" uri="{C3380CC4-5D6E-409C-BE32-E72D297353CC}">
                  <c16:uniqueId val="{00000001-A9B8-4997-AB41-8DDC052D35EB}"/>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{61CB5480-5B17-4B63-9994-B8801B29452B}</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A9B8-4997-AB41-8DDC052D35EB}"/>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{B2DACEA3-6C43-47D1-992B-C529D41079D5}</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A9B8-4997-AB41-8DDC052D35EB}"/>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1.3764252400271137</c:v>
                </c:pt>
                <c:pt idx="1">
                  <c:v>0.53680001360515106</c:v>
                </c:pt>
                <c:pt idx="2">
                  <c:v>1.1186464311118853</c:v>
                </c:pt>
                <c:pt idx="3">
                  <c:v>1.0875687030768</c:v>
                </c:pt>
              </c:numCache>
            </c:numRef>
          </c:val>
          <c:extLst>
            <c:ext xmlns:c16="http://schemas.microsoft.com/office/drawing/2014/chart" uri="{C3380CC4-5D6E-409C-BE32-E72D297353CC}">
              <c16:uniqueId val="{00000004-A9B8-4997-AB41-8DDC052D35EB}"/>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{52178330-A856-47C9-A841-F7E456701254}</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A9B8-4997-AB41-8DDC052D35EB}"/>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{BBEDE57E-6818-4E10-A6FA-41AD29C6E371}</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A9B8-4997-AB41-8DDC052D35EB}"/>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{32B0E4CA-21DF-4484-8923-43E513A5DD0B}</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A9B8-4997-AB41-8DDC052D35EB}"/>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{29515402-FB5C-46ED-94DB-8A652539A218}</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A9B8-4997-AB41-8DDC052D35E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A9B8-4997-AB41-8DDC052D35EB}"/>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A9B8-4997-AB41-8DDC052D35EB}"/>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-4.1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{A898D125-0112-4F85-BBB2-B5C2EAB09FEC}</c15:txfldGUID>
                      <c15:f>Daten_Diagramme!$E$6</c15:f>
                      <c15:dlblFieldTableCache>
                        <c:ptCount val="1"/>
                        <c:pt idx="0">
                          <c:v>-4.1</c:v>
                        </c:pt>
                      </c15:dlblFieldTableCache>
                    </c15:dlblFTEntry>
                  </c15:dlblFieldTable>
                  <c15:showDataLabelsRange val="0"/>
                </c:ext>
                <c:ext xmlns:c16="http://schemas.microsoft.com/office/drawing/2014/chart" uri="{C3380CC4-5D6E-409C-BE32-E72D297353CC}">
                  <c16:uniqueId val="{00000000-73BF-4632-A7CF-FC556CD31FA9}"/>
                </c:ext>
              </c:extLst>
            </c:dLbl>
            <c:dLbl>
              <c:idx val="1"/>
              <c:tx>
                <c:strRef>
                  <c:f>Daten_Diagramme!$E$7</c:f>
                  <c:strCache>
                    <c:ptCount val="1"/>
                    <c:pt idx="0">
                      <c:v>-3.5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{9C6688F0-5B35-4A65-96F6-9215B64B7FF3}</c15:txfldGUID>
                      <c15:f>Daten_Diagramme!$E$7</c15:f>
                      <c15:dlblFieldTableCache>
                        <c:ptCount val="1"/>
                        <c:pt idx="0">
                          <c:v>-3.5</c:v>
                        </c:pt>
                      </c15:dlblFieldTableCache>
                    </c15:dlblFTEntry>
                  </c15:dlblFieldTable>
                  <c15:showDataLabelsRange val="0"/>
                </c:ext>
                <c:ext xmlns:c16="http://schemas.microsoft.com/office/drawing/2014/chart" uri="{C3380CC4-5D6E-409C-BE32-E72D297353CC}">
                  <c16:uniqueId val="{00000001-73BF-4632-A7CF-FC556CD31FA9}"/>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{A90C150A-9EEB-4B70-9C64-61B5C8CF1935}</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73BF-4632-A7CF-FC556CD31FA9}"/>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{CDCB17F2-6120-4D61-A24A-9B73F12E87A2}</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73BF-4632-A7CF-FC556CD31FA9}"/>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-4.0894568690095845</c:v>
                </c:pt>
                <c:pt idx="1">
                  <c:v>-3.4559128396490926</c:v>
                </c:pt>
                <c:pt idx="2">
                  <c:v>-2.7637010795899166</c:v>
                </c:pt>
                <c:pt idx="3">
                  <c:v>-2.8655893304673015</c:v>
                </c:pt>
              </c:numCache>
            </c:numRef>
          </c:val>
          <c:extLst>
            <c:ext xmlns:c16="http://schemas.microsoft.com/office/drawing/2014/chart" uri="{C3380CC4-5D6E-409C-BE32-E72D297353CC}">
              <c16:uniqueId val="{00000004-73BF-4632-A7CF-FC556CD31FA9}"/>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{688D4459-4B9A-43ED-B062-AF52EBFDB86F}</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73BF-4632-A7CF-FC556CD31FA9}"/>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{4C33EEC6-7B06-413E-B784-6F582B1AE219}</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73BF-4632-A7CF-FC556CD31FA9}"/>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{31662A50-B722-48A8-9E70-2B8A149FE442}</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73BF-4632-A7CF-FC556CD31FA9}"/>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{032F3513-BA40-49C9-A8E0-CB2E4D2552E4}</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73BF-4632-A7CF-FC556CD31FA9}"/>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73BF-4632-A7CF-FC556CD31FA9}"/>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73BF-4632-A7CF-FC556CD31FA9}"/>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{D53159DC-C4B8-4842-B731-1EA3F06B6886}</c15:txfldGUID>
                      <c15:f>Daten_Diagramme!$D$14</c15:f>
                      <c15:dlblFieldTableCache>
                        <c:ptCount val="1"/>
                        <c:pt idx="0">
                          <c:v>1.4</c:v>
                        </c:pt>
                      </c15:dlblFieldTableCache>
                    </c15:dlblFTEntry>
                  </c15:dlblFieldTable>
                  <c15:showDataLabelsRange val="0"/>
                </c:ext>
                <c:ext xmlns:c16="http://schemas.microsoft.com/office/drawing/2014/chart" uri="{C3380CC4-5D6E-409C-BE32-E72D297353CC}">
                  <c16:uniqueId val="{00000000-720A-468B-BB68-B25846D61D32}"/>
                </c:ext>
              </c:extLst>
            </c:dLbl>
            <c:dLbl>
              <c:idx val="1"/>
              <c:tx>
                <c:strRef>
                  <c:f>Daten_Diagramme!$D$15</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{BF5D2052-A4D3-4358-9084-1D86FD56EC4E}</c15:txfldGUID>
                      <c15:f>Daten_Diagramme!$D$15</c15:f>
                      <c15:dlblFieldTableCache>
                        <c:ptCount val="1"/>
                        <c:pt idx="0">
                          <c:v>-0.3</c:v>
                        </c:pt>
                      </c15:dlblFieldTableCache>
                    </c15:dlblFTEntry>
                  </c15:dlblFieldTable>
                  <c15:showDataLabelsRange val="0"/>
                </c:ext>
                <c:ext xmlns:c16="http://schemas.microsoft.com/office/drawing/2014/chart" uri="{C3380CC4-5D6E-409C-BE32-E72D297353CC}">
                  <c16:uniqueId val="{00000001-720A-468B-BB68-B25846D61D32}"/>
                </c:ext>
              </c:extLst>
            </c:dLbl>
            <c:dLbl>
              <c:idx val="2"/>
              <c:tx>
                <c:strRef>
                  <c:f>Daten_Diagramme!$D$16</c:f>
                  <c:strCache>
                    <c:ptCount val="1"/>
                    <c:pt idx="0">
                      <c:v>-0.4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{9040A421-118E-489A-91D7-B3FC6BB71902}</c15:txfldGUID>
                      <c15:f>Daten_Diagramme!$D$16</c15:f>
                      <c15:dlblFieldTableCache>
                        <c:ptCount val="1"/>
                        <c:pt idx="0">
                          <c:v>-0.4</c:v>
                        </c:pt>
                      </c15:dlblFieldTableCache>
                    </c15:dlblFTEntry>
                  </c15:dlblFieldTable>
                  <c15:showDataLabelsRange val="0"/>
                </c:ext>
                <c:ext xmlns:c16="http://schemas.microsoft.com/office/drawing/2014/chart" uri="{C3380CC4-5D6E-409C-BE32-E72D297353CC}">
                  <c16:uniqueId val="{00000002-720A-468B-BB68-B25846D61D32}"/>
                </c:ext>
              </c:extLst>
            </c:dLbl>
            <c:dLbl>
              <c:idx val="3"/>
              <c:tx>
                <c:strRef>
                  <c:f>Daten_Diagramme!$D$17</c:f>
                  <c:strCache>
                    <c:ptCount val="1"/>
                    <c:pt idx="0">
                      <c:v>-0.4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{6B527CF1-1A9E-4863-8F02-A891B3BC25CA}</c15:txfldGUID>
                      <c15:f>Daten_Diagramme!$D$17</c15:f>
                      <c15:dlblFieldTableCache>
                        <c:ptCount val="1"/>
                        <c:pt idx="0">
                          <c:v>-0.4</c:v>
                        </c:pt>
                      </c15:dlblFieldTableCache>
                    </c15:dlblFTEntry>
                  </c15:dlblFieldTable>
                  <c15:showDataLabelsRange val="0"/>
                </c:ext>
                <c:ext xmlns:c16="http://schemas.microsoft.com/office/drawing/2014/chart" uri="{C3380CC4-5D6E-409C-BE32-E72D297353CC}">
                  <c16:uniqueId val="{00000003-720A-468B-BB68-B25846D61D32}"/>
                </c:ext>
              </c:extLst>
            </c:dLbl>
            <c:dLbl>
              <c:idx val="4"/>
              <c:tx>
                <c:strRef>
                  <c:f>Daten_Diagramme!$D$18</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{F3A12845-27B1-416D-B279-9FC633905F62}</c15:txfldGUID>
                      <c15:f>Daten_Diagramme!$D$18</c15:f>
                      <c15:dlblFieldTableCache>
                        <c:ptCount val="1"/>
                        <c:pt idx="0">
                          <c:v>2.9</c:v>
                        </c:pt>
                      </c15:dlblFieldTableCache>
                    </c15:dlblFTEntry>
                  </c15:dlblFieldTable>
                  <c15:showDataLabelsRange val="0"/>
                </c:ext>
                <c:ext xmlns:c16="http://schemas.microsoft.com/office/drawing/2014/chart" uri="{C3380CC4-5D6E-409C-BE32-E72D297353CC}">
                  <c16:uniqueId val="{00000004-720A-468B-BB68-B25846D61D32}"/>
                </c:ext>
              </c:extLst>
            </c:dLbl>
            <c:dLbl>
              <c:idx val="5"/>
              <c:tx>
                <c:strRef>
                  <c:f>Daten_Diagramme!$D$19</c:f>
                  <c:strCache>
                    <c:ptCount val="1"/>
                    <c:pt idx="0">
                      <c:v>-1.2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{FD745702-F55A-447B-9D42-B3E71766BB70}</c15:txfldGUID>
                      <c15:f>Daten_Diagramme!$D$19</c15:f>
                      <c15:dlblFieldTableCache>
                        <c:ptCount val="1"/>
                        <c:pt idx="0">
                          <c:v>-1.2</c:v>
                        </c:pt>
                      </c15:dlblFieldTableCache>
                    </c15:dlblFTEntry>
                  </c15:dlblFieldTable>
                  <c15:showDataLabelsRange val="0"/>
                </c:ext>
                <c:ext xmlns:c16="http://schemas.microsoft.com/office/drawing/2014/chart" uri="{C3380CC4-5D6E-409C-BE32-E72D297353CC}">
                  <c16:uniqueId val="{00000005-720A-468B-BB68-B25846D61D32}"/>
                </c:ext>
              </c:extLst>
            </c:dLbl>
            <c:dLbl>
              <c:idx val="6"/>
              <c:tx>
                <c:strRef>
                  <c:f>Daten_Diagramme!$D$20</c:f>
                  <c:strCache>
                    <c:ptCount val="1"/>
                    <c:pt idx="0">
                      <c:v>-1.6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{ED329BE3-7D9A-4129-8CD7-1B0B4B723ECE}</c15:txfldGUID>
                      <c15:f>Daten_Diagramme!$D$20</c15:f>
                      <c15:dlblFieldTableCache>
                        <c:ptCount val="1"/>
                        <c:pt idx="0">
                          <c:v>-1.6</c:v>
                        </c:pt>
                      </c15:dlblFieldTableCache>
                    </c15:dlblFTEntry>
                  </c15:dlblFieldTable>
                  <c15:showDataLabelsRange val="0"/>
                </c:ext>
                <c:ext xmlns:c16="http://schemas.microsoft.com/office/drawing/2014/chart" uri="{C3380CC4-5D6E-409C-BE32-E72D297353CC}">
                  <c16:uniqueId val="{00000006-720A-468B-BB68-B25846D61D32}"/>
                </c:ext>
              </c:extLst>
            </c:dLbl>
            <c:dLbl>
              <c:idx val="7"/>
              <c:tx>
                <c:strRef>
                  <c:f>Daten_Diagramme!$D$21</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{0A671D14-BDBA-4D12-95A5-14F658C9DD1B}</c15:txfldGUID>
                      <c15:f>Daten_Diagramme!$D$21</c15:f>
                      <c15:dlblFieldTableCache>
                        <c:ptCount val="1"/>
                        <c:pt idx="0">
                          <c:v>1.9</c:v>
                        </c:pt>
                      </c15:dlblFieldTableCache>
                    </c15:dlblFTEntry>
                  </c15:dlblFieldTable>
                  <c15:showDataLabelsRange val="0"/>
                </c:ext>
                <c:ext xmlns:c16="http://schemas.microsoft.com/office/drawing/2014/chart" uri="{C3380CC4-5D6E-409C-BE32-E72D297353CC}">
                  <c16:uniqueId val="{00000007-720A-468B-BB68-B25846D61D32}"/>
                </c:ext>
              </c:extLst>
            </c:dLbl>
            <c:dLbl>
              <c:idx val="8"/>
              <c:tx>
                <c:strRef>
                  <c:f>Daten_Diagramme!$D$22</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{09A3443D-22A9-4281-8594-7F1D18D62182}</c15:txfldGUID>
                      <c15:f>Daten_Diagramme!$D$22</c15:f>
                      <c15:dlblFieldTableCache>
                        <c:ptCount val="1"/>
                        <c:pt idx="0">
                          <c:v>1.7</c:v>
                        </c:pt>
                      </c15:dlblFieldTableCache>
                    </c15:dlblFTEntry>
                  </c15:dlblFieldTable>
                  <c15:showDataLabelsRange val="0"/>
                </c:ext>
                <c:ext xmlns:c16="http://schemas.microsoft.com/office/drawing/2014/chart" uri="{C3380CC4-5D6E-409C-BE32-E72D297353CC}">
                  <c16:uniqueId val="{00000008-720A-468B-BB68-B25846D61D32}"/>
                </c:ext>
              </c:extLst>
            </c:dLbl>
            <c:dLbl>
              <c:idx val="9"/>
              <c:tx>
                <c:strRef>
                  <c:f>Daten_Diagramme!$D$23</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{4AC71EB9-5EBE-4EE3-85DA-132ED6F19790}</c15:txfldGUID>
                      <c15:f>Daten_Diagramme!$D$23</c15:f>
                      <c15:dlblFieldTableCache>
                        <c:ptCount val="1"/>
                        <c:pt idx="0">
                          <c:v>2.3</c:v>
                        </c:pt>
                      </c15:dlblFieldTableCache>
                    </c15:dlblFTEntry>
                  </c15:dlblFieldTable>
                  <c15:showDataLabelsRange val="0"/>
                </c:ext>
                <c:ext xmlns:c16="http://schemas.microsoft.com/office/drawing/2014/chart" uri="{C3380CC4-5D6E-409C-BE32-E72D297353CC}">
                  <c16:uniqueId val="{00000009-720A-468B-BB68-B25846D61D32}"/>
                </c:ext>
              </c:extLst>
            </c:dLbl>
            <c:dLbl>
              <c:idx val="10"/>
              <c:tx>
                <c:strRef>
                  <c:f>Daten_Diagramme!$D$24</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{C20B6FD6-36E3-4070-ABE2-A20B48D2B782}</c15:txfldGUID>
                      <c15:f>Daten_Diagramme!$D$24</c15:f>
                      <c15:dlblFieldTableCache>
                        <c:ptCount val="1"/>
                        <c:pt idx="0">
                          <c:v>-0.9</c:v>
                        </c:pt>
                      </c15:dlblFieldTableCache>
                    </c15:dlblFTEntry>
                  </c15:dlblFieldTable>
                  <c15:showDataLabelsRange val="0"/>
                </c:ext>
                <c:ext xmlns:c16="http://schemas.microsoft.com/office/drawing/2014/chart" uri="{C3380CC4-5D6E-409C-BE32-E72D297353CC}">
                  <c16:uniqueId val="{0000000A-720A-468B-BB68-B25846D61D32}"/>
                </c:ext>
              </c:extLst>
            </c:dLbl>
            <c:dLbl>
              <c:idx val="11"/>
              <c:tx>
                <c:strRef>
                  <c:f>Daten_Diagramme!$D$25</c:f>
                  <c:strCache>
                    <c:ptCount val="1"/>
                    <c:pt idx="0">
                      <c:v>6.2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{19A51706-F57E-48B4-BB04-7850A47A4826}</c15:txfldGUID>
                      <c15:f>Daten_Diagramme!$D$25</c15:f>
                      <c15:dlblFieldTableCache>
                        <c:ptCount val="1"/>
                        <c:pt idx="0">
                          <c:v>6.2</c:v>
                        </c:pt>
                      </c15:dlblFieldTableCache>
                    </c15:dlblFTEntry>
                  </c15:dlblFieldTable>
                  <c15:showDataLabelsRange val="0"/>
                </c:ext>
                <c:ext xmlns:c16="http://schemas.microsoft.com/office/drawing/2014/chart" uri="{C3380CC4-5D6E-409C-BE32-E72D297353CC}">
                  <c16:uniqueId val="{0000000B-720A-468B-BB68-B25846D61D32}"/>
                </c:ext>
              </c:extLst>
            </c:dLbl>
            <c:dLbl>
              <c:idx val="12"/>
              <c:tx>
                <c:strRef>
                  <c:f>Daten_Diagramme!$D$26</c:f>
                  <c:strCache>
                    <c:ptCount val="1"/>
                    <c:pt idx="0">
                      <c:v>2.2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{DA4308CE-B6C8-4D20-9585-B288E46B6B0C}</c15:txfldGUID>
                      <c15:f>Daten_Diagramme!$D$26</c15:f>
                      <c15:dlblFieldTableCache>
                        <c:ptCount val="1"/>
                        <c:pt idx="0">
                          <c:v>2.2</c:v>
                        </c:pt>
                      </c15:dlblFieldTableCache>
                    </c15:dlblFTEntry>
                  </c15:dlblFieldTable>
                  <c15:showDataLabelsRange val="0"/>
                </c:ext>
                <c:ext xmlns:c16="http://schemas.microsoft.com/office/drawing/2014/chart" uri="{C3380CC4-5D6E-409C-BE32-E72D297353CC}">
                  <c16:uniqueId val="{0000000C-720A-468B-BB68-B25846D61D32}"/>
                </c:ext>
              </c:extLst>
            </c:dLbl>
            <c:dLbl>
              <c:idx val="13"/>
              <c:tx>
                <c:strRef>
                  <c:f>Daten_Diagramme!$D$27</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{55E710EA-ABD1-4982-92D5-BCE86F49055E}</c15:txfldGUID>
                      <c15:f>Daten_Diagramme!$D$27</c15:f>
                      <c15:dlblFieldTableCache>
                        <c:ptCount val="1"/>
                        <c:pt idx="0">
                          <c:v>1.1</c:v>
                        </c:pt>
                      </c15:dlblFieldTableCache>
                    </c15:dlblFTEntry>
                  </c15:dlblFieldTable>
                  <c15:showDataLabelsRange val="0"/>
                </c:ext>
                <c:ext xmlns:c16="http://schemas.microsoft.com/office/drawing/2014/chart" uri="{C3380CC4-5D6E-409C-BE32-E72D297353CC}">
                  <c16:uniqueId val="{0000000D-720A-468B-BB68-B25846D61D32}"/>
                </c:ext>
              </c:extLst>
            </c:dLbl>
            <c:dLbl>
              <c:idx val="14"/>
              <c:tx>
                <c:strRef>
                  <c:f>Daten_Diagramme!$D$28</c:f>
                  <c:strCache>
                    <c:ptCount val="1"/>
                    <c:pt idx="0">
                      <c:v>7.7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{98854684-04DE-4843-AE24-23AFEA64BCD7}</c15:txfldGUID>
                      <c15:f>Daten_Diagramme!$D$28</c15:f>
                      <c15:dlblFieldTableCache>
                        <c:ptCount val="1"/>
                        <c:pt idx="0">
                          <c:v>7.7</c:v>
                        </c:pt>
                      </c15:dlblFieldTableCache>
                    </c15:dlblFTEntry>
                  </c15:dlblFieldTable>
                  <c15:showDataLabelsRange val="0"/>
                </c:ext>
                <c:ext xmlns:c16="http://schemas.microsoft.com/office/drawing/2014/chart" uri="{C3380CC4-5D6E-409C-BE32-E72D297353CC}">
                  <c16:uniqueId val="{0000000E-720A-468B-BB68-B25846D61D32}"/>
                </c:ext>
              </c:extLst>
            </c:dLbl>
            <c:dLbl>
              <c:idx val="15"/>
              <c:tx>
                <c:strRef>
                  <c:f>Daten_Diagramme!$D$29</c:f>
                  <c:strCache>
                    <c:ptCount val="1"/>
                    <c:pt idx="0">
                      <c:v>-12.7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{18B9B544-433E-4190-AD36-2A50C71BA468}</c15:txfldGUID>
                      <c15:f>Daten_Diagramme!$D$29</c15:f>
                      <c15:dlblFieldTableCache>
                        <c:ptCount val="1"/>
                        <c:pt idx="0">
                          <c:v>-12.7</c:v>
                        </c:pt>
                      </c15:dlblFieldTableCache>
                    </c15:dlblFTEntry>
                  </c15:dlblFieldTable>
                  <c15:showDataLabelsRange val="0"/>
                </c:ext>
                <c:ext xmlns:c16="http://schemas.microsoft.com/office/drawing/2014/chart" uri="{C3380CC4-5D6E-409C-BE32-E72D297353CC}">
                  <c16:uniqueId val="{0000000F-720A-468B-BB68-B25846D61D32}"/>
                </c:ext>
              </c:extLst>
            </c:dLbl>
            <c:dLbl>
              <c:idx val="16"/>
              <c:tx>
                <c:strRef>
                  <c:f>Daten_Diagramme!$D$30</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{F2CEFA4E-ADAD-4327-BD85-76201CDF58F6}</c15:txfldGUID>
                      <c15:f>Daten_Diagramme!$D$30</c15:f>
                      <c15:dlblFieldTableCache>
                        <c:ptCount val="1"/>
                        <c:pt idx="0">
                          <c:v>2.7</c:v>
                        </c:pt>
                      </c15:dlblFieldTableCache>
                    </c15:dlblFTEntry>
                  </c15:dlblFieldTable>
                  <c15:showDataLabelsRange val="0"/>
                </c:ext>
                <c:ext xmlns:c16="http://schemas.microsoft.com/office/drawing/2014/chart" uri="{C3380CC4-5D6E-409C-BE32-E72D297353CC}">
                  <c16:uniqueId val="{00000010-720A-468B-BB68-B25846D61D32}"/>
                </c:ext>
              </c:extLst>
            </c:dLbl>
            <c:dLbl>
              <c:idx val="17"/>
              <c:tx>
                <c:strRef>
                  <c:f>Daten_Diagramme!$D$31</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{8A651710-3ADA-480D-A990-DFC7ACA751C2}</c15:txfldGUID>
                      <c15:f>Daten_Diagramme!$D$31</c15:f>
                      <c15:dlblFieldTableCache>
                        <c:ptCount val="1"/>
                        <c:pt idx="0">
                          <c:v>0.0</c:v>
                        </c:pt>
                      </c15:dlblFieldTableCache>
                    </c15:dlblFTEntry>
                  </c15:dlblFieldTable>
                  <c15:showDataLabelsRange val="0"/>
                </c:ext>
                <c:ext xmlns:c16="http://schemas.microsoft.com/office/drawing/2014/chart" uri="{C3380CC4-5D6E-409C-BE32-E72D297353CC}">
                  <c16:uniqueId val="{00000011-720A-468B-BB68-B25846D61D32}"/>
                </c:ext>
              </c:extLst>
            </c:dLbl>
            <c:dLbl>
              <c:idx val="18"/>
              <c:tx>
                <c:strRef>
                  <c:f>Daten_Diagramme!$D$32</c:f>
                  <c:strCache>
                    <c:ptCount val="1"/>
                    <c:pt idx="0">
                      <c:v>2.6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{3A3F70BA-3A61-4161-AC03-4EA4C8A0794A}</c15:txfldGUID>
                      <c15:f>Daten_Diagramme!$D$32</c15:f>
                      <c15:dlblFieldTableCache>
                        <c:ptCount val="1"/>
                        <c:pt idx="0">
                          <c:v>2.6</c:v>
                        </c:pt>
                      </c15:dlblFieldTableCache>
                    </c15:dlblFTEntry>
                  </c15:dlblFieldTable>
                  <c15:showDataLabelsRange val="0"/>
                </c:ext>
                <c:ext xmlns:c16="http://schemas.microsoft.com/office/drawing/2014/chart" uri="{C3380CC4-5D6E-409C-BE32-E72D297353CC}">
                  <c16:uniqueId val="{00000012-720A-468B-BB68-B25846D61D32}"/>
                </c:ext>
              </c:extLst>
            </c:dLbl>
            <c:dLbl>
              <c:idx val="19"/>
              <c:tx>
                <c:strRef>
                  <c:f>Daten_Diagramme!$D$33</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{C7B9F2EC-91F4-430A-B8A2-EDB168A049C8}</c15:txfldGUID>
                      <c15:f>Daten_Diagramme!$D$33</c15:f>
                      <c15:dlblFieldTableCache>
                        <c:ptCount val="1"/>
                        <c:pt idx="0">
                          <c:v>2.3</c:v>
                        </c:pt>
                      </c15:dlblFieldTableCache>
                    </c15:dlblFTEntry>
                  </c15:dlblFieldTable>
                  <c15:showDataLabelsRange val="0"/>
                </c:ext>
                <c:ext xmlns:c16="http://schemas.microsoft.com/office/drawing/2014/chart" uri="{C3380CC4-5D6E-409C-BE32-E72D297353CC}">
                  <c16:uniqueId val="{00000013-720A-468B-BB68-B25846D61D32}"/>
                </c:ext>
              </c:extLst>
            </c:dLbl>
            <c:dLbl>
              <c:idx val="20"/>
              <c:tx>
                <c:strRef>
                  <c:f>Daten_Diagramme!$D$34</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{5E055370-3FAC-49FA-B97A-C786253C3247}</c15:txfldGUID>
                      <c15:f>Daten_Diagramme!$D$34</c15:f>
                      <c15:dlblFieldTableCache>
                        <c:ptCount val="1"/>
                        <c:pt idx="0">
                          <c:v>1.1</c:v>
                        </c:pt>
                      </c15:dlblFieldTableCache>
                    </c15:dlblFTEntry>
                  </c15:dlblFieldTable>
                  <c15:showDataLabelsRange val="0"/>
                </c:ext>
                <c:ext xmlns:c16="http://schemas.microsoft.com/office/drawing/2014/chart" uri="{C3380CC4-5D6E-409C-BE32-E72D297353CC}">
                  <c16:uniqueId val="{00000014-720A-468B-BB68-B25846D61D32}"/>
                </c:ext>
              </c:extLst>
            </c:dLbl>
            <c:dLbl>
              <c:idx val="21"/>
              <c:tx>
                <c:strRef>
                  <c:f>Daten_Diagramme!$D$35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{AAE54C25-0053-420D-8453-6ACD7E3DBD5C}</c15:txfldGUID>
                      <c15:f>Daten_Diagramme!$D$35</c15:f>
                      <c15:dlblFieldTableCache>
                        <c:ptCount val="1"/>
                        <c:pt idx="0">
                          <c:v>0.0</c:v>
                        </c:pt>
                      </c15:dlblFieldTableCache>
                    </c15:dlblFTEntry>
                  </c15:dlblFieldTable>
                  <c15:showDataLabelsRange val="0"/>
                </c:ext>
                <c:ext xmlns:c16="http://schemas.microsoft.com/office/drawing/2014/chart" uri="{C3380CC4-5D6E-409C-BE32-E72D297353CC}">
                  <c16:uniqueId val="{00000015-720A-468B-BB68-B25846D61D32}"/>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{A2E98301-6018-4FB2-B9FB-421ECEF4F1CC}</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720A-468B-BB68-B25846D61D32}"/>
                </c:ext>
              </c:extLst>
            </c:dLbl>
            <c:dLbl>
              <c:idx val="23"/>
              <c:tx>
                <c:strRef>
                  <c:f>Daten_Diagramme!$D$37</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{51A37305-783D-42D7-8535-56ABAE308D08}</c15:txfldGUID>
                      <c15:f>Daten_Diagramme!$D$37</c15:f>
                      <c15:dlblFieldTableCache>
                        <c:ptCount val="1"/>
                        <c:pt idx="0">
                          <c:v>-0.3</c:v>
                        </c:pt>
                      </c15:dlblFieldTableCache>
                    </c15:dlblFTEntry>
                  </c15:dlblFieldTable>
                  <c15:showDataLabelsRange val="0"/>
                </c:ext>
                <c:ext xmlns:c16="http://schemas.microsoft.com/office/drawing/2014/chart" uri="{C3380CC4-5D6E-409C-BE32-E72D297353CC}">
                  <c16:uniqueId val="{00000017-720A-468B-BB68-B25846D61D32}"/>
                </c:ext>
              </c:extLst>
            </c:dLbl>
            <c:dLbl>
              <c:idx val="24"/>
              <c:layout>
                <c:manualLayout>
                  <c:x val="4.7769028871392123E-3"/>
                  <c:y val="-4.6876052205785108E-5"/>
                </c:manualLayout>
              </c:layout>
              <c:tx>
                <c:strRef>
                  <c:f>Daten_Diagramme!$D$38</c:f>
                  <c:strCache>
                    <c:ptCount val="1"/>
                    <c:pt idx="0">
                      <c:v>0.1</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{81B5F408-D59A-4AEE-9054-AF30AE7891CC}</c15:txfldGUID>
                      <c15:f>Daten_Diagramme!$D$38</c15:f>
                      <c15:dlblFieldTableCache>
                        <c:ptCount val="1"/>
                        <c:pt idx="0">
                          <c:v>0.1</c:v>
                        </c:pt>
                      </c15:dlblFieldTableCache>
                    </c15:dlblFTEntry>
                  </c15:dlblFieldTable>
                  <c15:showDataLabelsRange val="0"/>
                </c:ext>
                <c:ext xmlns:c16="http://schemas.microsoft.com/office/drawing/2014/chart" uri="{C3380CC4-5D6E-409C-BE32-E72D297353CC}">
                  <c16:uniqueId val="{00000018-720A-468B-BB68-B25846D61D32}"/>
                </c:ext>
              </c:extLst>
            </c:dLbl>
            <c:dLbl>
              <c:idx val="25"/>
              <c:tx>
                <c:strRef>
                  <c:f>Daten_Diagramme!$D$39</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{007D1894-6944-4D0D-A673-3EA430624B4C}</c15:txfldGUID>
                      <c15:f>Daten_Diagramme!$D$39</c15:f>
                      <c15:dlblFieldTableCache>
                        <c:ptCount val="1"/>
                        <c:pt idx="0">
                          <c:v>1.8</c:v>
                        </c:pt>
                      </c15:dlblFieldTableCache>
                    </c15:dlblFTEntry>
                  </c15:dlblFieldTable>
                  <c15:showDataLabelsRange val="0"/>
                </c:ext>
                <c:ext xmlns:c16="http://schemas.microsoft.com/office/drawing/2014/chart" uri="{C3380CC4-5D6E-409C-BE32-E72D297353CC}">
                  <c16:uniqueId val="{00000019-720A-468B-BB68-B25846D61D32}"/>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{FB65E003-B425-4012-9F40-830E7D953FAF}</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720A-468B-BB68-B25846D61D32}"/>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{1C599C44-39C0-4318-B68B-DE0D9BAA40A8}</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720A-468B-BB68-B25846D61D32}"/>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{D3818E3B-E650-4C58-A9BB-8336534BBCA5}</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720A-468B-BB68-B25846D61D32}"/>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{001ABEE8-CA4E-44E7-A574-495B014839A7}</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720A-468B-BB68-B25846D61D32}"/>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{03400A00-7CBB-407D-ADF9-11B39C92EABB}</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720A-468B-BB68-B25846D61D32}"/>
                </c:ext>
              </c:extLst>
            </c:dLbl>
            <c:dLbl>
              <c:idx val="31"/>
              <c:tx>
                <c:strRef>
                  <c:f>Daten_Diagramme!$D$45</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{22D7F476-ACCB-4CCE-91B9-DB9004A20E88}</c15:txfldGUID>
                      <c15:f>Daten_Diagramme!$D$45</c15:f>
                      <c15:dlblFieldTableCache>
                        <c:ptCount val="1"/>
                        <c:pt idx="0">
                          <c:v>1.8</c:v>
                        </c:pt>
                      </c15:dlblFieldTableCache>
                    </c15:dlblFTEntry>
                  </c15:dlblFieldTable>
                  <c15:showDataLabelsRange val="0"/>
                </c:ext>
                <c:ext xmlns:c16="http://schemas.microsoft.com/office/drawing/2014/chart" uri="{C3380CC4-5D6E-409C-BE32-E72D297353CC}">
                  <c16:uniqueId val="{0000001F-720A-468B-BB68-B25846D61D32}"/>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1.3764252400271137</c:v>
                </c:pt>
                <c:pt idx="1">
                  <c:v>-0.26785714285714285</c:v>
                </c:pt>
                <c:pt idx="2">
                  <c:v>-0.37414965986394561</c:v>
                </c:pt>
                <c:pt idx="3">
                  <c:v>-0.44794430654226941</c:v>
                </c:pt>
                <c:pt idx="4">
                  <c:v>2.8919534074173248</c:v>
                </c:pt>
                <c:pt idx="5">
                  <c:v>-1.2407589308793878</c:v>
                </c:pt>
                <c:pt idx="6">
                  <c:v>-1.6146655335680467</c:v>
                </c:pt>
                <c:pt idx="7">
                  <c:v>1.8973507038559063</c:v>
                </c:pt>
                <c:pt idx="8">
                  <c:v>1.7369002012856307</c:v>
                </c:pt>
                <c:pt idx="9">
                  <c:v>2.3411678295997063</c:v>
                </c:pt>
                <c:pt idx="10">
                  <c:v>-0.89371648563178885</c:v>
                </c:pt>
                <c:pt idx="11">
                  <c:v>6.1730663237185377</c:v>
                </c:pt>
                <c:pt idx="12">
                  <c:v>2.191616766467066</c:v>
                </c:pt>
                <c:pt idx="13">
                  <c:v>1.1184075518161296</c:v>
                </c:pt>
                <c:pt idx="14">
                  <c:v>7.6968620485494377</c:v>
                </c:pt>
                <c:pt idx="15">
                  <c:v>-12.663030590467157</c:v>
                </c:pt>
                <c:pt idx="16">
                  <c:v>2.7238095238095239</c:v>
                </c:pt>
                <c:pt idx="17">
                  <c:v>0</c:v>
                </c:pt>
                <c:pt idx="18">
                  <c:v>2.6224669353465404</c:v>
                </c:pt>
                <c:pt idx="19">
                  <c:v>2.2682029317729384</c:v>
                </c:pt>
                <c:pt idx="20">
                  <c:v>1.0679461383686735</c:v>
                </c:pt>
                <c:pt idx="21">
                  <c:v>0</c:v>
                </c:pt>
                <c:pt idx="23">
                  <c:v>-0.26785714285714285</c:v>
                </c:pt>
                <c:pt idx="24">
                  <c:v>9.913810545057257E-2</c:v>
                </c:pt>
                <c:pt idx="25">
                  <c:v>1.8179964659507952</c:v>
                </c:pt>
              </c:numCache>
            </c:numRef>
          </c:val>
          <c:extLst>
            <c:ext xmlns:c16="http://schemas.microsoft.com/office/drawing/2014/chart" uri="{C3380CC4-5D6E-409C-BE32-E72D297353CC}">
              <c16:uniqueId val="{00000020-720A-468B-BB68-B25846D61D32}"/>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{9211DCAD-6B67-4F24-BD4E-86D20F52F5CF}</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720A-468B-BB68-B25846D61D32}"/>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{A2B4B44F-EBA6-43D9-A8DF-AAE81561CAD4}</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720A-468B-BB68-B25846D61D32}"/>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{B8E98F92-E5A1-467B-8103-AD6073EE1701}</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720A-468B-BB68-B25846D61D32}"/>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{4A5FD734-82E7-44D8-8973-CCB6F24D1306}</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720A-468B-BB68-B25846D61D32}"/>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{1D82EE86-7F0F-4D2D-A761-D2A11913B10C}</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720A-468B-BB68-B25846D61D32}"/>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{2189106D-0D7D-4830-8A35-D943E6A051BF}</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720A-468B-BB68-B25846D61D32}"/>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{C34F43CC-DF15-4EAD-9C43-A9638917BACE}</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720A-468B-BB68-B25846D61D32}"/>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{286B60CC-F843-4ADE-A748-16670BB99AC8}</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720A-468B-BB68-B25846D61D32}"/>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{EC883AC4-60CB-487C-ACEA-F012DA2EB48A}</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720A-468B-BB68-B25846D61D32}"/>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{6F3F30E0-398C-4E0D-AAD6-BC325CEA57DB}</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720A-468B-BB68-B25846D61D32}"/>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{71B88E61-1C29-465C-A9D7-76D182A6AF4B}</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720A-468B-BB68-B25846D61D32}"/>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{5FBD37F1-FEC9-4CA0-A2F0-2AA09759FCAA}</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720A-468B-BB68-B25846D61D32}"/>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{6DDF0EF3-E180-4F62-91CE-4D271276CFA1}</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720A-468B-BB68-B25846D61D32}"/>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{8C3B40E7-37FA-4B13-9667-C75682158BD4}</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720A-468B-BB68-B25846D61D32}"/>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{7CD23004-113F-45E3-A690-DFCDCB769D89}</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720A-468B-BB68-B25846D61D32}"/>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{47F8FB53-F16A-4840-9581-CF4273C3DCAA}</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720A-468B-BB68-B25846D61D32}"/>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{E958AEB8-0A12-41C9-98EE-2869AD6660A6}</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720A-468B-BB68-B25846D61D32}"/>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{746FC34A-FE03-409C-8BFE-926150516CEB}</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720A-468B-BB68-B25846D61D32}"/>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{DB63F116-14B3-47F2-AE24-DF8D84D73097}</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720A-468B-BB68-B25846D61D32}"/>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{8AB66794-EA6D-45A8-991E-A5B4D1AAD0FD}</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720A-468B-BB68-B25846D61D32}"/>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{AA5F5842-8E78-4BA2-98EB-F0DC71FB5904}</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720A-468B-BB68-B25846D61D32}"/>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{6423A924-2363-4EA4-9B58-681B4CDAEB03}</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720A-468B-BB68-B25846D61D32}"/>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{E34BB6D9-E630-41F0-8486-11BE4C57E756}</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720A-468B-BB68-B25846D61D32}"/>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{254363C8-0FAE-465E-8352-C294F44DF22E}</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720A-468B-BB68-B25846D61D32}"/>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{69AA4EA1-10C1-42AA-9097-7E9488A4970D}</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720A-468B-BB68-B25846D61D32}"/>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{795EF2EA-3248-447D-8E5F-898E0C178F1C}</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720A-468B-BB68-B25846D61D32}"/>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{92DDF83C-5F7C-4AC6-AF21-8F46ABD973FB}</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720A-468B-BB68-B25846D61D32}"/>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{C6628221-0122-4F67-BE5A-CE26B9DBFC7C}</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720A-468B-BB68-B25846D61D32}"/>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{F5F464F9-634C-47BE-B630-CA0CECFE49B4}</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720A-468B-BB68-B25846D61D32}"/>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{B2D4B2E7-0F6D-4D3F-AC96-0A764964AD4F}</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720A-468B-BB68-B25846D61D32}"/>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{EC6A966A-795E-4E65-BEDE-57B58E330CA8}</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720A-468B-BB68-B25846D61D32}"/>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{0A73656B-C7C7-404C-B504-139D1B6E2ECC}</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720A-468B-BB68-B25846D61D32}"/>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720A-468B-BB68-B25846D61D32}"/>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720A-468B-BB68-B25846D61D32}"/>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-4.1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{66F9EE47-2A6A-4D72-88B7-739B46A2AD17}</c15:txfldGUID>
                      <c15:f>Daten_Diagramme!$E$14</c15:f>
                      <c15:dlblFieldTableCache>
                        <c:ptCount val="1"/>
                        <c:pt idx="0">
                          <c:v>-4.1</c:v>
                        </c:pt>
                      </c15:dlblFieldTableCache>
                    </c15:dlblFTEntry>
                  </c15:dlblFieldTable>
                  <c15:showDataLabelsRange val="0"/>
                </c:ext>
                <c:ext xmlns:c16="http://schemas.microsoft.com/office/drawing/2014/chart" uri="{C3380CC4-5D6E-409C-BE32-E72D297353CC}">
                  <c16:uniqueId val="{00000000-2194-472C-9BF9-83E2096E99D1}"/>
                </c:ext>
              </c:extLst>
            </c:dLbl>
            <c:dLbl>
              <c:idx val="1"/>
              <c:tx>
                <c:strRef>
                  <c:f>Daten_Diagramme!$E$15</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{CE99879A-469C-40EA-9EB6-F9EDB9E4C7CC}</c15:txfldGUID>
                      <c15:f>Daten_Diagramme!$E$15</c15:f>
                      <c15:dlblFieldTableCache>
                        <c:ptCount val="1"/>
                        <c:pt idx="0">
                          <c:v>-1.4</c:v>
                        </c:pt>
                      </c15:dlblFieldTableCache>
                    </c15:dlblFTEntry>
                  </c15:dlblFieldTable>
                  <c15:showDataLabelsRange val="0"/>
                </c:ext>
                <c:ext xmlns:c16="http://schemas.microsoft.com/office/drawing/2014/chart" uri="{C3380CC4-5D6E-409C-BE32-E72D297353CC}">
                  <c16:uniqueId val="{00000001-2194-472C-9BF9-83E2096E99D1}"/>
                </c:ext>
              </c:extLst>
            </c:dLbl>
            <c:dLbl>
              <c:idx val="2"/>
              <c:tx>
                <c:strRef>
                  <c:f>Daten_Diagramme!$E$16</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{2E5F4AD1-E38B-4556-BCE5-7EBDF0BFA1C5}</c15:txfldGUID>
                      <c15:f>Daten_Diagramme!$E$16</c15:f>
                      <c15:dlblFieldTableCache>
                        <c:ptCount val="1"/>
                        <c:pt idx="0">
                          <c:v>4.2</c:v>
                        </c:pt>
                      </c15:dlblFieldTableCache>
                    </c15:dlblFTEntry>
                  </c15:dlblFieldTable>
                  <c15:showDataLabelsRange val="0"/>
                </c:ext>
                <c:ext xmlns:c16="http://schemas.microsoft.com/office/drawing/2014/chart" uri="{C3380CC4-5D6E-409C-BE32-E72D297353CC}">
                  <c16:uniqueId val="{00000002-2194-472C-9BF9-83E2096E99D1}"/>
                </c:ext>
              </c:extLst>
            </c:dLbl>
            <c:dLbl>
              <c:idx val="3"/>
              <c:tx>
                <c:strRef>
                  <c:f>Daten_Diagramme!$E$17</c:f>
                  <c:strCache>
                    <c:ptCount val="1"/>
                    <c:pt idx="0">
                      <c:v>-6.0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{A3E22CB7-7F81-4508-B805-4970A0EB2EB9}</c15:txfldGUID>
                      <c15:f>Daten_Diagramme!$E$17</c15:f>
                      <c15:dlblFieldTableCache>
                        <c:ptCount val="1"/>
                        <c:pt idx="0">
                          <c:v>-6.0</c:v>
                        </c:pt>
                      </c15:dlblFieldTableCache>
                    </c15:dlblFTEntry>
                  </c15:dlblFieldTable>
                  <c15:showDataLabelsRange val="0"/>
                </c:ext>
                <c:ext xmlns:c16="http://schemas.microsoft.com/office/drawing/2014/chart" uri="{C3380CC4-5D6E-409C-BE32-E72D297353CC}">
                  <c16:uniqueId val="{00000003-2194-472C-9BF9-83E2096E99D1}"/>
                </c:ext>
              </c:extLst>
            </c:dLbl>
            <c:dLbl>
              <c:idx val="4"/>
              <c:tx>
                <c:strRef>
                  <c:f>Daten_Diagramme!$E$18</c:f>
                  <c:strCache>
                    <c:ptCount val="1"/>
                    <c:pt idx="0">
                      <c:v>-7.3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{C00B3DE8-2E02-452F-8049-9D1C5B474A61}</c15:txfldGUID>
                      <c15:f>Daten_Diagramme!$E$18</c15:f>
                      <c15:dlblFieldTableCache>
                        <c:ptCount val="1"/>
                        <c:pt idx="0">
                          <c:v>-7.3</c:v>
                        </c:pt>
                      </c15:dlblFieldTableCache>
                    </c15:dlblFTEntry>
                  </c15:dlblFieldTable>
                  <c15:showDataLabelsRange val="0"/>
                </c:ext>
                <c:ext xmlns:c16="http://schemas.microsoft.com/office/drawing/2014/chart" uri="{C3380CC4-5D6E-409C-BE32-E72D297353CC}">
                  <c16:uniqueId val="{00000004-2194-472C-9BF9-83E2096E99D1}"/>
                </c:ext>
              </c:extLst>
            </c:dLbl>
            <c:dLbl>
              <c:idx val="5"/>
              <c:tx>
                <c:strRef>
                  <c:f>Daten_Diagramme!$E$19</c:f>
                  <c:strCache>
                    <c:ptCount val="1"/>
                    <c:pt idx="0">
                      <c:v>-4.3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{314BF921-BC2F-489E-B477-0DD50CA5B0DD}</c15:txfldGUID>
                      <c15:f>Daten_Diagramme!$E$19</c15:f>
                      <c15:dlblFieldTableCache>
                        <c:ptCount val="1"/>
                        <c:pt idx="0">
                          <c:v>-4.3</c:v>
                        </c:pt>
                      </c15:dlblFieldTableCache>
                    </c15:dlblFTEntry>
                  </c15:dlblFieldTable>
                  <c15:showDataLabelsRange val="0"/>
                </c:ext>
                <c:ext xmlns:c16="http://schemas.microsoft.com/office/drawing/2014/chart" uri="{C3380CC4-5D6E-409C-BE32-E72D297353CC}">
                  <c16:uniqueId val="{00000005-2194-472C-9BF9-83E2096E99D1}"/>
                </c:ext>
              </c:extLst>
            </c:dLbl>
            <c:dLbl>
              <c:idx val="6"/>
              <c:tx>
                <c:strRef>
                  <c:f>Daten_Diagramme!$E$20</c:f>
                  <c:strCache>
                    <c:ptCount val="1"/>
                    <c:pt idx="0">
                      <c:v>-6.0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{BC8C91B4-276A-4F9D-8619-BCCD266C7EE0}</c15:txfldGUID>
                      <c15:f>Daten_Diagramme!$E$20</c15:f>
                      <c15:dlblFieldTableCache>
                        <c:ptCount val="1"/>
                        <c:pt idx="0">
                          <c:v>-6.0</c:v>
                        </c:pt>
                      </c15:dlblFieldTableCache>
                    </c15:dlblFTEntry>
                  </c15:dlblFieldTable>
                  <c15:showDataLabelsRange val="0"/>
                </c:ext>
                <c:ext xmlns:c16="http://schemas.microsoft.com/office/drawing/2014/chart" uri="{C3380CC4-5D6E-409C-BE32-E72D297353CC}">
                  <c16:uniqueId val="{00000006-2194-472C-9BF9-83E2096E99D1}"/>
                </c:ext>
              </c:extLst>
            </c:dLbl>
            <c:dLbl>
              <c:idx val="7"/>
              <c:tx>
                <c:strRef>
                  <c:f>Daten_Diagramme!$E$21</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{0F061D87-8A43-4EF1-BC39-1553F1790A8E}</c15:txfldGUID>
                      <c15:f>Daten_Diagramme!$E$21</c15:f>
                      <c15:dlblFieldTableCache>
                        <c:ptCount val="1"/>
                        <c:pt idx="0">
                          <c:v>0.9</c:v>
                        </c:pt>
                      </c15:dlblFieldTableCache>
                    </c15:dlblFTEntry>
                  </c15:dlblFieldTable>
                  <c15:showDataLabelsRange val="0"/>
                </c:ext>
                <c:ext xmlns:c16="http://schemas.microsoft.com/office/drawing/2014/chart" uri="{C3380CC4-5D6E-409C-BE32-E72D297353CC}">
                  <c16:uniqueId val="{00000007-2194-472C-9BF9-83E2096E99D1}"/>
                </c:ext>
              </c:extLst>
            </c:dLbl>
            <c:dLbl>
              <c:idx val="8"/>
              <c:tx>
                <c:strRef>
                  <c:f>Daten_Diagramme!$E$22</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{C9CF6D3E-48CA-44A9-8894-1395BDF247F6}</c15:txfldGUID>
                      <c15:f>Daten_Diagramme!$E$22</c15:f>
                      <c15:dlblFieldTableCache>
                        <c:ptCount val="1"/>
                        <c:pt idx="0">
                          <c:v>0.7</c:v>
                        </c:pt>
                      </c15:dlblFieldTableCache>
                    </c15:dlblFTEntry>
                  </c15:dlblFieldTable>
                  <c15:showDataLabelsRange val="0"/>
                </c:ext>
                <c:ext xmlns:c16="http://schemas.microsoft.com/office/drawing/2014/chart" uri="{C3380CC4-5D6E-409C-BE32-E72D297353CC}">
                  <c16:uniqueId val="{00000008-2194-472C-9BF9-83E2096E99D1}"/>
                </c:ext>
              </c:extLst>
            </c:dLbl>
            <c:dLbl>
              <c:idx val="9"/>
              <c:tx>
                <c:strRef>
                  <c:f>Daten_Diagramme!$E$23</c:f>
                  <c:strCache>
                    <c:ptCount val="1"/>
                    <c:pt idx="0">
                      <c:v>-5.9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{A30EFB98-946B-4C7F-9246-44FFA73F084C}</c15:txfldGUID>
                      <c15:f>Daten_Diagramme!$E$23</c15:f>
                      <c15:dlblFieldTableCache>
                        <c:ptCount val="1"/>
                        <c:pt idx="0">
                          <c:v>-5.9</c:v>
                        </c:pt>
                      </c15:dlblFieldTableCache>
                    </c15:dlblFTEntry>
                  </c15:dlblFieldTable>
                  <c15:showDataLabelsRange val="0"/>
                </c:ext>
                <c:ext xmlns:c16="http://schemas.microsoft.com/office/drawing/2014/chart" uri="{C3380CC4-5D6E-409C-BE32-E72D297353CC}">
                  <c16:uniqueId val="{00000009-2194-472C-9BF9-83E2096E99D1}"/>
                </c:ext>
              </c:extLst>
            </c:dLbl>
            <c:dLbl>
              <c:idx val="10"/>
              <c:tx>
                <c:strRef>
                  <c:f>Daten_Diagramme!$E$24</c:f>
                  <c:strCache>
                    <c:ptCount val="1"/>
                    <c:pt idx="0">
                      <c:v>-14.1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{4D1C34B9-F2F6-4F73-A474-213606099972}</c15:txfldGUID>
                      <c15:f>Daten_Diagramme!$E$24</c15:f>
                      <c15:dlblFieldTableCache>
                        <c:ptCount val="1"/>
                        <c:pt idx="0">
                          <c:v>-14.1</c:v>
                        </c:pt>
                      </c15:dlblFieldTableCache>
                    </c15:dlblFTEntry>
                  </c15:dlblFieldTable>
                  <c15:showDataLabelsRange val="0"/>
                </c:ext>
                <c:ext xmlns:c16="http://schemas.microsoft.com/office/drawing/2014/chart" uri="{C3380CC4-5D6E-409C-BE32-E72D297353CC}">
                  <c16:uniqueId val="{0000000A-2194-472C-9BF9-83E2096E99D1}"/>
                </c:ext>
              </c:extLst>
            </c:dLbl>
            <c:dLbl>
              <c:idx val="11"/>
              <c:tx>
                <c:strRef>
                  <c:f>Daten_Diagramme!$E$25</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{E729D17A-64CE-432D-8FDA-7E1EB86BC7FE}</c15:txfldGUID>
                      <c15:f>Daten_Diagramme!$E$25</c15:f>
                      <c15:dlblFieldTableCache>
                        <c:ptCount val="1"/>
                        <c:pt idx="0">
                          <c:v>-1.5</c:v>
                        </c:pt>
                      </c15:dlblFieldTableCache>
                    </c15:dlblFTEntry>
                  </c15:dlblFieldTable>
                  <c15:showDataLabelsRange val="0"/>
                </c:ext>
                <c:ext xmlns:c16="http://schemas.microsoft.com/office/drawing/2014/chart" uri="{C3380CC4-5D6E-409C-BE32-E72D297353CC}">
                  <c16:uniqueId val="{0000000B-2194-472C-9BF9-83E2096E99D1}"/>
                </c:ext>
              </c:extLst>
            </c:dLbl>
            <c:dLbl>
              <c:idx val="12"/>
              <c:tx>
                <c:strRef>
                  <c:f>Daten_Diagramme!$E$26</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{70EFBB80-15D1-4333-B25C-E222CA369B9A}</c15:txfldGUID>
                      <c15:f>Daten_Diagramme!$E$26</c15:f>
                      <c15:dlblFieldTableCache>
                        <c:ptCount val="1"/>
                        <c:pt idx="0">
                          <c:v>-0.7</c:v>
                        </c:pt>
                      </c15:dlblFieldTableCache>
                    </c15:dlblFTEntry>
                  </c15:dlblFieldTable>
                  <c15:showDataLabelsRange val="0"/>
                </c:ext>
                <c:ext xmlns:c16="http://schemas.microsoft.com/office/drawing/2014/chart" uri="{C3380CC4-5D6E-409C-BE32-E72D297353CC}">
                  <c16:uniqueId val="{0000000C-2194-472C-9BF9-83E2096E99D1}"/>
                </c:ext>
              </c:extLst>
            </c:dLbl>
            <c:dLbl>
              <c:idx val="13"/>
              <c:tx>
                <c:strRef>
                  <c:f>Daten_Diagramme!$E$27</c:f>
                  <c:strCache>
                    <c:ptCount val="1"/>
                    <c:pt idx="0">
                      <c:v>-4.1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{7A68E936-E807-4103-8048-60E97235AFBF}</c15:txfldGUID>
                      <c15:f>Daten_Diagramme!$E$27</c15:f>
                      <c15:dlblFieldTableCache>
                        <c:ptCount val="1"/>
                        <c:pt idx="0">
                          <c:v>-4.1</c:v>
                        </c:pt>
                      </c15:dlblFieldTableCache>
                    </c15:dlblFTEntry>
                  </c15:dlblFieldTable>
                  <c15:showDataLabelsRange val="0"/>
                </c:ext>
                <c:ext xmlns:c16="http://schemas.microsoft.com/office/drawing/2014/chart" uri="{C3380CC4-5D6E-409C-BE32-E72D297353CC}">
                  <c16:uniqueId val="{0000000D-2194-472C-9BF9-83E2096E99D1}"/>
                </c:ext>
              </c:extLst>
            </c:dLbl>
            <c:dLbl>
              <c:idx val="14"/>
              <c:tx>
                <c:strRef>
                  <c:f>Daten_Diagramme!$E$28</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{A585EB30-8D26-4C9B-B75D-20DDB1501D58}</c15:txfldGUID>
                      <c15:f>Daten_Diagramme!$E$28</c15:f>
                      <c15:dlblFieldTableCache>
                        <c:ptCount val="1"/>
                        <c:pt idx="0">
                          <c:v>-2.1</c:v>
                        </c:pt>
                      </c15:dlblFieldTableCache>
                    </c15:dlblFTEntry>
                  </c15:dlblFieldTable>
                  <c15:showDataLabelsRange val="0"/>
                </c:ext>
                <c:ext xmlns:c16="http://schemas.microsoft.com/office/drawing/2014/chart" uri="{C3380CC4-5D6E-409C-BE32-E72D297353CC}">
                  <c16:uniqueId val="{0000000E-2194-472C-9BF9-83E2096E99D1}"/>
                </c:ext>
              </c:extLst>
            </c:dLbl>
            <c:dLbl>
              <c:idx val="15"/>
              <c:tx>
                <c:strRef>
                  <c:f>Daten_Diagramme!$E$29</c:f>
                  <c:strCache>
                    <c:ptCount val="1"/>
                    <c:pt idx="0">
                      <c:v>-10.7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{2AECAD92-5EBB-4493-87E8-4295AEE657C6}</c15:txfldGUID>
                      <c15:f>Daten_Diagramme!$E$29</c15:f>
                      <c15:dlblFieldTableCache>
                        <c:ptCount val="1"/>
                        <c:pt idx="0">
                          <c:v>-10.7</c:v>
                        </c:pt>
                      </c15:dlblFieldTableCache>
                    </c15:dlblFTEntry>
                  </c15:dlblFieldTable>
                  <c15:showDataLabelsRange val="0"/>
                </c:ext>
                <c:ext xmlns:c16="http://schemas.microsoft.com/office/drawing/2014/chart" uri="{C3380CC4-5D6E-409C-BE32-E72D297353CC}">
                  <c16:uniqueId val="{0000000F-2194-472C-9BF9-83E2096E99D1}"/>
                </c:ext>
              </c:extLst>
            </c:dLbl>
            <c:dLbl>
              <c:idx val="16"/>
              <c:tx>
                <c:strRef>
                  <c:f>Daten_Diagramme!$E$30</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{81BF8765-63A9-4AA2-BA29-E0A6DED608B2}</c15:txfldGUID>
                      <c15:f>Daten_Diagramme!$E$30</c15:f>
                      <c15:dlblFieldTableCache>
                        <c:ptCount val="1"/>
                        <c:pt idx="0">
                          <c:v>1.8</c:v>
                        </c:pt>
                      </c15:dlblFieldTableCache>
                    </c15:dlblFTEntry>
                  </c15:dlblFieldTable>
                  <c15:showDataLabelsRange val="0"/>
                </c:ext>
                <c:ext xmlns:c16="http://schemas.microsoft.com/office/drawing/2014/chart" uri="{C3380CC4-5D6E-409C-BE32-E72D297353CC}">
                  <c16:uniqueId val="{00000010-2194-472C-9BF9-83E2096E99D1}"/>
                </c:ext>
              </c:extLst>
            </c:dLbl>
            <c:dLbl>
              <c:idx val="17"/>
              <c:tx>
                <c:strRef>
                  <c:f>Daten_Diagramme!$E$31</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{2C91A5DD-35E5-4F68-A28A-D361454D07E3}</c15:txfldGUID>
                      <c15:f>Daten_Diagramme!$E$31</c15:f>
                      <c15:dlblFieldTableCache>
                        <c:ptCount val="1"/>
                        <c:pt idx="0">
                          <c:v>-2.7</c:v>
                        </c:pt>
                      </c15:dlblFieldTableCache>
                    </c15:dlblFTEntry>
                  </c15:dlblFieldTable>
                  <c15:showDataLabelsRange val="0"/>
                </c:ext>
                <c:ext xmlns:c16="http://schemas.microsoft.com/office/drawing/2014/chart" uri="{C3380CC4-5D6E-409C-BE32-E72D297353CC}">
                  <c16:uniqueId val="{00000011-2194-472C-9BF9-83E2096E99D1}"/>
                </c:ext>
              </c:extLst>
            </c:dLbl>
            <c:dLbl>
              <c:idx val="18"/>
              <c:tx>
                <c:strRef>
                  <c:f>Daten_Diagramme!$E$32</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{9E5D8964-AA0A-416C-B9EB-19CD41A23711}</c15:txfldGUID>
                      <c15:f>Daten_Diagramme!$E$32</c15:f>
                      <c15:dlblFieldTableCache>
                        <c:ptCount val="1"/>
                        <c:pt idx="0">
                          <c:v>-3.3</c:v>
                        </c:pt>
                      </c15:dlblFieldTableCache>
                    </c15:dlblFTEntry>
                  </c15:dlblFieldTable>
                  <c15:showDataLabelsRange val="0"/>
                </c:ext>
                <c:ext xmlns:c16="http://schemas.microsoft.com/office/drawing/2014/chart" uri="{C3380CC4-5D6E-409C-BE32-E72D297353CC}">
                  <c16:uniqueId val="{00000012-2194-472C-9BF9-83E2096E99D1}"/>
                </c:ext>
              </c:extLst>
            </c:dLbl>
            <c:dLbl>
              <c:idx val="19"/>
              <c:tx>
                <c:strRef>
                  <c:f>Daten_Diagramme!$E$33</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{25F02B32-55DD-4398-96E6-1F4BFA1A81B8}</c15:txfldGUID>
                      <c15:f>Daten_Diagramme!$E$33</c15:f>
                      <c15:dlblFieldTableCache>
                        <c:ptCount val="1"/>
                        <c:pt idx="0">
                          <c:v>0.3</c:v>
                        </c:pt>
                      </c15:dlblFieldTableCache>
                    </c15:dlblFTEntry>
                  </c15:dlblFieldTable>
                  <c15:showDataLabelsRange val="0"/>
                </c:ext>
                <c:ext xmlns:c16="http://schemas.microsoft.com/office/drawing/2014/chart" uri="{C3380CC4-5D6E-409C-BE32-E72D297353CC}">
                  <c16:uniqueId val="{00000013-2194-472C-9BF9-83E2096E99D1}"/>
                </c:ext>
              </c:extLst>
            </c:dLbl>
            <c:dLbl>
              <c:idx val="20"/>
              <c:tx>
                <c:strRef>
                  <c:f>Daten_Diagramme!$E$34</c:f>
                  <c:strCache>
                    <c:ptCount val="1"/>
                    <c:pt idx="0">
                      <c:v>-5.9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{1EC6830E-CD19-4172-92C6-5E4C0C155ECD}</c15:txfldGUID>
                      <c15:f>Daten_Diagramme!$E$34</c15:f>
                      <c15:dlblFieldTableCache>
                        <c:ptCount val="1"/>
                        <c:pt idx="0">
                          <c:v>-5.9</c:v>
                        </c:pt>
                      </c15:dlblFieldTableCache>
                    </c15:dlblFTEntry>
                  </c15:dlblFieldTable>
                  <c15:showDataLabelsRange val="0"/>
                </c:ext>
                <c:ext xmlns:c16="http://schemas.microsoft.com/office/drawing/2014/chart" uri="{C3380CC4-5D6E-409C-BE32-E72D297353CC}">
                  <c16:uniqueId val="{00000014-2194-472C-9BF9-83E2096E99D1}"/>
                </c:ext>
              </c:extLst>
            </c:dLbl>
            <c:dLbl>
              <c:idx val="21"/>
              <c:tx>
                <c:strRef>
                  <c:f>Daten_Diagramme!$E$35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{EDD3C4C5-0861-4754-BCA4-BD1CBB6EFE95}</c15:txfldGUID>
                      <c15:f>Daten_Diagramme!$E$35</c15:f>
                      <c15:dlblFieldTableCache>
                        <c:ptCount val="1"/>
                        <c:pt idx="0">
                          <c:v>*</c:v>
                        </c:pt>
                      </c15:dlblFieldTableCache>
                    </c15:dlblFTEntry>
                  </c15:dlblFieldTable>
                  <c15:showDataLabelsRange val="0"/>
                </c:ext>
                <c:ext xmlns:c16="http://schemas.microsoft.com/office/drawing/2014/chart" uri="{C3380CC4-5D6E-409C-BE32-E72D297353CC}">
                  <c16:uniqueId val="{00000015-2194-472C-9BF9-83E2096E99D1}"/>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{5A4604F6-3042-422E-8972-42B7E72E5DA5}</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2194-472C-9BF9-83E2096E99D1}"/>
                </c:ext>
              </c:extLst>
            </c:dLbl>
            <c:dLbl>
              <c:idx val="23"/>
              <c:tx>
                <c:strRef>
                  <c:f>Daten_Diagramme!$E$37</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{8B222FDF-844A-4175-8B36-7B098238FF84}</c15:txfldGUID>
                      <c15:f>Daten_Diagramme!$E$37</c15:f>
                      <c15:dlblFieldTableCache>
                        <c:ptCount val="1"/>
                        <c:pt idx="0">
                          <c:v>-1.4</c:v>
                        </c:pt>
                      </c15:dlblFieldTableCache>
                    </c15:dlblFTEntry>
                  </c15:dlblFieldTable>
                  <c15:showDataLabelsRange val="0"/>
                </c:ext>
                <c:ext xmlns:c16="http://schemas.microsoft.com/office/drawing/2014/chart" uri="{C3380CC4-5D6E-409C-BE32-E72D297353CC}">
                  <c16:uniqueId val="{00000017-2194-472C-9BF9-83E2096E99D1}"/>
                </c:ext>
              </c:extLst>
            </c:dLbl>
            <c:dLbl>
              <c:idx val="24"/>
              <c:tx>
                <c:strRef>
                  <c:f>Daten_Diagramme!$E$38</c:f>
                  <c:strCache>
                    <c:ptCount val="1"/>
                    <c:pt idx="0">
                      <c:v>-3.2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{E0AF9BF1-3B4B-4352-A8B6-A3BB7210C714}</c15:txfldGUID>
                      <c15:f>Daten_Diagramme!$E$38</c15:f>
                      <c15:dlblFieldTableCache>
                        <c:ptCount val="1"/>
                        <c:pt idx="0">
                          <c:v>-3.2</c:v>
                        </c:pt>
                      </c15:dlblFieldTableCache>
                    </c15:dlblFTEntry>
                  </c15:dlblFieldTable>
                  <c15:showDataLabelsRange val="0"/>
                </c:ext>
                <c:ext xmlns:c16="http://schemas.microsoft.com/office/drawing/2014/chart" uri="{C3380CC4-5D6E-409C-BE32-E72D297353CC}">
                  <c16:uniqueId val="{00000018-2194-472C-9BF9-83E2096E99D1}"/>
                </c:ext>
              </c:extLst>
            </c:dLbl>
            <c:dLbl>
              <c:idx val="25"/>
              <c:tx>
                <c:strRef>
                  <c:f>Daten_Diagramme!$E$39</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{0A1E9AFE-7417-46FD-A069-27B0819B81E2}</c15:txfldGUID>
                      <c15:f>Daten_Diagramme!$E$39</c15:f>
                      <c15:dlblFieldTableCache>
                        <c:ptCount val="1"/>
                        <c:pt idx="0">
                          <c:v>-4.2</c:v>
                        </c:pt>
                      </c15:dlblFieldTableCache>
                    </c15:dlblFTEntry>
                  </c15:dlblFieldTable>
                  <c15:showDataLabelsRange val="0"/>
                </c:ext>
                <c:ext xmlns:c16="http://schemas.microsoft.com/office/drawing/2014/chart" uri="{C3380CC4-5D6E-409C-BE32-E72D297353CC}">
                  <c16:uniqueId val="{00000019-2194-472C-9BF9-83E2096E99D1}"/>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{BFDF0775-506A-4707-BA55-DA791E58A048}</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2194-472C-9BF9-83E2096E99D1}"/>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{782C6A51-BF0C-4949-8A43-8AE9A58AF0DE}</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2194-472C-9BF9-83E2096E99D1}"/>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{6E8D5213-E213-4186-85FB-E4D4B511DA8C}</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2194-472C-9BF9-83E2096E99D1}"/>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{06678D3F-ACE5-4469-9F01-D9CAD713A400}</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2194-472C-9BF9-83E2096E99D1}"/>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{08BF91F2-5429-4FCC-A0BF-6EED95CDFDCF}</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2194-472C-9BF9-83E2096E99D1}"/>
                </c:ext>
              </c:extLst>
            </c:dLbl>
            <c:dLbl>
              <c:idx val="31"/>
              <c:tx>
                <c:strRef>
                  <c:f>Daten_Diagramme!$E$45</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{4DBD5311-437A-4F60-B00F-2B0EE529884B}</c15:txfldGUID>
                      <c15:f>Daten_Diagramme!$E$45</c15:f>
                      <c15:dlblFieldTableCache>
                        <c:ptCount val="1"/>
                        <c:pt idx="0">
                          <c:v>-4.2</c:v>
                        </c:pt>
                      </c15:dlblFieldTableCache>
                    </c15:dlblFTEntry>
                  </c15:dlblFieldTable>
                  <c15:showDataLabelsRange val="0"/>
                </c:ext>
                <c:ext xmlns:c16="http://schemas.microsoft.com/office/drawing/2014/chart" uri="{C3380CC4-5D6E-409C-BE32-E72D297353CC}">
                  <c16:uniqueId val="{0000001F-2194-472C-9BF9-83E2096E99D1}"/>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-4.0894568690095845</c:v>
                </c:pt>
                <c:pt idx="1">
                  <c:v>-1.4193548387096775</c:v>
                </c:pt>
                <c:pt idx="2">
                  <c:v>4.166666666666667</c:v>
                </c:pt>
                <c:pt idx="3">
                  <c:v>-5.9841740850642928</c:v>
                </c:pt>
                <c:pt idx="4">
                  <c:v>-7.3004201680672267</c:v>
                </c:pt>
                <c:pt idx="5">
                  <c:v>-4.2828008157715836</c:v>
                </c:pt>
                <c:pt idx="6">
                  <c:v>-5.9790732436472345</c:v>
                </c:pt>
                <c:pt idx="7">
                  <c:v>0.92944655682298272</c:v>
                </c:pt>
                <c:pt idx="8">
                  <c:v>0.66340069401918755</c:v>
                </c:pt>
                <c:pt idx="9">
                  <c:v>-5.8853633572159669</c:v>
                </c:pt>
                <c:pt idx="10">
                  <c:v>-14.08413901228116</c:v>
                </c:pt>
                <c:pt idx="11">
                  <c:v>-1.4853857211308097</c:v>
                </c:pt>
                <c:pt idx="12">
                  <c:v>-0.72992700729927007</c:v>
                </c:pt>
                <c:pt idx="13">
                  <c:v>-4.0503672612801678</c:v>
                </c:pt>
                <c:pt idx="14">
                  <c:v>-2.1094527363184081</c:v>
                </c:pt>
                <c:pt idx="15">
                  <c:v>-10.666666666666666</c:v>
                </c:pt>
                <c:pt idx="16">
                  <c:v>1.8445322793148879</c:v>
                </c:pt>
                <c:pt idx="17">
                  <c:v>-2.7234636871508382</c:v>
                </c:pt>
                <c:pt idx="18">
                  <c:v>-3.2510535821794102</c:v>
                </c:pt>
                <c:pt idx="19">
                  <c:v>0.27173913043478259</c:v>
                </c:pt>
                <c:pt idx="20">
                  <c:v>-5.8974358974358978</c:v>
                </c:pt>
                <c:pt idx="21">
                  <c:v>0</c:v>
                </c:pt>
                <c:pt idx="23">
                  <c:v>-1.4193548387096775</c:v>
                </c:pt>
                <c:pt idx="24">
                  <c:v>-3.2106618203846735</c:v>
                </c:pt>
                <c:pt idx="25">
                  <c:v>-4.2482792426625275</c:v>
                </c:pt>
              </c:numCache>
            </c:numRef>
          </c:val>
          <c:extLst>
            <c:ext xmlns:c16="http://schemas.microsoft.com/office/drawing/2014/chart" uri="{C3380CC4-5D6E-409C-BE32-E72D297353CC}">
              <c16:uniqueId val="{00000020-2194-472C-9BF9-83E2096E99D1}"/>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{4600FAE5-8ABC-477E-9096-B1E81177D79C}</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2194-472C-9BF9-83E2096E99D1}"/>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{63421561-637F-4BFB-A61B-4FDDD4EDB080}</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2194-472C-9BF9-83E2096E99D1}"/>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{6575D893-5830-45BA-BA73-9DE9ECC4C582}</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2194-472C-9BF9-83E2096E99D1}"/>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{3ED58FF4-A179-485E-A429-55BC8BB2661F}</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2194-472C-9BF9-83E2096E99D1}"/>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{5961A5CC-C72B-4CBD-A4D0-53D8E81F2A3E}</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2194-472C-9BF9-83E2096E99D1}"/>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{0EE84289-2C5B-49B6-AF3B-0F538DB6D982}</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2194-472C-9BF9-83E2096E99D1}"/>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{36FD79A2-1EDF-4910-9CEF-B4016DE9AC56}</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2194-472C-9BF9-83E2096E99D1}"/>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{E79BAC50-1B57-4B0E-91FD-17CBFEF801CD}</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2194-472C-9BF9-83E2096E99D1}"/>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{251D8632-F457-42D9-AFB5-18BD2B731CCF}</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2194-472C-9BF9-83E2096E99D1}"/>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{302AFBEC-6904-4844-85B2-CD0C5BBE7CE4}</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2194-472C-9BF9-83E2096E99D1}"/>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{A47FF24F-A625-4B17-9BD6-8D87EFB56CB0}</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2194-472C-9BF9-83E2096E99D1}"/>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{C9951E0E-85B9-43B4-B2D0-506C4C024096}</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2194-472C-9BF9-83E2096E99D1}"/>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{24F3BA01-63BB-48A4-AC6B-60DBAF70EA59}</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2194-472C-9BF9-83E2096E99D1}"/>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{4004CCE0-440B-486B-8E29-79F347E337E4}</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2194-472C-9BF9-83E2096E99D1}"/>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{9EBE666D-B0E2-4AB4-BDD2-A5843B419BBD}</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2194-472C-9BF9-83E2096E99D1}"/>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{846A8B7C-EC0A-4441-92B4-0AAFB906D641}</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2194-472C-9BF9-83E2096E99D1}"/>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{67C6461A-96ED-46C6-890C-C4F1EB60DCDC}</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2194-472C-9BF9-83E2096E99D1}"/>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{423D35F1-D9E0-4DC6-9DEE-4D76E783049B}</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2194-472C-9BF9-83E2096E99D1}"/>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{3CC50630-D783-4BF7-BC34-F21A85E65491}</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2194-472C-9BF9-83E2096E99D1}"/>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{0F98E370-A639-4D4C-887D-D9E6CB79BD9F}</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2194-472C-9BF9-83E2096E99D1}"/>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{FC39FD06-0B17-45BD-A448-38C4124A7449}</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2194-472C-9BF9-83E2096E99D1}"/>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{56093F9F-16CB-4B6C-AE2D-809DE819F1CB}</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2194-472C-9BF9-83E2096E99D1}"/>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{B9B007FE-D52B-4BC1-B99C-F6DF1FCA4E0A}</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2194-472C-9BF9-83E2096E99D1}"/>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{0AB75A55-0B56-46D6-ACBE-76486F13D9B2}</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2194-472C-9BF9-83E2096E99D1}"/>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{5DFD8616-660D-441B-B670-D58BBF8F5292}</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2194-472C-9BF9-83E2096E99D1}"/>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{F20776E3-55E6-4ADC-87CA-F49B14E4C6C0}</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2194-472C-9BF9-83E2096E99D1}"/>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{E3B313FD-F470-4E6D-BE5D-4548668AAB62}</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2194-472C-9BF9-83E2096E99D1}"/>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{6E8F62CE-76C6-4A5B-9E97-7A42B3471578}</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2194-472C-9BF9-83E2096E99D1}"/>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{F4803A55-ADC6-4AE1-A6DE-444BB4876211}</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2194-472C-9BF9-83E2096E99D1}"/>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{1979C7B0-F738-49DA-9E6B-DDE5F1632269}</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2194-472C-9BF9-83E2096E99D1}"/>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{1229BCFF-15F7-445E-8018-8BB8F49CE656}</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2194-472C-9BF9-83E2096E99D1}"/>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{60C02A01-89BA-4C1D-AF04-F3DF32713FAE}</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2194-472C-9BF9-83E2096E99D1}"/>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2194-472C-9BF9-83E2096E99D1}"/>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2194-472C-9BF9-83E2096E99D1}"/>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{2539ED9C-A01C-410C-BDE1-4678C1BAA787}</c15:txfldGUID>
                      <c15:f>Diagramm!$I$46</c15:f>
                      <c15:dlblFieldTableCache>
                        <c:ptCount val="1"/>
                      </c15:dlblFieldTableCache>
                    </c15:dlblFTEntry>
                  </c15:dlblFieldTable>
                  <c15:showDataLabelsRange val="0"/>
                </c:ext>
                <c:ext xmlns:c16="http://schemas.microsoft.com/office/drawing/2014/chart" uri="{C3380CC4-5D6E-409C-BE32-E72D297353CC}">
                  <c16:uniqueId val="{00000000-7C54-4BB4-B272-AEEA5492E884}"/>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{CDB61B42-ADCA-455E-AEFA-A1864816EFF4}</c15:txfldGUID>
                      <c15:f>Diagramm!$I$47</c15:f>
                      <c15:dlblFieldTableCache>
                        <c:ptCount val="1"/>
                      </c15:dlblFieldTableCache>
                    </c15:dlblFTEntry>
                  </c15:dlblFieldTable>
                  <c15:showDataLabelsRange val="0"/>
                </c:ext>
                <c:ext xmlns:c16="http://schemas.microsoft.com/office/drawing/2014/chart" uri="{C3380CC4-5D6E-409C-BE32-E72D297353CC}">
                  <c16:uniqueId val="{00000001-7C54-4BB4-B272-AEEA5492E884}"/>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{67C6C19C-B506-4FC1-94D9-D655262F68FF}</c15:txfldGUID>
                      <c15:f>Diagramm!$I$48</c15:f>
                      <c15:dlblFieldTableCache>
                        <c:ptCount val="1"/>
                      </c15:dlblFieldTableCache>
                    </c15:dlblFTEntry>
                  </c15:dlblFieldTable>
                  <c15:showDataLabelsRange val="0"/>
                </c:ext>
                <c:ext xmlns:c16="http://schemas.microsoft.com/office/drawing/2014/chart" uri="{C3380CC4-5D6E-409C-BE32-E72D297353CC}">
                  <c16:uniqueId val="{00000002-7C54-4BB4-B272-AEEA5492E884}"/>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{2B8E07A1-4916-4AAE-9A2A-1467992A0826}</c15:txfldGUID>
                      <c15:f>Diagramm!$I$49</c15:f>
                      <c15:dlblFieldTableCache>
                        <c:ptCount val="1"/>
                      </c15:dlblFieldTableCache>
                    </c15:dlblFTEntry>
                  </c15:dlblFieldTable>
                  <c15:showDataLabelsRange val="0"/>
                </c:ext>
                <c:ext xmlns:c16="http://schemas.microsoft.com/office/drawing/2014/chart" uri="{C3380CC4-5D6E-409C-BE32-E72D297353CC}">
                  <c16:uniqueId val="{00000003-7C54-4BB4-B272-AEEA5492E884}"/>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{05449C2C-5C0D-47F7-BFAF-87909EFF3C7A}</c15:txfldGUID>
                      <c15:f>Diagramm!$I$50</c15:f>
                      <c15:dlblFieldTableCache>
                        <c:ptCount val="1"/>
                      </c15:dlblFieldTableCache>
                    </c15:dlblFTEntry>
                  </c15:dlblFieldTable>
                  <c15:showDataLabelsRange val="0"/>
                </c:ext>
                <c:ext xmlns:c16="http://schemas.microsoft.com/office/drawing/2014/chart" uri="{C3380CC4-5D6E-409C-BE32-E72D297353CC}">
                  <c16:uniqueId val="{00000004-7C54-4BB4-B272-AEEA5492E884}"/>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{DAB88D6B-E322-4E0D-93FB-17DB253B2B59}</c15:txfldGUID>
                      <c15:f>Diagramm!$I$51</c15:f>
                      <c15:dlblFieldTableCache>
                        <c:ptCount val="1"/>
                      </c15:dlblFieldTableCache>
                    </c15:dlblFTEntry>
                  </c15:dlblFieldTable>
                  <c15:showDataLabelsRange val="0"/>
                </c:ext>
                <c:ext xmlns:c16="http://schemas.microsoft.com/office/drawing/2014/chart" uri="{C3380CC4-5D6E-409C-BE32-E72D297353CC}">
                  <c16:uniqueId val="{00000005-7C54-4BB4-B272-AEEA5492E884}"/>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{084B0C64-CEED-4020-A937-7FFA3BDB869C}</c15:txfldGUID>
                      <c15:f>Diagramm!$I$52</c15:f>
                      <c15:dlblFieldTableCache>
                        <c:ptCount val="1"/>
                      </c15:dlblFieldTableCache>
                    </c15:dlblFTEntry>
                  </c15:dlblFieldTable>
                  <c15:showDataLabelsRange val="0"/>
                </c:ext>
                <c:ext xmlns:c16="http://schemas.microsoft.com/office/drawing/2014/chart" uri="{C3380CC4-5D6E-409C-BE32-E72D297353CC}">
                  <c16:uniqueId val="{00000006-7C54-4BB4-B272-AEEA5492E884}"/>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{700653B0-6798-46E1-9BA1-E1AF1D684A52}</c15:txfldGUID>
                      <c15:f>Diagramm!$I$53</c15:f>
                      <c15:dlblFieldTableCache>
                        <c:ptCount val="1"/>
                      </c15:dlblFieldTableCache>
                    </c15:dlblFTEntry>
                  </c15:dlblFieldTable>
                  <c15:showDataLabelsRange val="0"/>
                </c:ext>
                <c:ext xmlns:c16="http://schemas.microsoft.com/office/drawing/2014/chart" uri="{C3380CC4-5D6E-409C-BE32-E72D297353CC}">
                  <c16:uniqueId val="{00000007-7C54-4BB4-B272-AEEA5492E884}"/>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{DF43FBCD-0194-4162-A007-94718BA34761}</c15:txfldGUID>
                      <c15:f>Diagramm!$I$54</c15:f>
                      <c15:dlblFieldTableCache>
                        <c:ptCount val="1"/>
                      </c15:dlblFieldTableCache>
                    </c15:dlblFTEntry>
                  </c15:dlblFieldTable>
                  <c15:showDataLabelsRange val="0"/>
                </c:ext>
                <c:ext xmlns:c16="http://schemas.microsoft.com/office/drawing/2014/chart" uri="{C3380CC4-5D6E-409C-BE32-E72D297353CC}">
                  <c16:uniqueId val="{00000008-7C54-4BB4-B272-AEEA5492E884}"/>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{11D95DBD-8A74-44AC-AF33-B783603EC7BA}</c15:txfldGUID>
                      <c15:f>Diagramm!$I$55</c15:f>
                      <c15:dlblFieldTableCache>
                        <c:ptCount val="1"/>
                      </c15:dlblFieldTableCache>
                    </c15:dlblFTEntry>
                  </c15:dlblFieldTable>
                  <c15:showDataLabelsRange val="0"/>
                </c:ext>
                <c:ext xmlns:c16="http://schemas.microsoft.com/office/drawing/2014/chart" uri="{C3380CC4-5D6E-409C-BE32-E72D297353CC}">
                  <c16:uniqueId val="{00000009-7C54-4BB4-B272-AEEA5492E884}"/>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{7F29A07C-6A3B-4A7E-8AF1-E14BB06753EC}</c15:txfldGUID>
                      <c15:f>Diagramm!$I$56</c15:f>
                      <c15:dlblFieldTableCache>
                        <c:ptCount val="1"/>
                      </c15:dlblFieldTableCache>
                    </c15:dlblFTEntry>
                  </c15:dlblFieldTable>
                  <c15:showDataLabelsRange val="0"/>
                </c:ext>
                <c:ext xmlns:c16="http://schemas.microsoft.com/office/drawing/2014/chart" uri="{C3380CC4-5D6E-409C-BE32-E72D297353CC}">
                  <c16:uniqueId val="{0000000A-7C54-4BB4-B272-AEEA5492E884}"/>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{1CAE350F-030A-4071-B76B-9109328DB67A}</c15:txfldGUID>
                      <c15:f>Diagramm!$I$57</c15:f>
                      <c15:dlblFieldTableCache>
                        <c:ptCount val="1"/>
                      </c15:dlblFieldTableCache>
                    </c15:dlblFTEntry>
                  </c15:dlblFieldTable>
                  <c15:showDataLabelsRange val="0"/>
                </c:ext>
                <c:ext xmlns:c16="http://schemas.microsoft.com/office/drawing/2014/chart" uri="{C3380CC4-5D6E-409C-BE32-E72D297353CC}">
                  <c16:uniqueId val="{0000000B-7C54-4BB4-B272-AEEA5492E884}"/>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{95A299AA-47EA-43D5-A8F5-4FA8AEB755F6}</c15:txfldGUID>
                      <c15:f>Diagramm!$I$58</c15:f>
                      <c15:dlblFieldTableCache>
                        <c:ptCount val="1"/>
                      </c15:dlblFieldTableCache>
                    </c15:dlblFTEntry>
                  </c15:dlblFieldTable>
                  <c15:showDataLabelsRange val="0"/>
                </c:ext>
                <c:ext xmlns:c16="http://schemas.microsoft.com/office/drawing/2014/chart" uri="{C3380CC4-5D6E-409C-BE32-E72D297353CC}">
                  <c16:uniqueId val="{0000000C-7C54-4BB4-B272-AEEA5492E884}"/>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{E1C95EAE-12FD-4856-9201-C7F52F8B1DEE}</c15:txfldGUID>
                      <c15:f>Diagramm!$I$59</c15:f>
                      <c15:dlblFieldTableCache>
                        <c:ptCount val="1"/>
                      </c15:dlblFieldTableCache>
                    </c15:dlblFTEntry>
                  </c15:dlblFieldTable>
                  <c15:showDataLabelsRange val="0"/>
                </c:ext>
                <c:ext xmlns:c16="http://schemas.microsoft.com/office/drawing/2014/chart" uri="{C3380CC4-5D6E-409C-BE32-E72D297353CC}">
                  <c16:uniqueId val="{0000000D-7C54-4BB4-B272-AEEA5492E884}"/>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{85972416-7A59-416C-907B-0EBAAFF17F32}</c15:txfldGUID>
                      <c15:f>Diagramm!$I$60</c15:f>
                      <c15:dlblFieldTableCache>
                        <c:ptCount val="1"/>
                      </c15:dlblFieldTableCache>
                    </c15:dlblFTEntry>
                  </c15:dlblFieldTable>
                  <c15:showDataLabelsRange val="0"/>
                </c:ext>
                <c:ext xmlns:c16="http://schemas.microsoft.com/office/drawing/2014/chart" uri="{C3380CC4-5D6E-409C-BE32-E72D297353CC}">
                  <c16:uniqueId val="{0000000E-7C54-4BB4-B272-AEEA5492E884}"/>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{A18297E6-A809-49E6-B4ED-FED0EAEF163B}</c15:txfldGUID>
                      <c15:f>Diagramm!$I$61</c15:f>
                      <c15:dlblFieldTableCache>
                        <c:ptCount val="1"/>
                      </c15:dlblFieldTableCache>
                    </c15:dlblFTEntry>
                  </c15:dlblFieldTable>
                  <c15:showDataLabelsRange val="0"/>
                </c:ext>
                <c:ext xmlns:c16="http://schemas.microsoft.com/office/drawing/2014/chart" uri="{C3380CC4-5D6E-409C-BE32-E72D297353CC}">
                  <c16:uniqueId val="{0000000F-7C54-4BB4-B272-AEEA5492E884}"/>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{4A6941E2-DB74-4545-9142-C9BC1E77E18C}</c15:txfldGUID>
                      <c15:f>Diagramm!$I$62</c15:f>
                      <c15:dlblFieldTableCache>
                        <c:ptCount val="1"/>
                      </c15:dlblFieldTableCache>
                    </c15:dlblFTEntry>
                  </c15:dlblFieldTable>
                  <c15:showDataLabelsRange val="0"/>
                </c:ext>
                <c:ext xmlns:c16="http://schemas.microsoft.com/office/drawing/2014/chart" uri="{C3380CC4-5D6E-409C-BE32-E72D297353CC}">
                  <c16:uniqueId val="{00000010-7C54-4BB4-B272-AEEA5492E884}"/>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{2A553A1E-5CF0-45F7-B963-6D33186AA456}</c15:txfldGUID>
                      <c15:f>Diagramm!$I$63</c15:f>
                      <c15:dlblFieldTableCache>
                        <c:ptCount val="1"/>
                      </c15:dlblFieldTableCache>
                    </c15:dlblFTEntry>
                  </c15:dlblFieldTable>
                  <c15:showDataLabelsRange val="0"/>
                </c:ext>
                <c:ext xmlns:c16="http://schemas.microsoft.com/office/drawing/2014/chart" uri="{C3380CC4-5D6E-409C-BE32-E72D297353CC}">
                  <c16:uniqueId val="{00000011-7C54-4BB4-B272-AEEA5492E884}"/>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{074A798D-6707-40D8-9FF3-8B1D2FE4A1EC}</c15:txfldGUID>
                      <c15:f>Diagramm!$I$64</c15:f>
                      <c15:dlblFieldTableCache>
                        <c:ptCount val="1"/>
                      </c15:dlblFieldTableCache>
                    </c15:dlblFTEntry>
                  </c15:dlblFieldTable>
                  <c15:showDataLabelsRange val="0"/>
                </c:ext>
                <c:ext xmlns:c16="http://schemas.microsoft.com/office/drawing/2014/chart" uri="{C3380CC4-5D6E-409C-BE32-E72D297353CC}">
                  <c16:uniqueId val="{00000012-7C54-4BB4-B272-AEEA5492E884}"/>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{784DC113-DFC7-4941-8D93-AAC012AE0ECB}</c15:txfldGUID>
                      <c15:f>Diagramm!$I$65</c15:f>
                      <c15:dlblFieldTableCache>
                        <c:ptCount val="1"/>
                      </c15:dlblFieldTableCache>
                    </c15:dlblFTEntry>
                  </c15:dlblFieldTable>
                  <c15:showDataLabelsRange val="0"/>
                </c:ext>
                <c:ext xmlns:c16="http://schemas.microsoft.com/office/drawing/2014/chart" uri="{C3380CC4-5D6E-409C-BE32-E72D297353CC}">
                  <c16:uniqueId val="{00000013-7C54-4BB4-B272-AEEA5492E884}"/>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{5EA43B88-1192-4B8C-B4EE-8253FF7EDBE6}</c15:txfldGUID>
                      <c15:f>Diagramm!$I$66</c15:f>
                      <c15:dlblFieldTableCache>
                        <c:ptCount val="1"/>
                      </c15:dlblFieldTableCache>
                    </c15:dlblFTEntry>
                  </c15:dlblFieldTable>
                  <c15:showDataLabelsRange val="0"/>
                </c:ext>
                <c:ext xmlns:c16="http://schemas.microsoft.com/office/drawing/2014/chart" uri="{C3380CC4-5D6E-409C-BE32-E72D297353CC}">
                  <c16:uniqueId val="{00000014-7C54-4BB4-B272-AEEA5492E884}"/>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{A62F2C81-1CCB-44F3-90E3-5347875C520D}</c15:txfldGUID>
                      <c15:f>Diagramm!$I$67</c15:f>
                      <c15:dlblFieldTableCache>
                        <c:ptCount val="1"/>
                      </c15:dlblFieldTableCache>
                    </c15:dlblFTEntry>
                  </c15:dlblFieldTable>
                  <c15:showDataLabelsRange val="0"/>
                </c:ext>
                <c:ext xmlns:c16="http://schemas.microsoft.com/office/drawing/2014/chart" uri="{C3380CC4-5D6E-409C-BE32-E72D297353CC}">
                  <c16:uniqueId val="{00000015-7C54-4BB4-B272-AEEA5492E884}"/>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7C54-4BB4-B272-AEEA5492E884}"/>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{7B5EDDA4-0483-44E4-BBAB-99BAA8F0BCBA}</c15:txfldGUID>
                      <c15:f>Diagramm!$K$46</c15:f>
                      <c15:dlblFieldTableCache>
                        <c:ptCount val="1"/>
                      </c15:dlblFieldTableCache>
                    </c15:dlblFTEntry>
                  </c15:dlblFieldTable>
                  <c15:showDataLabelsRange val="0"/>
                </c:ext>
                <c:ext xmlns:c16="http://schemas.microsoft.com/office/drawing/2014/chart" uri="{C3380CC4-5D6E-409C-BE32-E72D297353CC}">
                  <c16:uniqueId val="{00000017-7C54-4BB4-B272-AEEA5492E884}"/>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{E2406CEB-8016-425B-B850-EC3FA0DF76EE}</c15:txfldGUID>
                      <c15:f>Diagramm!$K$47</c15:f>
                      <c15:dlblFieldTableCache>
                        <c:ptCount val="1"/>
                      </c15:dlblFieldTableCache>
                    </c15:dlblFTEntry>
                  </c15:dlblFieldTable>
                  <c15:showDataLabelsRange val="0"/>
                </c:ext>
                <c:ext xmlns:c16="http://schemas.microsoft.com/office/drawing/2014/chart" uri="{C3380CC4-5D6E-409C-BE32-E72D297353CC}">
                  <c16:uniqueId val="{00000018-7C54-4BB4-B272-AEEA5492E884}"/>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{9937A6D4-AB3F-472B-8C29-B1F6ACD8603D}</c15:txfldGUID>
                      <c15:f>Diagramm!$K$48</c15:f>
                      <c15:dlblFieldTableCache>
                        <c:ptCount val="1"/>
                      </c15:dlblFieldTableCache>
                    </c15:dlblFTEntry>
                  </c15:dlblFieldTable>
                  <c15:showDataLabelsRange val="0"/>
                </c:ext>
                <c:ext xmlns:c16="http://schemas.microsoft.com/office/drawing/2014/chart" uri="{C3380CC4-5D6E-409C-BE32-E72D297353CC}">
                  <c16:uniqueId val="{00000019-7C54-4BB4-B272-AEEA5492E884}"/>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{AA35F6F3-B259-4E0E-8DC2-8FC0D3834EC3}</c15:txfldGUID>
                      <c15:f>Diagramm!$K$49</c15:f>
                      <c15:dlblFieldTableCache>
                        <c:ptCount val="1"/>
                      </c15:dlblFieldTableCache>
                    </c15:dlblFTEntry>
                  </c15:dlblFieldTable>
                  <c15:showDataLabelsRange val="0"/>
                </c:ext>
                <c:ext xmlns:c16="http://schemas.microsoft.com/office/drawing/2014/chart" uri="{C3380CC4-5D6E-409C-BE32-E72D297353CC}">
                  <c16:uniqueId val="{0000001A-7C54-4BB4-B272-AEEA5492E884}"/>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{FC9BCF60-8CB3-48DF-877C-1603396200A7}</c15:txfldGUID>
                      <c15:f>Diagramm!$K$50</c15:f>
                      <c15:dlblFieldTableCache>
                        <c:ptCount val="1"/>
                      </c15:dlblFieldTableCache>
                    </c15:dlblFTEntry>
                  </c15:dlblFieldTable>
                  <c15:showDataLabelsRange val="0"/>
                </c:ext>
                <c:ext xmlns:c16="http://schemas.microsoft.com/office/drawing/2014/chart" uri="{C3380CC4-5D6E-409C-BE32-E72D297353CC}">
                  <c16:uniqueId val="{0000001B-7C54-4BB4-B272-AEEA5492E884}"/>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{D5C478DF-635B-4D65-BF49-38E1032C47FA}</c15:txfldGUID>
                      <c15:f>Diagramm!$K$51</c15:f>
                      <c15:dlblFieldTableCache>
                        <c:ptCount val="1"/>
                      </c15:dlblFieldTableCache>
                    </c15:dlblFTEntry>
                  </c15:dlblFieldTable>
                  <c15:showDataLabelsRange val="0"/>
                </c:ext>
                <c:ext xmlns:c16="http://schemas.microsoft.com/office/drawing/2014/chart" uri="{C3380CC4-5D6E-409C-BE32-E72D297353CC}">
                  <c16:uniqueId val="{0000001C-7C54-4BB4-B272-AEEA5492E884}"/>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{FAB979CC-164C-497B-A22A-27AE8D8566A9}</c15:txfldGUID>
                      <c15:f>Diagramm!$K$52</c15:f>
                      <c15:dlblFieldTableCache>
                        <c:ptCount val="1"/>
                      </c15:dlblFieldTableCache>
                    </c15:dlblFTEntry>
                  </c15:dlblFieldTable>
                  <c15:showDataLabelsRange val="0"/>
                </c:ext>
                <c:ext xmlns:c16="http://schemas.microsoft.com/office/drawing/2014/chart" uri="{C3380CC4-5D6E-409C-BE32-E72D297353CC}">
                  <c16:uniqueId val="{0000001D-7C54-4BB4-B272-AEEA5492E884}"/>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{967B84E0-D7EB-46AF-A5E5-EFC78BCBE160}</c15:txfldGUID>
                      <c15:f>Diagramm!$K$53</c15:f>
                      <c15:dlblFieldTableCache>
                        <c:ptCount val="1"/>
                      </c15:dlblFieldTableCache>
                    </c15:dlblFTEntry>
                  </c15:dlblFieldTable>
                  <c15:showDataLabelsRange val="0"/>
                </c:ext>
                <c:ext xmlns:c16="http://schemas.microsoft.com/office/drawing/2014/chart" uri="{C3380CC4-5D6E-409C-BE32-E72D297353CC}">
                  <c16:uniqueId val="{0000001E-7C54-4BB4-B272-AEEA5492E884}"/>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{D596C4E8-DB1B-4294-82CB-A7C8B52A86D8}</c15:txfldGUID>
                      <c15:f>Diagramm!$K$54</c15:f>
                      <c15:dlblFieldTableCache>
                        <c:ptCount val="1"/>
                      </c15:dlblFieldTableCache>
                    </c15:dlblFTEntry>
                  </c15:dlblFieldTable>
                  <c15:showDataLabelsRange val="0"/>
                </c:ext>
                <c:ext xmlns:c16="http://schemas.microsoft.com/office/drawing/2014/chart" uri="{C3380CC4-5D6E-409C-BE32-E72D297353CC}">
                  <c16:uniqueId val="{0000001F-7C54-4BB4-B272-AEEA5492E884}"/>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{6F3BEC35-0C8B-4FAD-982A-82E8557E303F}</c15:txfldGUID>
                      <c15:f>Diagramm!$K$55</c15:f>
                      <c15:dlblFieldTableCache>
                        <c:ptCount val="1"/>
                      </c15:dlblFieldTableCache>
                    </c15:dlblFTEntry>
                  </c15:dlblFieldTable>
                  <c15:showDataLabelsRange val="0"/>
                </c:ext>
                <c:ext xmlns:c16="http://schemas.microsoft.com/office/drawing/2014/chart" uri="{C3380CC4-5D6E-409C-BE32-E72D297353CC}">
                  <c16:uniqueId val="{00000020-7C54-4BB4-B272-AEEA5492E884}"/>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{691A8F1A-91C2-4F14-BBB5-DF5D74366F49}</c15:txfldGUID>
                      <c15:f>Diagramm!$K$56</c15:f>
                      <c15:dlblFieldTableCache>
                        <c:ptCount val="1"/>
                      </c15:dlblFieldTableCache>
                    </c15:dlblFTEntry>
                  </c15:dlblFieldTable>
                  <c15:showDataLabelsRange val="0"/>
                </c:ext>
                <c:ext xmlns:c16="http://schemas.microsoft.com/office/drawing/2014/chart" uri="{C3380CC4-5D6E-409C-BE32-E72D297353CC}">
                  <c16:uniqueId val="{00000021-7C54-4BB4-B272-AEEA5492E884}"/>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{E8AD06D2-077A-4042-A6ED-EAA9815CF24B}</c15:txfldGUID>
                      <c15:f>Diagramm!$K$57</c15:f>
                      <c15:dlblFieldTableCache>
                        <c:ptCount val="1"/>
                      </c15:dlblFieldTableCache>
                    </c15:dlblFTEntry>
                  </c15:dlblFieldTable>
                  <c15:showDataLabelsRange val="0"/>
                </c:ext>
                <c:ext xmlns:c16="http://schemas.microsoft.com/office/drawing/2014/chart" uri="{C3380CC4-5D6E-409C-BE32-E72D297353CC}">
                  <c16:uniqueId val="{00000022-7C54-4BB4-B272-AEEA5492E884}"/>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{799E2BC3-2D38-41A3-BB75-71639FB4B541}</c15:txfldGUID>
                      <c15:f>Diagramm!$K$58</c15:f>
                      <c15:dlblFieldTableCache>
                        <c:ptCount val="1"/>
                      </c15:dlblFieldTableCache>
                    </c15:dlblFTEntry>
                  </c15:dlblFieldTable>
                  <c15:showDataLabelsRange val="0"/>
                </c:ext>
                <c:ext xmlns:c16="http://schemas.microsoft.com/office/drawing/2014/chart" uri="{C3380CC4-5D6E-409C-BE32-E72D297353CC}">
                  <c16:uniqueId val="{00000023-7C54-4BB4-B272-AEEA5492E884}"/>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{A33B5895-0B02-41BD-9AF1-A204A864B65B}</c15:txfldGUID>
                      <c15:f>Diagramm!$K$59</c15:f>
                      <c15:dlblFieldTableCache>
                        <c:ptCount val="1"/>
                      </c15:dlblFieldTableCache>
                    </c15:dlblFTEntry>
                  </c15:dlblFieldTable>
                  <c15:showDataLabelsRange val="0"/>
                </c:ext>
                <c:ext xmlns:c16="http://schemas.microsoft.com/office/drawing/2014/chart" uri="{C3380CC4-5D6E-409C-BE32-E72D297353CC}">
                  <c16:uniqueId val="{00000024-7C54-4BB4-B272-AEEA5492E884}"/>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{21F0CAF0-3C26-4858-82AC-781CEB111DD2}</c15:txfldGUID>
                      <c15:f>Diagramm!$K$60</c15:f>
                      <c15:dlblFieldTableCache>
                        <c:ptCount val="1"/>
                      </c15:dlblFieldTableCache>
                    </c15:dlblFTEntry>
                  </c15:dlblFieldTable>
                  <c15:showDataLabelsRange val="0"/>
                </c:ext>
                <c:ext xmlns:c16="http://schemas.microsoft.com/office/drawing/2014/chart" uri="{C3380CC4-5D6E-409C-BE32-E72D297353CC}">
                  <c16:uniqueId val="{00000025-7C54-4BB4-B272-AEEA5492E884}"/>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{54F0917C-BFD4-434C-B73C-1EE8CA97B78D}</c15:txfldGUID>
                      <c15:f>Diagramm!$K$61</c15:f>
                      <c15:dlblFieldTableCache>
                        <c:ptCount val="1"/>
                      </c15:dlblFieldTableCache>
                    </c15:dlblFTEntry>
                  </c15:dlblFieldTable>
                  <c15:showDataLabelsRange val="0"/>
                </c:ext>
                <c:ext xmlns:c16="http://schemas.microsoft.com/office/drawing/2014/chart" uri="{C3380CC4-5D6E-409C-BE32-E72D297353CC}">
                  <c16:uniqueId val="{00000026-7C54-4BB4-B272-AEEA5492E884}"/>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{B8EFB5BC-006D-46EF-ADBC-10BDAA08B60D}</c15:txfldGUID>
                      <c15:f>Diagramm!$K$62</c15:f>
                      <c15:dlblFieldTableCache>
                        <c:ptCount val="1"/>
                      </c15:dlblFieldTableCache>
                    </c15:dlblFTEntry>
                  </c15:dlblFieldTable>
                  <c15:showDataLabelsRange val="0"/>
                </c:ext>
                <c:ext xmlns:c16="http://schemas.microsoft.com/office/drawing/2014/chart" uri="{C3380CC4-5D6E-409C-BE32-E72D297353CC}">
                  <c16:uniqueId val="{00000027-7C54-4BB4-B272-AEEA5492E884}"/>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{7ACF4623-8B1E-4128-B4FC-62658949A260}</c15:txfldGUID>
                      <c15:f>Diagramm!$K$63</c15:f>
                      <c15:dlblFieldTableCache>
                        <c:ptCount val="1"/>
                      </c15:dlblFieldTableCache>
                    </c15:dlblFTEntry>
                  </c15:dlblFieldTable>
                  <c15:showDataLabelsRange val="0"/>
                </c:ext>
                <c:ext xmlns:c16="http://schemas.microsoft.com/office/drawing/2014/chart" uri="{C3380CC4-5D6E-409C-BE32-E72D297353CC}">
                  <c16:uniqueId val="{00000028-7C54-4BB4-B272-AEEA5492E884}"/>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{9421F136-4ADD-4CEE-98E9-6B902428C0CC}</c15:txfldGUID>
                      <c15:f>Diagramm!$K$64</c15:f>
                      <c15:dlblFieldTableCache>
                        <c:ptCount val="1"/>
                      </c15:dlblFieldTableCache>
                    </c15:dlblFTEntry>
                  </c15:dlblFieldTable>
                  <c15:showDataLabelsRange val="0"/>
                </c:ext>
                <c:ext xmlns:c16="http://schemas.microsoft.com/office/drawing/2014/chart" uri="{C3380CC4-5D6E-409C-BE32-E72D297353CC}">
                  <c16:uniqueId val="{00000029-7C54-4BB4-B272-AEEA5492E884}"/>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{872FE33E-F86D-459F-B311-3284CB8889B8}</c15:txfldGUID>
                      <c15:f>Diagramm!$K$65</c15:f>
                      <c15:dlblFieldTableCache>
                        <c:ptCount val="1"/>
                      </c15:dlblFieldTableCache>
                    </c15:dlblFTEntry>
                  </c15:dlblFieldTable>
                  <c15:showDataLabelsRange val="0"/>
                </c:ext>
                <c:ext xmlns:c16="http://schemas.microsoft.com/office/drawing/2014/chart" uri="{C3380CC4-5D6E-409C-BE32-E72D297353CC}">
                  <c16:uniqueId val="{0000002A-7C54-4BB4-B272-AEEA5492E884}"/>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{915BEE42-7BD4-4F2E-93F7-619D960F2279}</c15:txfldGUID>
                      <c15:f>Diagramm!$K$66</c15:f>
                      <c15:dlblFieldTableCache>
                        <c:ptCount val="1"/>
                      </c15:dlblFieldTableCache>
                    </c15:dlblFTEntry>
                  </c15:dlblFieldTable>
                  <c15:showDataLabelsRange val="0"/>
                </c:ext>
                <c:ext xmlns:c16="http://schemas.microsoft.com/office/drawing/2014/chart" uri="{C3380CC4-5D6E-409C-BE32-E72D297353CC}">
                  <c16:uniqueId val="{0000002B-7C54-4BB4-B272-AEEA5492E884}"/>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{D0F6D952-A10A-47FA-A0AA-090FD77979A5}</c15:txfldGUID>
                      <c15:f>Diagramm!$K$67</c15:f>
                      <c15:dlblFieldTableCache>
                        <c:ptCount val="1"/>
                      </c15:dlblFieldTableCache>
                    </c15:dlblFTEntry>
                  </c15:dlblFieldTable>
                  <c15:showDataLabelsRange val="0"/>
                </c:ext>
                <c:ext xmlns:c16="http://schemas.microsoft.com/office/drawing/2014/chart" uri="{C3380CC4-5D6E-409C-BE32-E72D297353CC}">
                  <c16:uniqueId val="{0000002C-7C54-4BB4-B272-AEEA5492E884}"/>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7C54-4BB4-B272-AEEA5492E884}"/>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{196E95A3-586C-4407-8DAA-4D163903D0DB}</c15:txfldGUID>
                      <c15:f>Diagramm!$J$46</c15:f>
                      <c15:dlblFieldTableCache>
                        <c:ptCount val="1"/>
                      </c15:dlblFieldTableCache>
                    </c15:dlblFTEntry>
                  </c15:dlblFieldTable>
                  <c15:showDataLabelsRange val="0"/>
                </c:ext>
                <c:ext xmlns:c16="http://schemas.microsoft.com/office/drawing/2014/chart" uri="{C3380CC4-5D6E-409C-BE32-E72D297353CC}">
                  <c16:uniqueId val="{0000002E-7C54-4BB4-B272-AEEA5492E884}"/>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{8E0D4962-7F36-4B35-AF47-9D4DFC856D22}</c15:txfldGUID>
                      <c15:f>Diagramm!$J$47</c15:f>
                      <c15:dlblFieldTableCache>
                        <c:ptCount val="1"/>
                      </c15:dlblFieldTableCache>
                    </c15:dlblFTEntry>
                  </c15:dlblFieldTable>
                  <c15:showDataLabelsRange val="0"/>
                </c:ext>
                <c:ext xmlns:c16="http://schemas.microsoft.com/office/drawing/2014/chart" uri="{C3380CC4-5D6E-409C-BE32-E72D297353CC}">
                  <c16:uniqueId val="{0000002F-7C54-4BB4-B272-AEEA5492E884}"/>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{666FB96C-6293-4619-B700-D1186008E50A}</c15:txfldGUID>
                      <c15:f>Diagramm!$J$48</c15:f>
                      <c15:dlblFieldTableCache>
                        <c:ptCount val="1"/>
                      </c15:dlblFieldTableCache>
                    </c15:dlblFTEntry>
                  </c15:dlblFieldTable>
                  <c15:showDataLabelsRange val="0"/>
                </c:ext>
                <c:ext xmlns:c16="http://schemas.microsoft.com/office/drawing/2014/chart" uri="{C3380CC4-5D6E-409C-BE32-E72D297353CC}">
                  <c16:uniqueId val="{00000030-7C54-4BB4-B272-AEEA5492E884}"/>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{C1D6F1D7-4756-4FF4-BCCB-A0D37359D291}</c15:txfldGUID>
                      <c15:f>Diagramm!$J$49</c15:f>
                      <c15:dlblFieldTableCache>
                        <c:ptCount val="1"/>
                      </c15:dlblFieldTableCache>
                    </c15:dlblFTEntry>
                  </c15:dlblFieldTable>
                  <c15:showDataLabelsRange val="0"/>
                </c:ext>
                <c:ext xmlns:c16="http://schemas.microsoft.com/office/drawing/2014/chart" uri="{C3380CC4-5D6E-409C-BE32-E72D297353CC}">
                  <c16:uniqueId val="{00000031-7C54-4BB4-B272-AEEA5492E884}"/>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{D40771B7-8EA4-4E93-A290-52490848E58C}</c15:txfldGUID>
                      <c15:f>Diagramm!$J$50</c15:f>
                      <c15:dlblFieldTableCache>
                        <c:ptCount val="1"/>
                      </c15:dlblFieldTableCache>
                    </c15:dlblFTEntry>
                  </c15:dlblFieldTable>
                  <c15:showDataLabelsRange val="0"/>
                </c:ext>
                <c:ext xmlns:c16="http://schemas.microsoft.com/office/drawing/2014/chart" uri="{C3380CC4-5D6E-409C-BE32-E72D297353CC}">
                  <c16:uniqueId val="{00000032-7C54-4BB4-B272-AEEA5492E884}"/>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{B3128DCC-2446-4AE7-83A2-05C8569D7D02}</c15:txfldGUID>
                      <c15:f>Diagramm!$J$51</c15:f>
                      <c15:dlblFieldTableCache>
                        <c:ptCount val="1"/>
                      </c15:dlblFieldTableCache>
                    </c15:dlblFTEntry>
                  </c15:dlblFieldTable>
                  <c15:showDataLabelsRange val="0"/>
                </c:ext>
                <c:ext xmlns:c16="http://schemas.microsoft.com/office/drawing/2014/chart" uri="{C3380CC4-5D6E-409C-BE32-E72D297353CC}">
                  <c16:uniqueId val="{00000033-7C54-4BB4-B272-AEEA5492E884}"/>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{B22CF1DB-788D-4839-8627-5E08B6062599}</c15:txfldGUID>
                      <c15:f>Diagramm!$J$52</c15:f>
                      <c15:dlblFieldTableCache>
                        <c:ptCount val="1"/>
                      </c15:dlblFieldTableCache>
                    </c15:dlblFTEntry>
                  </c15:dlblFieldTable>
                  <c15:showDataLabelsRange val="0"/>
                </c:ext>
                <c:ext xmlns:c16="http://schemas.microsoft.com/office/drawing/2014/chart" uri="{C3380CC4-5D6E-409C-BE32-E72D297353CC}">
                  <c16:uniqueId val="{00000034-7C54-4BB4-B272-AEEA5492E884}"/>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{FF24192E-31B4-426A-A0B6-034478ED7FBA}</c15:txfldGUID>
                      <c15:f>Diagramm!$J$53</c15:f>
                      <c15:dlblFieldTableCache>
                        <c:ptCount val="1"/>
                      </c15:dlblFieldTableCache>
                    </c15:dlblFTEntry>
                  </c15:dlblFieldTable>
                  <c15:showDataLabelsRange val="0"/>
                </c:ext>
                <c:ext xmlns:c16="http://schemas.microsoft.com/office/drawing/2014/chart" uri="{C3380CC4-5D6E-409C-BE32-E72D297353CC}">
                  <c16:uniqueId val="{00000035-7C54-4BB4-B272-AEEA5492E884}"/>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{A90F09D9-BBE4-4205-AAF5-C5F175AEA4C8}</c15:txfldGUID>
                      <c15:f>Diagramm!$J$54</c15:f>
                      <c15:dlblFieldTableCache>
                        <c:ptCount val="1"/>
                      </c15:dlblFieldTableCache>
                    </c15:dlblFTEntry>
                  </c15:dlblFieldTable>
                  <c15:showDataLabelsRange val="0"/>
                </c:ext>
                <c:ext xmlns:c16="http://schemas.microsoft.com/office/drawing/2014/chart" uri="{C3380CC4-5D6E-409C-BE32-E72D297353CC}">
                  <c16:uniqueId val="{00000036-7C54-4BB4-B272-AEEA5492E884}"/>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{AFDE5877-D860-49AE-A10F-D619B54E6DEF}</c15:txfldGUID>
                      <c15:f>Diagramm!$J$55</c15:f>
                      <c15:dlblFieldTableCache>
                        <c:ptCount val="1"/>
                      </c15:dlblFieldTableCache>
                    </c15:dlblFTEntry>
                  </c15:dlblFieldTable>
                  <c15:showDataLabelsRange val="0"/>
                </c:ext>
                <c:ext xmlns:c16="http://schemas.microsoft.com/office/drawing/2014/chart" uri="{C3380CC4-5D6E-409C-BE32-E72D297353CC}">
                  <c16:uniqueId val="{00000037-7C54-4BB4-B272-AEEA5492E884}"/>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{A5E53E1F-C53A-4750-8784-0A805992B1E1}</c15:txfldGUID>
                      <c15:f>Diagramm!$J$56</c15:f>
                      <c15:dlblFieldTableCache>
                        <c:ptCount val="1"/>
                      </c15:dlblFieldTableCache>
                    </c15:dlblFTEntry>
                  </c15:dlblFieldTable>
                  <c15:showDataLabelsRange val="0"/>
                </c:ext>
                <c:ext xmlns:c16="http://schemas.microsoft.com/office/drawing/2014/chart" uri="{C3380CC4-5D6E-409C-BE32-E72D297353CC}">
                  <c16:uniqueId val="{00000038-7C54-4BB4-B272-AEEA5492E884}"/>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{B2E5EF0F-4B67-4972-958E-593CC1785C5C}</c15:txfldGUID>
                      <c15:f>Diagramm!$J$57</c15:f>
                      <c15:dlblFieldTableCache>
                        <c:ptCount val="1"/>
                      </c15:dlblFieldTableCache>
                    </c15:dlblFTEntry>
                  </c15:dlblFieldTable>
                  <c15:showDataLabelsRange val="0"/>
                </c:ext>
                <c:ext xmlns:c16="http://schemas.microsoft.com/office/drawing/2014/chart" uri="{C3380CC4-5D6E-409C-BE32-E72D297353CC}">
                  <c16:uniqueId val="{00000039-7C54-4BB4-B272-AEEA5492E884}"/>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{93E65829-4915-49F3-B4F7-C09B52E9643C}</c15:txfldGUID>
                      <c15:f>Diagramm!$J$58</c15:f>
                      <c15:dlblFieldTableCache>
                        <c:ptCount val="1"/>
                      </c15:dlblFieldTableCache>
                    </c15:dlblFTEntry>
                  </c15:dlblFieldTable>
                  <c15:showDataLabelsRange val="0"/>
                </c:ext>
                <c:ext xmlns:c16="http://schemas.microsoft.com/office/drawing/2014/chart" uri="{C3380CC4-5D6E-409C-BE32-E72D297353CC}">
                  <c16:uniqueId val="{0000003A-7C54-4BB4-B272-AEEA5492E884}"/>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{B69AC504-A381-4DBF-A0EF-AB5F88053ABE}</c15:txfldGUID>
                      <c15:f>Diagramm!$J$59</c15:f>
                      <c15:dlblFieldTableCache>
                        <c:ptCount val="1"/>
                      </c15:dlblFieldTableCache>
                    </c15:dlblFTEntry>
                  </c15:dlblFieldTable>
                  <c15:showDataLabelsRange val="0"/>
                </c:ext>
                <c:ext xmlns:c16="http://schemas.microsoft.com/office/drawing/2014/chart" uri="{C3380CC4-5D6E-409C-BE32-E72D297353CC}">
                  <c16:uniqueId val="{0000003B-7C54-4BB4-B272-AEEA5492E884}"/>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{0450B861-BF5F-44B2-8F32-E748E6601BD4}</c15:txfldGUID>
                      <c15:f>Diagramm!$J$60</c15:f>
                      <c15:dlblFieldTableCache>
                        <c:ptCount val="1"/>
                      </c15:dlblFieldTableCache>
                    </c15:dlblFTEntry>
                  </c15:dlblFieldTable>
                  <c15:showDataLabelsRange val="0"/>
                </c:ext>
                <c:ext xmlns:c16="http://schemas.microsoft.com/office/drawing/2014/chart" uri="{C3380CC4-5D6E-409C-BE32-E72D297353CC}">
                  <c16:uniqueId val="{0000003C-7C54-4BB4-B272-AEEA5492E884}"/>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{789D3E6D-6D73-4AB8-B11C-5F07C22767AE}</c15:txfldGUID>
                      <c15:f>Diagramm!$J$61</c15:f>
                      <c15:dlblFieldTableCache>
                        <c:ptCount val="1"/>
                      </c15:dlblFieldTableCache>
                    </c15:dlblFTEntry>
                  </c15:dlblFieldTable>
                  <c15:showDataLabelsRange val="0"/>
                </c:ext>
                <c:ext xmlns:c16="http://schemas.microsoft.com/office/drawing/2014/chart" uri="{C3380CC4-5D6E-409C-BE32-E72D297353CC}">
                  <c16:uniqueId val="{0000003D-7C54-4BB4-B272-AEEA5492E884}"/>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{17752257-8DF7-49AD-BDDF-D7BCE67E0558}</c15:txfldGUID>
                      <c15:f>Diagramm!$J$62</c15:f>
                      <c15:dlblFieldTableCache>
                        <c:ptCount val="1"/>
                      </c15:dlblFieldTableCache>
                    </c15:dlblFTEntry>
                  </c15:dlblFieldTable>
                  <c15:showDataLabelsRange val="0"/>
                </c:ext>
                <c:ext xmlns:c16="http://schemas.microsoft.com/office/drawing/2014/chart" uri="{C3380CC4-5D6E-409C-BE32-E72D297353CC}">
                  <c16:uniqueId val="{0000003E-7C54-4BB4-B272-AEEA5492E884}"/>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{4B1F3EB4-694F-4B55-A695-39D2A547DBFE}</c15:txfldGUID>
                      <c15:f>Diagramm!$J$63</c15:f>
                      <c15:dlblFieldTableCache>
                        <c:ptCount val="1"/>
                      </c15:dlblFieldTableCache>
                    </c15:dlblFTEntry>
                  </c15:dlblFieldTable>
                  <c15:showDataLabelsRange val="0"/>
                </c:ext>
                <c:ext xmlns:c16="http://schemas.microsoft.com/office/drawing/2014/chart" uri="{C3380CC4-5D6E-409C-BE32-E72D297353CC}">
                  <c16:uniqueId val="{0000003F-7C54-4BB4-B272-AEEA5492E884}"/>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{A4ED7556-A508-494F-9A3B-87698ACCB650}</c15:txfldGUID>
                      <c15:f>Diagramm!$J$64</c15:f>
                      <c15:dlblFieldTableCache>
                        <c:ptCount val="1"/>
                      </c15:dlblFieldTableCache>
                    </c15:dlblFTEntry>
                  </c15:dlblFieldTable>
                  <c15:showDataLabelsRange val="0"/>
                </c:ext>
                <c:ext xmlns:c16="http://schemas.microsoft.com/office/drawing/2014/chart" uri="{C3380CC4-5D6E-409C-BE32-E72D297353CC}">
                  <c16:uniqueId val="{00000040-7C54-4BB4-B272-AEEA5492E884}"/>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{3F4295CA-018D-4814-9C52-4665D6B51446}</c15:txfldGUID>
                      <c15:f>Diagramm!$J$65</c15:f>
                      <c15:dlblFieldTableCache>
                        <c:ptCount val="1"/>
                      </c15:dlblFieldTableCache>
                    </c15:dlblFTEntry>
                  </c15:dlblFieldTable>
                  <c15:showDataLabelsRange val="0"/>
                </c:ext>
                <c:ext xmlns:c16="http://schemas.microsoft.com/office/drawing/2014/chart" uri="{C3380CC4-5D6E-409C-BE32-E72D297353CC}">
                  <c16:uniqueId val="{00000041-7C54-4BB4-B272-AEEA5492E884}"/>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{E3112552-222B-4C03-A127-7CC10980E121}</c15:txfldGUID>
                      <c15:f>Diagramm!$J$66</c15:f>
                      <c15:dlblFieldTableCache>
                        <c:ptCount val="1"/>
                      </c15:dlblFieldTableCache>
                    </c15:dlblFTEntry>
                  </c15:dlblFieldTable>
                  <c15:showDataLabelsRange val="0"/>
                </c:ext>
                <c:ext xmlns:c16="http://schemas.microsoft.com/office/drawing/2014/chart" uri="{C3380CC4-5D6E-409C-BE32-E72D297353CC}">
                  <c16:uniqueId val="{00000042-7C54-4BB4-B272-AEEA5492E884}"/>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{427E7F93-F855-41F1-BD14-4A54C3324AE6}</c15:txfldGUID>
                      <c15:f>Diagramm!$J$67</c15:f>
                      <c15:dlblFieldTableCache>
                        <c:ptCount val="1"/>
                      </c15:dlblFieldTableCache>
                    </c15:dlblFTEntry>
                  </c15:dlblFieldTable>
                  <c15:showDataLabelsRange val="0"/>
                </c:ext>
                <c:ext xmlns:c16="http://schemas.microsoft.com/office/drawing/2014/chart" uri="{C3380CC4-5D6E-409C-BE32-E72D297353CC}">
                  <c16:uniqueId val="{00000043-7C54-4BB4-B272-AEEA5492E884}"/>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7C54-4BB4-B272-AEEA5492E884}"/>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E35-4E12-B078-21404B5BE7DD}"/>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E35-4E12-B078-21404B5BE7DD}"/>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E35-4E12-B078-21404B5BE7DD}"/>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E35-4E12-B078-21404B5BE7DD}"/>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E35-4E12-B078-21404B5BE7DD}"/>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E35-4E12-B078-21404B5BE7DD}"/>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E35-4E12-B078-21404B5BE7DD}"/>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E35-4E12-B078-21404B5BE7DD}"/>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E35-4E12-B078-21404B5BE7DD}"/>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E35-4E12-B078-21404B5BE7DD}"/>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E35-4E12-B078-21404B5BE7DD}"/>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E35-4E12-B078-21404B5BE7DD}"/>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E35-4E12-B078-21404B5BE7DD}"/>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E35-4E12-B078-21404B5BE7DD}"/>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E35-4E12-B078-21404B5BE7DD}"/>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E35-4E12-B078-21404B5BE7DD}"/>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E35-4E12-B078-21404B5BE7DD}"/>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E35-4E12-B078-21404B5BE7DD}"/>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9E35-4E12-B078-21404B5BE7DD}"/>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E35-4E12-B078-21404B5BE7DD}"/>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9E35-4E12-B078-21404B5BE7DD}"/>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9E35-4E12-B078-21404B5BE7DD}"/>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9E35-4E12-B078-21404B5BE7DD}"/>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9E35-4E12-B078-21404B5BE7DD}"/>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9E35-4E12-B078-21404B5BE7DD}"/>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9E35-4E12-B078-21404B5BE7DD}"/>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9E35-4E12-B078-21404B5BE7DD}"/>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9E35-4E12-B078-21404B5BE7DD}"/>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9E35-4E12-B078-21404B5BE7DD}"/>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9E35-4E12-B078-21404B5BE7DD}"/>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9E35-4E12-B078-21404B5BE7DD}"/>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9E35-4E12-B078-21404B5BE7DD}"/>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9E35-4E12-B078-21404B5BE7DD}"/>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9E35-4E12-B078-21404B5BE7DD}"/>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9E35-4E12-B078-21404B5BE7DD}"/>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9E35-4E12-B078-21404B5BE7DD}"/>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9E35-4E12-B078-21404B5BE7DD}"/>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9E35-4E12-B078-21404B5BE7DD}"/>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9E35-4E12-B078-21404B5BE7DD}"/>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9E35-4E12-B078-21404B5BE7DD}"/>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9E35-4E12-B078-21404B5BE7DD}"/>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9E35-4E12-B078-21404B5BE7DD}"/>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9E35-4E12-B078-21404B5BE7DD}"/>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9E35-4E12-B078-21404B5BE7DD}"/>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9E35-4E12-B078-21404B5BE7DD}"/>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9E35-4E12-B078-21404B5BE7DD}"/>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9E35-4E12-B078-21404B5BE7DD}"/>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9E35-4E12-B078-21404B5BE7DD}"/>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9E35-4E12-B078-21404B5BE7DD}"/>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9E35-4E12-B078-21404B5BE7DD}"/>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9E35-4E12-B078-21404B5BE7DD}"/>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9E35-4E12-B078-21404B5BE7DD}"/>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9E35-4E12-B078-21404B5BE7DD}"/>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9E35-4E12-B078-21404B5BE7DD}"/>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9E35-4E12-B078-21404B5BE7DD}"/>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9E35-4E12-B078-21404B5BE7DD}"/>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9E35-4E12-B078-21404B5BE7DD}"/>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9E35-4E12-B078-21404B5BE7DD}"/>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9E35-4E12-B078-21404B5BE7DD}"/>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9E35-4E12-B078-21404B5BE7DD}"/>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9E35-4E12-B078-21404B5BE7DD}"/>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9E35-4E12-B078-21404B5BE7DD}"/>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9E35-4E12-B078-21404B5BE7DD}"/>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9E35-4E12-B078-21404B5BE7DD}"/>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9E35-4E12-B078-21404B5BE7DD}"/>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9E35-4E12-B078-21404B5BE7DD}"/>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9E35-4E12-B078-21404B5BE7DD}"/>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9E35-4E12-B078-21404B5BE7DD}"/>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9E35-4E12-B078-21404B5BE7DD}"/>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101.60355227882039</c:v>
                </c:pt>
                <c:pt idx="2">
                  <c:v>103.60087131367293</c:v>
                </c:pt>
                <c:pt idx="3">
                  <c:v>102.33523235031279</c:v>
                </c:pt>
                <c:pt idx="4">
                  <c:v>102.25368632707774</c:v>
                </c:pt>
                <c:pt idx="5">
                  <c:v>103.70922698838247</c:v>
                </c:pt>
                <c:pt idx="6">
                  <c:v>105.62332439678283</c:v>
                </c:pt>
                <c:pt idx="7">
                  <c:v>104.53306523681857</c:v>
                </c:pt>
                <c:pt idx="8">
                  <c:v>104.49005808757819</c:v>
                </c:pt>
                <c:pt idx="9">
                  <c:v>105.82495531724754</c:v>
                </c:pt>
                <c:pt idx="10">
                  <c:v>107.68487488829312</c:v>
                </c:pt>
                <c:pt idx="11">
                  <c:v>106.91130473637176</c:v>
                </c:pt>
                <c:pt idx="12">
                  <c:v>106.57171581769438</c:v>
                </c:pt>
                <c:pt idx="13">
                  <c:v>107.74016979445933</c:v>
                </c:pt>
                <c:pt idx="14">
                  <c:v>109.78440571939232</c:v>
                </c:pt>
                <c:pt idx="15">
                  <c:v>108.96782841823057</c:v>
                </c:pt>
                <c:pt idx="16">
                  <c:v>108.87231903485255</c:v>
                </c:pt>
                <c:pt idx="17">
                  <c:v>109.67158176943698</c:v>
                </c:pt>
                <c:pt idx="18">
                  <c:v>112.09562109025917</c:v>
                </c:pt>
                <c:pt idx="19">
                  <c:v>110.94001340482573</c:v>
                </c:pt>
                <c:pt idx="20">
                  <c:v>110.41443252904379</c:v>
                </c:pt>
                <c:pt idx="21">
                  <c:v>111.28239499553172</c:v>
                </c:pt>
                <c:pt idx="22">
                  <c:v>113.57015192135836</c:v>
                </c:pt>
                <c:pt idx="23">
                  <c:v>112.47821715817695</c:v>
                </c:pt>
                <c:pt idx="24">
                  <c:v>111.93420464700625</c:v>
                </c:pt>
              </c:numCache>
            </c:numRef>
          </c:val>
          <c:smooth val="0"/>
          <c:extLst>
            <c:ext xmlns:c16="http://schemas.microsoft.com/office/drawing/2014/chart" uri="{C3380CC4-5D6E-409C-BE32-E72D297353CC}">
              <c16:uniqueId val="{00000000-A78E-4CC0-B92C-392CC15CE2C5}"/>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105.84329349269588</c:v>
                </c:pt>
                <c:pt idx="2">
                  <c:v>110.00845104430761</c:v>
                </c:pt>
                <c:pt idx="3">
                  <c:v>106.3805384522516</c:v>
                </c:pt>
                <c:pt idx="4">
                  <c:v>103.65809489315465</c:v>
                </c:pt>
                <c:pt idx="5">
                  <c:v>110.31027405529397</c:v>
                </c:pt>
                <c:pt idx="6">
                  <c:v>113.2258843414222</c:v>
                </c:pt>
                <c:pt idx="7">
                  <c:v>109.83339369793552</c:v>
                </c:pt>
                <c:pt idx="8">
                  <c:v>109.91186768079197</c:v>
                </c:pt>
                <c:pt idx="9">
                  <c:v>116.1173487866715</c:v>
                </c:pt>
                <c:pt idx="10">
                  <c:v>121.99082458046601</c:v>
                </c:pt>
                <c:pt idx="11">
                  <c:v>117.97054207412774</c:v>
                </c:pt>
                <c:pt idx="12">
                  <c:v>116.81757817215986</c:v>
                </c:pt>
                <c:pt idx="13">
                  <c:v>123.15586140287336</c:v>
                </c:pt>
                <c:pt idx="14">
                  <c:v>128.06954002173126</c:v>
                </c:pt>
                <c:pt idx="15">
                  <c:v>124.40540866835687</c:v>
                </c:pt>
                <c:pt idx="16">
                  <c:v>123.65688760111071</c:v>
                </c:pt>
                <c:pt idx="17">
                  <c:v>129.83218640589158</c:v>
                </c:pt>
                <c:pt idx="18">
                  <c:v>134.50440661596039</c:v>
                </c:pt>
                <c:pt idx="19">
                  <c:v>129.74163950259566</c:v>
                </c:pt>
                <c:pt idx="20">
                  <c:v>127.29083665338645</c:v>
                </c:pt>
                <c:pt idx="21">
                  <c:v>133.52046360014486</c:v>
                </c:pt>
                <c:pt idx="22">
                  <c:v>137.58300132802125</c:v>
                </c:pt>
                <c:pt idx="23">
                  <c:v>133.51442713992515</c:v>
                </c:pt>
                <c:pt idx="24">
                  <c:v>127.57455028371363</c:v>
                </c:pt>
              </c:numCache>
            </c:numRef>
          </c:val>
          <c:smooth val="0"/>
          <c:extLst>
            <c:ext xmlns:c16="http://schemas.microsoft.com/office/drawing/2014/chart" uri="{C3380CC4-5D6E-409C-BE32-E72D297353CC}">
              <c16:uniqueId val="{00000001-A78E-4CC0-B92C-392CC15CE2C5}"/>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103.05146753138771</c:v>
                </c:pt>
                <c:pt idx="2">
                  <c:v>102.74382639062109</c:v>
                </c:pt>
                <c:pt idx="3">
                  <c:v>101.16127601784872</c:v>
                </c:pt>
                <c:pt idx="4">
                  <c:v>99.024417283334714</c:v>
                </c:pt>
                <c:pt idx="5">
                  <c:v>102.60247775837699</c:v>
                </c:pt>
                <c:pt idx="6">
                  <c:v>101.97610930960894</c:v>
                </c:pt>
                <c:pt idx="7">
                  <c:v>102.07311327291373</c:v>
                </c:pt>
                <c:pt idx="8">
                  <c:v>103.17618691277958</c:v>
                </c:pt>
                <c:pt idx="9">
                  <c:v>107.4499043818076</c:v>
                </c:pt>
                <c:pt idx="10">
                  <c:v>105.83409550733074</c:v>
                </c:pt>
                <c:pt idx="11">
                  <c:v>103.41453950832849</c:v>
                </c:pt>
                <c:pt idx="12">
                  <c:v>102.52487458773317</c:v>
                </c:pt>
                <c:pt idx="13">
                  <c:v>105.64285912252987</c:v>
                </c:pt>
                <c:pt idx="14">
                  <c:v>104.22660125827998</c:v>
                </c:pt>
                <c:pt idx="15">
                  <c:v>101.7987306338516</c:v>
                </c:pt>
                <c:pt idx="16">
                  <c:v>102.07865635653113</c:v>
                </c:pt>
                <c:pt idx="17">
                  <c:v>104.82525428896095</c:v>
                </c:pt>
                <c:pt idx="18">
                  <c:v>101.64906737618138</c:v>
                </c:pt>
                <c:pt idx="19">
                  <c:v>99.775505113494631</c:v>
                </c:pt>
                <c:pt idx="20">
                  <c:v>97.705163382389628</c:v>
                </c:pt>
                <c:pt idx="21">
                  <c:v>99.090934286743718</c:v>
                </c:pt>
                <c:pt idx="22">
                  <c:v>96.288905518139742</c:v>
                </c:pt>
                <c:pt idx="23">
                  <c:v>94.542834178653592</c:v>
                </c:pt>
                <c:pt idx="24">
                  <c:v>91.189268590116683</c:v>
                </c:pt>
              </c:numCache>
            </c:numRef>
          </c:val>
          <c:smooth val="0"/>
          <c:extLst>
            <c:ext xmlns:c16="http://schemas.microsoft.com/office/drawing/2014/chart" uri="{C3380CC4-5D6E-409C-BE32-E72D297353CC}">
              <c16:uniqueId val="{00000002-A78E-4CC0-B92C-392CC15CE2C5}"/>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A78E-4CC0-B92C-392CC15CE2C5}"/>
                </c:ext>
              </c:extLst>
            </c:dLbl>
            <c:dLbl>
              <c:idx val="1"/>
              <c:delete val="1"/>
              <c:extLst>
                <c:ext xmlns:c15="http://schemas.microsoft.com/office/drawing/2012/chart" uri="{CE6537A1-D6FC-4f65-9D91-7224C49458BB}"/>
                <c:ext xmlns:c16="http://schemas.microsoft.com/office/drawing/2014/chart" uri="{C3380CC4-5D6E-409C-BE32-E72D297353CC}">
                  <c16:uniqueId val="{00000004-A78E-4CC0-B92C-392CC15CE2C5}"/>
                </c:ext>
              </c:extLst>
            </c:dLbl>
            <c:dLbl>
              <c:idx val="2"/>
              <c:delete val="1"/>
              <c:extLst>
                <c:ext xmlns:c15="http://schemas.microsoft.com/office/drawing/2012/chart" uri="{CE6537A1-D6FC-4f65-9D91-7224C49458BB}"/>
                <c:ext xmlns:c16="http://schemas.microsoft.com/office/drawing/2014/chart" uri="{C3380CC4-5D6E-409C-BE32-E72D297353CC}">
                  <c16:uniqueId val="{00000005-A78E-4CC0-B92C-392CC15CE2C5}"/>
                </c:ext>
              </c:extLst>
            </c:dLbl>
            <c:dLbl>
              <c:idx val="3"/>
              <c:delete val="1"/>
              <c:extLst>
                <c:ext xmlns:c15="http://schemas.microsoft.com/office/drawing/2012/chart" uri="{CE6537A1-D6FC-4f65-9D91-7224C49458BB}"/>
                <c:ext xmlns:c16="http://schemas.microsoft.com/office/drawing/2014/chart" uri="{C3380CC4-5D6E-409C-BE32-E72D297353CC}">
                  <c16:uniqueId val="{00000006-A78E-4CC0-B92C-392CC15CE2C5}"/>
                </c:ext>
              </c:extLst>
            </c:dLbl>
            <c:dLbl>
              <c:idx val="4"/>
              <c:delete val="1"/>
              <c:extLst>
                <c:ext xmlns:c15="http://schemas.microsoft.com/office/drawing/2012/chart" uri="{CE6537A1-D6FC-4f65-9D91-7224C49458BB}"/>
                <c:ext xmlns:c16="http://schemas.microsoft.com/office/drawing/2014/chart" uri="{C3380CC4-5D6E-409C-BE32-E72D297353CC}">
                  <c16:uniqueId val="{00000007-A78E-4CC0-B92C-392CC15CE2C5}"/>
                </c:ext>
              </c:extLst>
            </c:dLbl>
            <c:dLbl>
              <c:idx val="5"/>
              <c:delete val="1"/>
              <c:extLst>
                <c:ext xmlns:c15="http://schemas.microsoft.com/office/drawing/2012/chart" uri="{CE6537A1-D6FC-4f65-9D91-7224C49458BB}"/>
                <c:ext xmlns:c16="http://schemas.microsoft.com/office/drawing/2014/chart" uri="{C3380CC4-5D6E-409C-BE32-E72D297353CC}">
                  <c16:uniqueId val="{00000008-A78E-4CC0-B92C-392CC15CE2C5}"/>
                </c:ext>
              </c:extLst>
            </c:dLbl>
            <c:dLbl>
              <c:idx val="6"/>
              <c:delete val="1"/>
              <c:extLst>
                <c:ext xmlns:c15="http://schemas.microsoft.com/office/drawing/2012/chart" uri="{CE6537A1-D6FC-4f65-9D91-7224C49458BB}"/>
                <c:ext xmlns:c16="http://schemas.microsoft.com/office/drawing/2014/chart" uri="{C3380CC4-5D6E-409C-BE32-E72D297353CC}">
                  <c16:uniqueId val="{00000009-A78E-4CC0-B92C-392CC15CE2C5}"/>
                </c:ext>
              </c:extLst>
            </c:dLbl>
            <c:dLbl>
              <c:idx val="7"/>
              <c:delete val="1"/>
              <c:extLst>
                <c:ext xmlns:c15="http://schemas.microsoft.com/office/drawing/2012/chart" uri="{CE6537A1-D6FC-4f65-9D91-7224C49458BB}"/>
                <c:ext xmlns:c16="http://schemas.microsoft.com/office/drawing/2014/chart" uri="{C3380CC4-5D6E-409C-BE32-E72D297353CC}">
                  <c16:uniqueId val="{0000000A-A78E-4CC0-B92C-392CC15CE2C5}"/>
                </c:ext>
              </c:extLst>
            </c:dLbl>
            <c:dLbl>
              <c:idx val="8"/>
              <c:delete val="1"/>
              <c:extLst>
                <c:ext xmlns:c15="http://schemas.microsoft.com/office/drawing/2012/chart" uri="{CE6537A1-D6FC-4f65-9D91-7224C49458BB}"/>
                <c:ext xmlns:c16="http://schemas.microsoft.com/office/drawing/2014/chart" uri="{C3380CC4-5D6E-409C-BE32-E72D297353CC}">
                  <c16:uniqueId val="{0000000B-A78E-4CC0-B92C-392CC15CE2C5}"/>
                </c:ext>
              </c:extLst>
            </c:dLbl>
            <c:dLbl>
              <c:idx val="9"/>
              <c:delete val="1"/>
              <c:extLst>
                <c:ext xmlns:c15="http://schemas.microsoft.com/office/drawing/2012/chart" uri="{CE6537A1-D6FC-4f65-9D91-7224C49458BB}"/>
                <c:ext xmlns:c16="http://schemas.microsoft.com/office/drawing/2014/chart" uri="{C3380CC4-5D6E-409C-BE32-E72D297353CC}">
                  <c16:uniqueId val="{0000000C-A78E-4CC0-B92C-392CC15CE2C5}"/>
                </c:ext>
              </c:extLst>
            </c:dLbl>
            <c:dLbl>
              <c:idx val="10"/>
              <c:delete val="1"/>
              <c:extLst>
                <c:ext xmlns:c15="http://schemas.microsoft.com/office/drawing/2012/chart" uri="{CE6537A1-D6FC-4f65-9D91-7224C49458BB}"/>
                <c:ext xmlns:c16="http://schemas.microsoft.com/office/drawing/2014/chart" uri="{C3380CC4-5D6E-409C-BE32-E72D297353CC}">
                  <c16:uniqueId val="{0000000D-A78E-4CC0-B92C-392CC15CE2C5}"/>
                </c:ext>
              </c:extLst>
            </c:dLbl>
            <c:dLbl>
              <c:idx val="11"/>
              <c:delete val="1"/>
              <c:extLst>
                <c:ext xmlns:c15="http://schemas.microsoft.com/office/drawing/2012/chart" uri="{CE6537A1-D6FC-4f65-9D91-7224C49458BB}"/>
                <c:ext xmlns:c16="http://schemas.microsoft.com/office/drawing/2014/chart" uri="{C3380CC4-5D6E-409C-BE32-E72D297353CC}">
                  <c16:uniqueId val="{0000000E-A78E-4CC0-B92C-392CC15CE2C5}"/>
                </c:ext>
              </c:extLst>
            </c:dLbl>
            <c:dLbl>
              <c:idx val="12"/>
              <c:delete val="1"/>
              <c:extLst>
                <c:ext xmlns:c15="http://schemas.microsoft.com/office/drawing/2012/chart" uri="{CE6537A1-D6FC-4f65-9D91-7224C49458BB}"/>
                <c:ext xmlns:c16="http://schemas.microsoft.com/office/drawing/2014/chart" uri="{C3380CC4-5D6E-409C-BE32-E72D297353CC}">
                  <c16:uniqueId val="{0000000F-A78E-4CC0-B92C-392CC15CE2C5}"/>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A78E-4CC0-B92C-392CC15CE2C5}"/>
                </c:ext>
              </c:extLst>
            </c:dLbl>
            <c:dLbl>
              <c:idx val="14"/>
              <c:delete val="1"/>
              <c:extLst>
                <c:ext xmlns:c15="http://schemas.microsoft.com/office/drawing/2012/chart" uri="{CE6537A1-D6FC-4f65-9D91-7224C49458BB}"/>
                <c:ext xmlns:c16="http://schemas.microsoft.com/office/drawing/2014/chart" uri="{C3380CC4-5D6E-409C-BE32-E72D297353CC}">
                  <c16:uniqueId val="{00000011-A78E-4CC0-B92C-392CC15CE2C5}"/>
                </c:ext>
              </c:extLst>
            </c:dLbl>
            <c:dLbl>
              <c:idx val="15"/>
              <c:delete val="1"/>
              <c:extLst>
                <c:ext xmlns:c15="http://schemas.microsoft.com/office/drawing/2012/chart" uri="{CE6537A1-D6FC-4f65-9D91-7224C49458BB}"/>
                <c:ext xmlns:c16="http://schemas.microsoft.com/office/drawing/2014/chart" uri="{C3380CC4-5D6E-409C-BE32-E72D297353CC}">
                  <c16:uniqueId val="{00000012-A78E-4CC0-B92C-392CC15CE2C5}"/>
                </c:ext>
              </c:extLst>
            </c:dLbl>
            <c:dLbl>
              <c:idx val="16"/>
              <c:delete val="1"/>
              <c:extLst>
                <c:ext xmlns:c15="http://schemas.microsoft.com/office/drawing/2012/chart" uri="{CE6537A1-D6FC-4f65-9D91-7224C49458BB}"/>
                <c:ext xmlns:c16="http://schemas.microsoft.com/office/drawing/2014/chart" uri="{C3380CC4-5D6E-409C-BE32-E72D297353CC}">
                  <c16:uniqueId val="{00000013-A78E-4CC0-B92C-392CC15CE2C5}"/>
                </c:ext>
              </c:extLst>
            </c:dLbl>
            <c:dLbl>
              <c:idx val="17"/>
              <c:delete val="1"/>
              <c:extLst>
                <c:ext xmlns:c15="http://schemas.microsoft.com/office/drawing/2012/chart" uri="{CE6537A1-D6FC-4f65-9D91-7224C49458BB}"/>
                <c:ext xmlns:c16="http://schemas.microsoft.com/office/drawing/2014/chart" uri="{C3380CC4-5D6E-409C-BE32-E72D297353CC}">
                  <c16:uniqueId val="{00000014-A78E-4CC0-B92C-392CC15CE2C5}"/>
                </c:ext>
              </c:extLst>
            </c:dLbl>
            <c:dLbl>
              <c:idx val="18"/>
              <c:delete val="1"/>
              <c:extLst>
                <c:ext xmlns:c15="http://schemas.microsoft.com/office/drawing/2012/chart" uri="{CE6537A1-D6FC-4f65-9D91-7224C49458BB}"/>
                <c:ext xmlns:c16="http://schemas.microsoft.com/office/drawing/2014/chart" uri="{C3380CC4-5D6E-409C-BE32-E72D297353CC}">
                  <c16:uniqueId val="{00000015-A78E-4CC0-B92C-392CC15CE2C5}"/>
                </c:ext>
              </c:extLst>
            </c:dLbl>
            <c:dLbl>
              <c:idx val="19"/>
              <c:delete val="1"/>
              <c:extLst>
                <c:ext xmlns:c15="http://schemas.microsoft.com/office/drawing/2012/chart" uri="{CE6537A1-D6FC-4f65-9D91-7224C49458BB}"/>
                <c:ext xmlns:c16="http://schemas.microsoft.com/office/drawing/2014/chart" uri="{C3380CC4-5D6E-409C-BE32-E72D297353CC}">
                  <c16:uniqueId val="{00000016-A78E-4CC0-B92C-392CC15CE2C5}"/>
                </c:ext>
              </c:extLst>
            </c:dLbl>
            <c:dLbl>
              <c:idx val="20"/>
              <c:delete val="1"/>
              <c:extLst>
                <c:ext xmlns:c15="http://schemas.microsoft.com/office/drawing/2012/chart" uri="{CE6537A1-D6FC-4f65-9D91-7224C49458BB}"/>
                <c:ext xmlns:c16="http://schemas.microsoft.com/office/drawing/2014/chart" uri="{C3380CC4-5D6E-409C-BE32-E72D297353CC}">
                  <c16:uniqueId val="{00000017-A78E-4CC0-B92C-392CC15CE2C5}"/>
                </c:ext>
              </c:extLst>
            </c:dLbl>
            <c:dLbl>
              <c:idx val="21"/>
              <c:delete val="1"/>
              <c:extLst>
                <c:ext xmlns:c15="http://schemas.microsoft.com/office/drawing/2012/chart" uri="{CE6537A1-D6FC-4f65-9D91-7224C49458BB}"/>
                <c:ext xmlns:c16="http://schemas.microsoft.com/office/drawing/2014/chart" uri="{C3380CC4-5D6E-409C-BE32-E72D297353CC}">
                  <c16:uniqueId val="{00000018-A78E-4CC0-B92C-392CC15CE2C5}"/>
                </c:ext>
              </c:extLst>
            </c:dLbl>
            <c:dLbl>
              <c:idx val="22"/>
              <c:delete val="1"/>
              <c:extLst>
                <c:ext xmlns:c15="http://schemas.microsoft.com/office/drawing/2012/chart" uri="{CE6537A1-D6FC-4f65-9D91-7224C49458BB}"/>
                <c:ext xmlns:c16="http://schemas.microsoft.com/office/drawing/2014/chart" uri="{C3380CC4-5D6E-409C-BE32-E72D297353CC}">
                  <c16:uniqueId val="{00000019-A78E-4CC0-B92C-392CC15CE2C5}"/>
                </c:ext>
              </c:extLst>
            </c:dLbl>
            <c:dLbl>
              <c:idx val="23"/>
              <c:delete val="1"/>
              <c:extLst>
                <c:ext xmlns:c15="http://schemas.microsoft.com/office/drawing/2012/chart" uri="{CE6537A1-D6FC-4f65-9D91-7224C49458BB}"/>
                <c:ext xmlns:c16="http://schemas.microsoft.com/office/drawing/2014/chart" uri="{C3380CC4-5D6E-409C-BE32-E72D297353CC}">
                  <c16:uniqueId val="{0000001A-A78E-4CC0-B92C-392CC15CE2C5}"/>
                </c:ext>
              </c:extLst>
            </c:dLbl>
            <c:dLbl>
              <c:idx val="24"/>
              <c:delete val="1"/>
              <c:extLst>
                <c:ext xmlns:c15="http://schemas.microsoft.com/office/drawing/2012/chart" uri="{CE6537A1-D6FC-4f65-9D91-7224C49458BB}"/>
                <c:ext xmlns:c16="http://schemas.microsoft.com/office/drawing/2014/chart" uri="{C3380CC4-5D6E-409C-BE32-E72D297353CC}">
                  <c16:uniqueId val="{0000001B-A78E-4CC0-B92C-392CC15CE2C5}"/>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A78E-4CC0-B92C-392CC15CE2C5}"/>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Agentur für Arbeit Koblenz – Mayen (519)</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200407</v>
      </c>
      <c r="E12" s="114">
        <v>201381</v>
      </c>
      <c r="F12" s="114">
        <v>203336</v>
      </c>
      <c r="G12" s="114">
        <v>199240</v>
      </c>
      <c r="H12" s="114">
        <v>197686</v>
      </c>
      <c r="I12" s="115">
        <v>2721</v>
      </c>
      <c r="J12" s="116">
        <v>1.3764252400271137</v>
      </c>
      <c r="N12" s="117"/>
    </row>
    <row r="13" spans="1:15" s="110" customFormat="1" ht="13.5" customHeight="1" x14ac:dyDescent="0.2">
      <c r="A13" s="118" t="s">
        <v>105</v>
      </c>
      <c r="B13" s="119" t="s">
        <v>106</v>
      </c>
      <c r="C13" s="113">
        <v>53.073994421352545</v>
      </c>
      <c r="D13" s="114">
        <v>106364</v>
      </c>
      <c r="E13" s="114">
        <v>107021</v>
      </c>
      <c r="F13" s="114">
        <v>108290</v>
      </c>
      <c r="G13" s="114">
        <v>106072</v>
      </c>
      <c r="H13" s="114">
        <v>105151</v>
      </c>
      <c r="I13" s="115">
        <v>1213</v>
      </c>
      <c r="J13" s="116">
        <v>1.1535791385721486</v>
      </c>
    </row>
    <row r="14" spans="1:15" s="110" customFormat="1" ht="13.5" customHeight="1" x14ac:dyDescent="0.2">
      <c r="A14" s="120"/>
      <c r="B14" s="119" t="s">
        <v>107</v>
      </c>
      <c r="C14" s="113">
        <v>46.926005578647455</v>
      </c>
      <c r="D14" s="114">
        <v>94043</v>
      </c>
      <c r="E14" s="114">
        <v>94360</v>
      </c>
      <c r="F14" s="114">
        <v>95046</v>
      </c>
      <c r="G14" s="114">
        <v>93168</v>
      </c>
      <c r="H14" s="114">
        <v>92535</v>
      </c>
      <c r="I14" s="115">
        <v>1508</v>
      </c>
      <c r="J14" s="116">
        <v>1.6296536445669205</v>
      </c>
    </row>
    <row r="15" spans="1:15" s="110" customFormat="1" ht="13.5" customHeight="1" x14ac:dyDescent="0.2">
      <c r="A15" s="118" t="s">
        <v>105</v>
      </c>
      <c r="B15" s="121" t="s">
        <v>108</v>
      </c>
      <c r="C15" s="113">
        <v>10.943230525879834</v>
      </c>
      <c r="D15" s="114">
        <v>21931</v>
      </c>
      <c r="E15" s="114">
        <v>23028</v>
      </c>
      <c r="F15" s="114">
        <v>23724</v>
      </c>
      <c r="G15" s="114">
        <v>21246</v>
      </c>
      <c r="H15" s="114">
        <v>21476</v>
      </c>
      <c r="I15" s="115">
        <v>455</v>
      </c>
      <c r="J15" s="116">
        <v>2.1186440677966103</v>
      </c>
    </row>
    <row r="16" spans="1:15" s="110" customFormat="1" ht="13.5" customHeight="1" x14ac:dyDescent="0.2">
      <c r="A16" s="118"/>
      <c r="B16" s="121" t="s">
        <v>109</v>
      </c>
      <c r="C16" s="113">
        <v>66.832495870902719</v>
      </c>
      <c r="D16" s="114">
        <v>133937</v>
      </c>
      <c r="E16" s="114">
        <v>134310</v>
      </c>
      <c r="F16" s="114">
        <v>135628</v>
      </c>
      <c r="G16" s="114">
        <v>134883</v>
      </c>
      <c r="H16" s="114">
        <v>134001</v>
      </c>
      <c r="I16" s="115">
        <v>-64</v>
      </c>
      <c r="J16" s="116">
        <v>-4.7760837605689513E-2</v>
      </c>
    </row>
    <row r="17" spans="1:10" s="110" customFormat="1" ht="13.5" customHeight="1" x14ac:dyDescent="0.2">
      <c r="A17" s="118"/>
      <c r="B17" s="121" t="s">
        <v>110</v>
      </c>
      <c r="C17" s="113">
        <v>21.049663933894525</v>
      </c>
      <c r="D17" s="114">
        <v>42185</v>
      </c>
      <c r="E17" s="114">
        <v>41659</v>
      </c>
      <c r="F17" s="114">
        <v>41578</v>
      </c>
      <c r="G17" s="114">
        <v>40772</v>
      </c>
      <c r="H17" s="114">
        <v>39994</v>
      </c>
      <c r="I17" s="115">
        <v>2191</v>
      </c>
      <c r="J17" s="116">
        <v>5.4783217482622391</v>
      </c>
    </row>
    <row r="18" spans="1:10" s="110" customFormat="1" ht="13.5" customHeight="1" x14ac:dyDescent="0.2">
      <c r="A18" s="120"/>
      <c r="B18" s="121" t="s">
        <v>111</v>
      </c>
      <c r="C18" s="113">
        <v>1.1746096693229278</v>
      </c>
      <c r="D18" s="114">
        <v>2354</v>
      </c>
      <c r="E18" s="114">
        <v>2384</v>
      </c>
      <c r="F18" s="114">
        <v>2406</v>
      </c>
      <c r="G18" s="114">
        <v>2339</v>
      </c>
      <c r="H18" s="114">
        <v>2215</v>
      </c>
      <c r="I18" s="115">
        <v>139</v>
      </c>
      <c r="J18" s="116">
        <v>6.275395033860045</v>
      </c>
    </row>
    <row r="19" spans="1:10" s="110" customFormat="1" ht="13.5" customHeight="1" x14ac:dyDescent="0.2">
      <c r="A19" s="120"/>
      <c r="B19" s="121" t="s">
        <v>112</v>
      </c>
      <c r="C19" s="113">
        <v>0.33731356689137604</v>
      </c>
      <c r="D19" s="114">
        <v>676</v>
      </c>
      <c r="E19" s="114">
        <v>656</v>
      </c>
      <c r="F19" s="114">
        <v>692</v>
      </c>
      <c r="G19" s="114">
        <v>603</v>
      </c>
      <c r="H19" s="114">
        <v>560</v>
      </c>
      <c r="I19" s="115">
        <v>116</v>
      </c>
      <c r="J19" s="116">
        <v>20.714285714285715</v>
      </c>
    </row>
    <row r="20" spans="1:10" s="110" customFormat="1" ht="13.5" customHeight="1" x14ac:dyDescent="0.2">
      <c r="A20" s="118" t="s">
        <v>113</v>
      </c>
      <c r="B20" s="122" t="s">
        <v>114</v>
      </c>
      <c r="C20" s="113">
        <v>70.491549696367898</v>
      </c>
      <c r="D20" s="114">
        <v>141270</v>
      </c>
      <c r="E20" s="114">
        <v>142509</v>
      </c>
      <c r="F20" s="114">
        <v>144238</v>
      </c>
      <c r="G20" s="114">
        <v>140797</v>
      </c>
      <c r="H20" s="114">
        <v>140165</v>
      </c>
      <c r="I20" s="115">
        <v>1105</v>
      </c>
      <c r="J20" s="116">
        <v>0.78835657974530016</v>
      </c>
    </row>
    <row r="21" spans="1:10" s="110" customFormat="1" ht="13.5" customHeight="1" x14ac:dyDescent="0.2">
      <c r="A21" s="120"/>
      <c r="B21" s="122" t="s">
        <v>115</v>
      </c>
      <c r="C21" s="113">
        <v>29.50845030363211</v>
      </c>
      <c r="D21" s="114">
        <v>59137</v>
      </c>
      <c r="E21" s="114">
        <v>58872</v>
      </c>
      <c r="F21" s="114">
        <v>59098</v>
      </c>
      <c r="G21" s="114">
        <v>58443</v>
      </c>
      <c r="H21" s="114">
        <v>57521</v>
      </c>
      <c r="I21" s="115">
        <v>1616</v>
      </c>
      <c r="J21" s="116">
        <v>2.8094087376784129</v>
      </c>
    </row>
    <row r="22" spans="1:10" s="110" customFormat="1" ht="13.5" customHeight="1" x14ac:dyDescent="0.2">
      <c r="A22" s="118" t="s">
        <v>113</v>
      </c>
      <c r="B22" s="122" t="s">
        <v>116</v>
      </c>
      <c r="C22" s="113">
        <v>89.876601116727457</v>
      </c>
      <c r="D22" s="114">
        <v>180119</v>
      </c>
      <c r="E22" s="114">
        <v>180866</v>
      </c>
      <c r="F22" s="114">
        <v>182219</v>
      </c>
      <c r="G22" s="114">
        <v>179050</v>
      </c>
      <c r="H22" s="114">
        <v>178725</v>
      </c>
      <c r="I22" s="115">
        <v>1394</v>
      </c>
      <c r="J22" s="116">
        <v>0.77996922646523992</v>
      </c>
    </row>
    <row r="23" spans="1:10" s="110" customFormat="1" ht="13.5" customHeight="1" x14ac:dyDescent="0.2">
      <c r="A23" s="123"/>
      <c r="B23" s="124" t="s">
        <v>117</v>
      </c>
      <c r="C23" s="125">
        <v>10.079987225995099</v>
      </c>
      <c r="D23" s="114">
        <v>20201</v>
      </c>
      <c r="E23" s="114">
        <v>20424</v>
      </c>
      <c r="F23" s="114">
        <v>21028</v>
      </c>
      <c r="G23" s="114">
        <v>20107</v>
      </c>
      <c r="H23" s="114">
        <v>18874</v>
      </c>
      <c r="I23" s="115">
        <v>1327</v>
      </c>
      <c r="J23" s="116">
        <v>7.0308360707852069</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54036</v>
      </c>
      <c r="E26" s="114">
        <v>56230</v>
      </c>
      <c r="F26" s="114">
        <v>57534</v>
      </c>
      <c r="G26" s="114">
        <v>57872</v>
      </c>
      <c r="H26" s="140">
        <v>56340</v>
      </c>
      <c r="I26" s="115">
        <v>-2304</v>
      </c>
      <c r="J26" s="116">
        <v>-4.0894568690095845</v>
      </c>
    </row>
    <row r="27" spans="1:10" s="110" customFormat="1" ht="13.5" customHeight="1" x14ac:dyDescent="0.2">
      <c r="A27" s="118" t="s">
        <v>105</v>
      </c>
      <c r="B27" s="119" t="s">
        <v>106</v>
      </c>
      <c r="C27" s="113">
        <v>41.489007328447698</v>
      </c>
      <c r="D27" s="115">
        <v>22419</v>
      </c>
      <c r="E27" s="114">
        <v>23186</v>
      </c>
      <c r="F27" s="114">
        <v>23690</v>
      </c>
      <c r="G27" s="114">
        <v>23786</v>
      </c>
      <c r="H27" s="140">
        <v>23211</v>
      </c>
      <c r="I27" s="115">
        <v>-792</v>
      </c>
      <c r="J27" s="116">
        <v>-3.4121752617293524</v>
      </c>
    </row>
    <row r="28" spans="1:10" s="110" customFormat="1" ht="13.5" customHeight="1" x14ac:dyDescent="0.2">
      <c r="A28" s="120"/>
      <c r="B28" s="119" t="s">
        <v>107</v>
      </c>
      <c r="C28" s="113">
        <v>58.510992671552302</v>
      </c>
      <c r="D28" s="115">
        <v>31617</v>
      </c>
      <c r="E28" s="114">
        <v>33044</v>
      </c>
      <c r="F28" s="114">
        <v>33844</v>
      </c>
      <c r="G28" s="114">
        <v>34086</v>
      </c>
      <c r="H28" s="140">
        <v>33129</v>
      </c>
      <c r="I28" s="115">
        <v>-1512</v>
      </c>
      <c r="J28" s="116">
        <v>-4.5639771801140991</v>
      </c>
    </row>
    <row r="29" spans="1:10" s="110" customFormat="1" ht="13.5" customHeight="1" x14ac:dyDescent="0.2">
      <c r="A29" s="118" t="s">
        <v>105</v>
      </c>
      <c r="B29" s="121" t="s">
        <v>108</v>
      </c>
      <c r="C29" s="113">
        <v>18.158264860463394</v>
      </c>
      <c r="D29" s="115">
        <v>9812</v>
      </c>
      <c r="E29" s="114">
        <v>10654</v>
      </c>
      <c r="F29" s="114">
        <v>11136</v>
      </c>
      <c r="G29" s="114">
        <v>11506</v>
      </c>
      <c r="H29" s="140">
        <v>11027</v>
      </c>
      <c r="I29" s="115">
        <v>-1215</v>
      </c>
      <c r="J29" s="116">
        <v>-11.018409358846467</v>
      </c>
    </row>
    <row r="30" spans="1:10" s="110" customFormat="1" ht="13.5" customHeight="1" x14ac:dyDescent="0.2">
      <c r="A30" s="118"/>
      <c r="B30" s="121" t="s">
        <v>109</v>
      </c>
      <c r="C30" s="113">
        <v>46.698497298097564</v>
      </c>
      <c r="D30" s="115">
        <v>25234</v>
      </c>
      <c r="E30" s="114">
        <v>26359</v>
      </c>
      <c r="F30" s="114">
        <v>26971</v>
      </c>
      <c r="G30" s="114">
        <v>26989</v>
      </c>
      <c r="H30" s="140">
        <v>26352</v>
      </c>
      <c r="I30" s="115">
        <v>-1118</v>
      </c>
      <c r="J30" s="116">
        <v>-4.2425622343655132</v>
      </c>
    </row>
    <row r="31" spans="1:10" s="110" customFormat="1" ht="13.5" customHeight="1" x14ac:dyDescent="0.2">
      <c r="A31" s="118"/>
      <c r="B31" s="121" t="s">
        <v>110</v>
      </c>
      <c r="C31" s="113">
        <v>19.185357909541786</v>
      </c>
      <c r="D31" s="115">
        <v>10367</v>
      </c>
      <c r="E31" s="114">
        <v>10424</v>
      </c>
      <c r="F31" s="114">
        <v>10541</v>
      </c>
      <c r="G31" s="114">
        <v>10567</v>
      </c>
      <c r="H31" s="140">
        <v>10373</v>
      </c>
      <c r="I31" s="115">
        <v>-6</v>
      </c>
      <c r="J31" s="116">
        <v>-5.7842475657958158E-2</v>
      </c>
    </row>
    <row r="32" spans="1:10" s="110" customFormat="1" ht="13.5" customHeight="1" x14ac:dyDescent="0.2">
      <c r="A32" s="120"/>
      <c r="B32" s="121" t="s">
        <v>111</v>
      </c>
      <c r="C32" s="113">
        <v>15.956029313790806</v>
      </c>
      <c r="D32" s="115">
        <v>8622</v>
      </c>
      <c r="E32" s="114">
        <v>8792</v>
      </c>
      <c r="F32" s="114">
        <v>8886</v>
      </c>
      <c r="G32" s="114">
        <v>8810</v>
      </c>
      <c r="H32" s="140">
        <v>8588</v>
      </c>
      <c r="I32" s="115">
        <v>34</v>
      </c>
      <c r="J32" s="116">
        <v>0.39590125756870054</v>
      </c>
    </row>
    <row r="33" spans="1:10" s="110" customFormat="1" ht="13.5" customHeight="1" x14ac:dyDescent="0.2">
      <c r="A33" s="120"/>
      <c r="B33" s="121" t="s">
        <v>112</v>
      </c>
      <c r="C33" s="113">
        <v>1.437930268709749</v>
      </c>
      <c r="D33" s="115">
        <v>777</v>
      </c>
      <c r="E33" s="114">
        <v>820</v>
      </c>
      <c r="F33" s="114">
        <v>909</v>
      </c>
      <c r="G33" s="114">
        <v>819</v>
      </c>
      <c r="H33" s="140">
        <v>791</v>
      </c>
      <c r="I33" s="115">
        <v>-14</v>
      </c>
      <c r="J33" s="116">
        <v>-1.7699115044247788</v>
      </c>
    </row>
    <row r="34" spans="1:10" s="110" customFormat="1" ht="13.5" customHeight="1" x14ac:dyDescent="0.2">
      <c r="A34" s="118" t="s">
        <v>113</v>
      </c>
      <c r="B34" s="122" t="s">
        <v>116</v>
      </c>
      <c r="C34" s="113">
        <v>90.863498408468431</v>
      </c>
      <c r="D34" s="115">
        <v>49099</v>
      </c>
      <c r="E34" s="114">
        <v>51073</v>
      </c>
      <c r="F34" s="114">
        <v>52361</v>
      </c>
      <c r="G34" s="114">
        <v>52724</v>
      </c>
      <c r="H34" s="140">
        <v>51488</v>
      </c>
      <c r="I34" s="115">
        <v>-2389</v>
      </c>
      <c r="J34" s="116">
        <v>-4.6399160969546305</v>
      </c>
    </row>
    <row r="35" spans="1:10" s="110" customFormat="1" ht="13.5" customHeight="1" x14ac:dyDescent="0.2">
      <c r="A35" s="118"/>
      <c r="B35" s="119" t="s">
        <v>117</v>
      </c>
      <c r="C35" s="113">
        <v>8.9680953438448441</v>
      </c>
      <c r="D35" s="115">
        <v>4846</v>
      </c>
      <c r="E35" s="114">
        <v>5057</v>
      </c>
      <c r="F35" s="114">
        <v>5075</v>
      </c>
      <c r="G35" s="114">
        <v>5056</v>
      </c>
      <c r="H35" s="140">
        <v>4766</v>
      </c>
      <c r="I35" s="115">
        <v>80</v>
      </c>
      <c r="J35" s="116">
        <v>1.678556441460344</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32902</v>
      </c>
      <c r="E37" s="114">
        <v>34112</v>
      </c>
      <c r="F37" s="114">
        <v>34742</v>
      </c>
      <c r="G37" s="114">
        <v>35753</v>
      </c>
      <c r="H37" s="140">
        <v>35253</v>
      </c>
      <c r="I37" s="115">
        <v>-2351</v>
      </c>
      <c r="J37" s="116">
        <v>-6.6689359770799648</v>
      </c>
    </row>
    <row r="38" spans="1:10" s="110" customFormat="1" ht="13.5" customHeight="1" x14ac:dyDescent="0.2">
      <c r="A38" s="118" t="s">
        <v>105</v>
      </c>
      <c r="B38" s="119" t="s">
        <v>106</v>
      </c>
      <c r="C38" s="113">
        <v>39.651085040423077</v>
      </c>
      <c r="D38" s="115">
        <v>13046</v>
      </c>
      <c r="E38" s="114">
        <v>13397</v>
      </c>
      <c r="F38" s="114">
        <v>13560</v>
      </c>
      <c r="G38" s="114">
        <v>14003</v>
      </c>
      <c r="H38" s="140">
        <v>13899</v>
      </c>
      <c r="I38" s="115">
        <v>-853</v>
      </c>
      <c r="J38" s="116">
        <v>-6.1371321677818544</v>
      </c>
    </row>
    <row r="39" spans="1:10" s="110" customFormat="1" ht="13.5" customHeight="1" x14ac:dyDescent="0.2">
      <c r="A39" s="120"/>
      <c r="B39" s="119" t="s">
        <v>107</v>
      </c>
      <c r="C39" s="113">
        <v>60.348914959576923</v>
      </c>
      <c r="D39" s="115">
        <v>19856</v>
      </c>
      <c r="E39" s="114">
        <v>20715</v>
      </c>
      <c r="F39" s="114">
        <v>21182</v>
      </c>
      <c r="G39" s="114">
        <v>21750</v>
      </c>
      <c r="H39" s="140">
        <v>21354</v>
      </c>
      <c r="I39" s="115">
        <v>-1498</v>
      </c>
      <c r="J39" s="116">
        <v>-7.0150791420811087</v>
      </c>
    </row>
    <row r="40" spans="1:10" s="110" customFormat="1" ht="13.5" customHeight="1" x14ac:dyDescent="0.2">
      <c r="A40" s="118" t="s">
        <v>105</v>
      </c>
      <c r="B40" s="121" t="s">
        <v>108</v>
      </c>
      <c r="C40" s="113">
        <v>22.165825785666524</v>
      </c>
      <c r="D40" s="115">
        <v>7293</v>
      </c>
      <c r="E40" s="114">
        <v>7786</v>
      </c>
      <c r="F40" s="114">
        <v>8086</v>
      </c>
      <c r="G40" s="114">
        <v>8776</v>
      </c>
      <c r="H40" s="140">
        <v>8448</v>
      </c>
      <c r="I40" s="115">
        <v>-1155</v>
      </c>
      <c r="J40" s="116">
        <v>-13.671875</v>
      </c>
    </row>
    <row r="41" spans="1:10" s="110" customFormat="1" ht="13.5" customHeight="1" x14ac:dyDescent="0.2">
      <c r="A41" s="118"/>
      <c r="B41" s="121" t="s">
        <v>109</v>
      </c>
      <c r="C41" s="113">
        <v>32.356695641602336</v>
      </c>
      <c r="D41" s="115">
        <v>10646</v>
      </c>
      <c r="E41" s="114">
        <v>11150</v>
      </c>
      <c r="F41" s="114">
        <v>11343</v>
      </c>
      <c r="G41" s="114">
        <v>11637</v>
      </c>
      <c r="H41" s="140">
        <v>11648</v>
      </c>
      <c r="I41" s="115">
        <v>-1002</v>
      </c>
      <c r="J41" s="116">
        <v>-8.6023351648351642</v>
      </c>
    </row>
    <row r="42" spans="1:10" s="110" customFormat="1" ht="13.5" customHeight="1" x14ac:dyDescent="0.2">
      <c r="A42" s="118"/>
      <c r="B42" s="121" t="s">
        <v>110</v>
      </c>
      <c r="C42" s="113">
        <v>20.096042793751138</v>
      </c>
      <c r="D42" s="115">
        <v>6612</v>
      </c>
      <c r="E42" s="114">
        <v>6650</v>
      </c>
      <c r="F42" s="114">
        <v>6704</v>
      </c>
      <c r="G42" s="114">
        <v>6807</v>
      </c>
      <c r="H42" s="140">
        <v>6834</v>
      </c>
      <c r="I42" s="115">
        <v>-222</v>
      </c>
      <c r="J42" s="116">
        <v>-3.2484635645302897</v>
      </c>
    </row>
    <row r="43" spans="1:10" s="110" customFormat="1" ht="13.5" customHeight="1" x14ac:dyDescent="0.2">
      <c r="A43" s="120"/>
      <c r="B43" s="121" t="s">
        <v>111</v>
      </c>
      <c r="C43" s="113">
        <v>25.378396450063825</v>
      </c>
      <c r="D43" s="115">
        <v>8350</v>
      </c>
      <c r="E43" s="114">
        <v>8525</v>
      </c>
      <c r="F43" s="114">
        <v>8609</v>
      </c>
      <c r="G43" s="114">
        <v>8533</v>
      </c>
      <c r="H43" s="140">
        <v>8323</v>
      </c>
      <c r="I43" s="115">
        <v>27</v>
      </c>
      <c r="J43" s="116">
        <v>0.32440225880091311</v>
      </c>
    </row>
    <row r="44" spans="1:10" s="110" customFormat="1" ht="13.5" customHeight="1" x14ac:dyDescent="0.2">
      <c r="A44" s="120"/>
      <c r="B44" s="121" t="s">
        <v>112</v>
      </c>
      <c r="C44" s="113">
        <v>2.1913561485623974</v>
      </c>
      <c r="D44" s="115">
        <v>721</v>
      </c>
      <c r="E44" s="114">
        <v>769</v>
      </c>
      <c r="F44" s="114">
        <v>849</v>
      </c>
      <c r="G44" s="114">
        <v>768</v>
      </c>
      <c r="H44" s="140">
        <v>739</v>
      </c>
      <c r="I44" s="115">
        <v>-18</v>
      </c>
      <c r="J44" s="116">
        <v>-2.4357239512855209</v>
      </c>
    </row>
    <row r="45" spans="1:10" s="110" customFormat="1" ht="13.5" customHeight="1" x14ac:dyDescent="0.2">
      <c r="A45" s="118" t="s">
        <v>113</v>
      </c>
      <c r="B45" s="122" t="s">
        <v>116</v>
      </c>
      <c r="C45" s="113">
        <v>90.672299556257983</v>
      </c>
      <c r="D45" s="115">
        <v>29833</v>
      </c>
      <c r="E45" s="114">
        <v>30941</v>
      </c>
      <c r="F45" s="114">
        <v>31542</v>
      </c>
      <c r="G45" s="114">
        <v>32475</v>
      </c>
      <c r="H45" s="140">
        <v>32110</v>
      </c>
      <c r="I45" s="115">
        <v>-2277</v>
      </c>
      <c r="J45" s="116">
        <v>-7.0912488321395202</v>
      </c>
    </row>
    <row r="46" spans="1:10" s="110" customFormat="1" ht="13.5" customHeight="1" x14ac:dyDescent="0.2">
      <c r="A46" s="118"/>
      <c r="B46" s="119" t="s">
        <v>117</v>
      </c>
      <c r="C46" s="113">
        <v>9.0541608412862438</v>
      </c>
      <c r="D46" s="115">
        <v>2979</v>
      </c>
      <c r="E46" s="114">
        <v>3073</v>
      </c>
      <c r="F46" s="114">
        <v>3103</v>
      </c>
      <c r="G46" s="114">
        <v>3187</v>
      </c>
      <c r="H46" s="140">
        <v>3058</v>
      </c>
      <c r="I46" s="115">
        <v>-79</v>
      </c>
      <c r="J46" s="116">
        <v>-2.5833878351863961</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21134</v>
      </c>
      <c r="E48" s="114">
        <v>22118</v>
      </c>
      <c r="F48" s="114">
        <v>22792</v>
      </c>
      <c r="G48" s="114">
        <v>22119</v>
      </c>
      <c r="H48" s="140">
        <v>21087</v>
      </c>
      <c r="I48" s="115">
        <v>47</v>
      </c>
      <c r="J48" s="116">
        <v>0.22288613837909613</v>
      </c>
    </row>
    <row r="49" spans="1:12" s="110" customFormat="1" ht="13.5" customHeight="1" x14ac:dyDescent="0.2">
      <c r="A49" s="118" t="s">
        <v>105</v>
      </c>
      <c r="B49" s="119" t="s">
        <v>106</v>
      </c>
      <c r="C49" s="113">
        <v>44.350335951547272</v>
      </c>
      <c r="D49" s="115">
        <v>9373</v>
      </c>
      <c r="E49" s="114">
        <v>9789</v>
      </c>
      <c r="F49" s="114">
        <v>10130</v>
      </c>
      <c r="G49" s="114">
        <v>9783</v>
      </c>
      <c r="H49" s="140">
        <v>9312</v>
      </c>
      <c r="I49" s="115">
        <v>61</v>
      </c>
      <c r="J49" s="116">
        <v>0.65506872852233677</v>
      </c>
    </row>
    <row r="50" spans="1:12" s="110" customFormat="1" ht="13.5" customHeight="1" x14ac:dyDescent="0.2">
      <c r="A50" s="120"/>
      <c r="B50" s="119" t="s">
        <v>107</v>
      </c>
      <c r="C50" s="113">
        <v>55.649664048452728</v>
      </c>
      <c r="D50" s="115">
        <v>11761</v>
      </c>
      <c r="E50" s="114">
        <v>12329</v>
      </c>
      <c r="F50" s="114">
        <v>12662</v>
      </c>
      <c r="G50" s="114">
        <v>12336</v>
      </c>
      <c r="H50" s="140">
        <v>11775</v>
      </c>
      <c r="I50" s="115">
        <v>-14</v>
      </c>
      <c r="J50" s="116">
        <v>-0.11889596602972399</v>
      </c>
    </row>
    <row r="51" spans="1:12" s="110" customFormat="1" ht="13.5" customHeight="1" x14ac:dyDescent="0.2">
      <c r="A51" s="118" t="s">
        <v>105</v>
      </c>
      <c r="B51" s="121" t="s">
        <v>108</v>
      </c>
      <c r="C51" s="113">
        <v>11.919182360177912</v>
      </c>
      <c r="D51" s="115">
        <v>2519</v>
      </c>
      <c r="E51" s="114">
        <v>2868</v>
      </c>
      <c r="F51" s="114">
        <v>3050</v>
      </c>
      <c r="G51" s="114">
        <v>2730</v>
      </c>
      <c r="H51" s="140">
        <v>2579</v>
      </c>
      <c r="I51" s="115">
        <v>-60</v>
      </c>
      <c r="J51" s="116">
        <v>-2.3264831329972857</v>
      </c>
    </row>
    <row r="52" spans="1:12" s="110" customFormat="1" ht="13.5" customHeight="1" x14ac:dyDescent="0.2">
      <c r="A52" s="118"/>
      <c r="B52" s="121" t="s">
        <v>109</v>
      </c>
      <c r="C52" s="113">
        <v>69.026213684110914</v>
      </c>
      <c r="D52" s="115">
        <v>14588</v>
      </c>
      <c r="E52" s="114">
        <v>15209</v>
      </c>
      <c r="F52" s="114">
        <v>15628</v>
      </c>
      <c r="G52" s="114">
        <v>15352</v>
      </c>
      <c r="H52" s="140">
        <v>14704</v>
      </c>
      <c r="I52" s="115">
        <v>-116</v>
      </c>
      <c r="J52" s="116">
        <v>-0.78890097932535364</v>
      </c>
    </row>
    <row r="53" spans="1:12" s="110" customFormat="1" ht="13.5" customHeight="1" x14ac:dyDescent="0.2">
      <c r="A53" s="118"/>
      <c r="B53" s="121" t="s">
        <v>110</v>
      </c>
      <c r="C53" s="113">
        <v>17.767578309832498</v>
      </c>
      <c r="D53" s="115">
        <v>3755</v>
      </c>
      <c r="E53" s="114">
        <v>3774</v>
      </c>
      <c r="F53" s="114">
        <v>3837</v>
      </c>
      <c r="G53" s="114">
        <v>3760</v>
      </c>
      <c r="H53" s="140">
        <v>3539</v>
      </c>
      <c r="I53" s="115">
        <v>216</v>
      </c>
      <c r="J53" s="116">
        <v>6.1034190449279455</v>
      </c>
    </row>
    <row r="54" spans="1:12" s="110" customFormat="1" ht="13.5" customHeight="1" x14ac:dyDescent="0.2">
      <c r="A54" s="120"/>
      <c r="B54" s="121" t="s">
        <v>111</v>
      </c>
      <c r="C54" s="113">
        <v>1.2870256458786788</v>
      </c>
      <c r="D54" s="115">
        <v>272</v>
      </c>
      <c r="E54" s="114">
        <v>267</v>
      </c>
      <c r="F54" s="114">
        <v>277</v>
      </c>
      <c r="G54" s="114">
        <v>277</v>
      </c>
      <c r="H54" s="140">
        <v>265</v>
      </c>
      <c r="I54" s="115">
        <v>7</v>
      </c>
      <c r="J54" s="116">
        <v>2.641509433962264</v>
      </c>
    </row>
    <row r="55" spans="1:12" s="110" customFormat="1" ht="13.5" customHeight="1" x14ac:dyDescent="0.2">
      <c r="A55" s="120"/>
      <c r="B55" s="121" t="s">
        <v>112</v>
      </c>
      <c r="C55" s="113">
        <v>0.26497586826913977</v>
      </c>
      <c r="D55" s="115">
        <v>56</v>
      </c>
      <c r="E55" s="114">
        <v>51</v>
      </c>
      <c r="F55" s="114">
        <v>60</v>
      </c>
      <c r="G55" s="114">
        <v>51</v>
      </c>
      <c r="H55" s="140">
        <v>52</v>
      </c>
      <c r="I55" s="115">
        <v>4</v>
      </c>
      <c r="J55" s="116">
        <v>7.6923076923076925</v>
      </c>
    </row>
    <row r="56" spans="1:12" s="110" customFormat="1" ht="13.5" customHeight="1" x14ac:dyDescent="0.2">
      <c r="A56" s="118" t="s">
        <v>113</v>
      </c>
      <c r="B56" s="122" t="s">
        <v>116</v>
      </c>
      <c r="C56" s="113">
        <v>91.161162108450839</v>
      </c>
      <c r="D56" s="115">
        <v>19266</v>
      </c>
      <c r="E56" s="114">
        <v>20132</v>
      </c>
      <c r="F56" s="114">
        <v>20819</v>
      </c>
      <c r="G56" s="114">
        <v>20249</v>
      </c>
      <c r="H56" s="140">
        <v>19378</v>
      </c>
      <c r="I56" s="115">
        <v>-112</v>
      </c>
      <c r="J56" s="116">
        <v>-0.57797502322221073</v>
      </c>
    </row>
    <row r="57" spans="1:12" s="110" customFormat="1" ht="13.5" customHeight="1" x14ac:dyDescent="0.2">
      <c r="A57" s="142"/>
      <c r="B57" s="124" t="s">
        <v>117</v>
      </c>
      <c r="C57" s="125">
        <v>8.8341061796157856</v>
      </c>
      <c r="D57" s="143">
        <v>1867</v>
      </c>
      <c r="E57" s="144">
        <v>1984</v>
      </c>
      <c r="F57" s="144">
        <v>1972</v>
      </c>
      <c r="G57" s="144">
        <v>1869</v>
      </c>
      <c r="H57" s="145">
        <v>1708</v>
      </c>
      <c r="I57" s="143">
        <v>159</v>
      </c>
      <c r="J57" s="146">
        <v>9.3091334894613578</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515</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200407</v>
      </c>
      <c r="E12" s="236">
        <v>201381</v>
      </c>
      <c r="F12" s="114">
        <v>203336</v>
      </c>
      <c r="G12" s="114">
        <v>199240</v>
      </c>
      <c r="H12" s="140">
        <v>197686</v>
      </c>
      <c r="I12" s="115">
        <v>2721</v>
      </c>
      <c r="J12" s="116">
        <v>1.3764252400271137</v>
      </c>
    </row>
    <row r="13" spans="1:15" s="110" customFormat="1" ht="12" customHeight="1" x14ac:dyDescent="0.2">
      <c r="A13" s="118" t="s">
        <v>105</v>
      </c>
      <c r="B13" s="119" t="s">
        <v>106</v>
      </c>
      <c r="C13" s="113">
        <v>53.073994421352545</v>
      </c>
      <c r="D13" s="115">
        <v>106364</v>
      </c>
      <c r="E13" s="114">
        <v>107021</v>
      </c>
      <c r="F13" s="114">
        <v>108290</v>
      </c>
      <c r="G13" s="114">
        <v>106072</v>
      </c>
      <c r="H13" s="140">
        <v>105151</v>
      </c>
      <c r="I13" s="115">
        <v>1213</v>
      </c>
      <c r="J13" s="116">
        <v>1.1535791385721486</v>
      </c>
    </row>
    <row r="14" spans="1:15" s="110" customFormat="1" ht="12" customHeight="1" x14ac:dyDescent="0.2">
      <c r="A14" s="118"/>
      <c r="B14" s="119" t="s">
        <v>107</v>
      </c>
      <c r="C14" s="113">
        <v>46.926005578647455</v>
      </c>
      <c r="D14" s="115">
        <v>94043</v>
      </c>
      <c r="E14" s="114">
        <v>94360</v>
      </c>
      <c r="F14" s="114">
        <v>95046</v>
      </c>
      <c r="G14" s="114">
        <v>93168</v>
      </c>
      <c r="H14" s="140">
        <v>92535</v>
      </c>
      <c r="I14" s="115">
        <v>1508</v>
      </c>
      <c r="J14" s="116">
        <v>1.6296536445669205</v>
      </c>
    </row>
    <row r="15" spans="1:15" s="110" customFormat="1" ht="12" customHeight="1" x14ac:dyDescent="0.2">
      <c r="A15" s="118" t="s">
        <v>105</v>
      </c>
      <c r="B15" s="121" t="s">
        <v>108</v>
      </c>
      <c r="C15" s="113">
        <v>10.943230525879834</v>
      </c>
      <c r="D15" s="115">
        <v>21931</v>
      </c>
      <c r="E15" s="114">
        <v>23028</v>
      </c>
      <c r="F15" s="114">
        <v>23724</v>
      </c>
      <c r="G15" s="114">
        <v>21246</v>
      </c>
      <c r="H15" s="140">
        <v>21476</v>
      </c>
      <c r="I15" s="115">
        <v>455</v>
      </c>
      <c r="J15" s="116">
        <v>2.1186440677966103</v>
      </c>
    </row>
    <row r="16" spans="1:15" s="110" customFormat="1" ht="12" customHeight="1" x14ac:dyDescent="0.2">
      <c r="A16" s="118"/>
      <c r="B16" s="121" t="s">
        <v>109</v>
      </c>
      <c r="C16" s="113">
        <v>66.832495870902719</v>
      </c>
      <c r="D16" s="115">
        <v>133937</v>
      </c>
      <c r="E16" s="114">
        <v>134310</v>
      </c>
      <c r="F16" s="114">
        <v>135628</v>
      </c>
      <c r="G16" s="114">
        <v>134883</v>
      </c>
      <c r="H16" s="140">
        <v>134001</v>
      </c>
      <c r="I16" s="115">
        <v>-64</v>
      </c>
      <c r="J16" s="116">
        <v>-4.7760837605689513E-2</v>
      </c>
    </row>
    <row r="17" spans="1:10" s="110" customFormat="1" ht="12" customHeight="1" x14ac:dyDescent="0.2">
      <c r="A17" s="118"/>
      <c r="B17" s="121" t="s">
        <v>110</v>
      </c>
      <c r="C17" s="113">
        <v>21.049663933894525</v>
      </c>
      <c r="D17" s="115">
        <v>42185</v>
      </c>
      <c r="E17" s="114">
        <v>41659</v>
      </c>
      <c r="F17" s="114">
        <v>41578</v>
      </c>
      <c r="G17" s="114">
        <v>40772</v>
      </c>
      <c r="H17" s="140">
        <v>39994</v>
      </c>
      <c r="I17" s="115">
        <v>2191</v>
      </c>
      <c r="J17" s="116">
        <v>5.4783217482622391</v>
      </c>
    </row>
    <row r="18" spans="1:10" s="110" customFormat="1" ht="12" customHeight="1" x14ac:dyDescent="0.2">
      <c r="A18" s="120"/>
      <c r="B18" s="121" t="s">
        <v>111</v>
      </c>
      <c r="C18" s="113">
        <v>1.1746096693229278</v>
      </c>
      <c r="D18" s="115">
        <v>2354</v>
      </c>
      <c r="E18" s="114">
        <v>2384</v>
      </c>
      <c r="F18" s="114">
        <v>2406</v>
      </c>
      <c r="G18" s="114">
        <v>2339</v>
      </c>
      <c r="H18" s="140">
        <v>2215</v>
      </c>
      <c r="I18" s="115">
        <v>139</v>
      </c>
      <c r="J18" s="116">
        <v>6.275395033860045</v>
      </c>
    </row>
    <row r="19" spans="1:10" s="110" customFormat="1" ht="12" customHeight="1" x14ac:dyDescent="0.2">
      <c r="A19" s="120"/>
      <c r="B19" s="121" t="s">
        <v>112</v>
      </c>
      <c r="C19" s="113">
        <v>0.33731356689137604</v>
      </c>
      <c r="D19" s="115">
        <v>676</v>
      </c>
      <c r="E19" s="114">
        <v>656</v>
      </c>
      <c r="F19" s="114">
        <v>692</v>
      </c>
      <c r="G19" s="114">
        <v>603</v>
      </c>
      <c r="H19" s="140">
        <v>560</v>
      </c>
      <c r="I19" s="115">
        <v>116</v>
      </c>
      <c r="J19" s="116">
        <v>20.714285714285715</v>
      </c>
    </row>
    <row r="20" spans="1:10" s="110" customFormat="1" ht="12" customHeight="1" x14ac:dyDescent="0.2">
      <c r="A20" s="118" t="s">
        <v>113</v>
      </c>
      <c r="B20" s="119" t="s">
        <v>181</v>
      </c>
      <c r="C20" s="113">
        <v>70.491549696367898</v>
      </c>
      <c r="D20" s="115">
        <v>141270</v>
      </c>
      <c r="E20" s="114">
        <v>142509</v>
      </c>
      <c r="F20" s="114">
        <v>144238</v>
      </c>
      <c r="G20" s="114">
        <v>140797</v>
      </c>
      <c r="H20" s="140">
        <v>140165</v>
      </c>
      <c r="I20" s="115">
        <v>1105</v>
      </c>
      <c r="J20" s="116">
        <v>0.78835657974530016</v>
      </c>
    </row>
    <row r="21" spans="1:10" s="110" customFormat="1" ht="12" customHeight="1" x14ac:dyDescent="0.2">
      <c r="A21" s="118"/>
      <c r="B21" s="119" t="s">
        <v>182</v>
      </c>
      <c r="C21" s="113">
        <v>29.50845030363211</v>
      </c>
      <c r="D21" s="115">
        <v>59137</v>
      </c>
      <c r="E21" s="114">
        <v>58872</v>
      </c>
      <c r="F21" s="114">
        <v>59098</v>
      </c>
      <c r="G21" s="114">
        <v>58443</v>
      </c>
      <c r="H21" s="140">
        <v>57521</v>
      </c>
      <c r="I21" s="115">
        <v>1616</v>
      </c>
      <c r="J21" s="116">
        <v>2.8094087376784129</v>
      </c>
    </row>
    <row r="22" spans="1:10" s="110" customFormat="1" ht="12" customHeight="1" x14ac:dyDescent="0.2">
      <c r="A22" s="118" t="s">
        <v>113</v>
      </c>
      <c r="B22" s="119" t="s">
        <v>116</v>
      </c>
      <c r="C22" s="113">
        <v>89.876601116727457</v>
      </c>
      <c r="D22" s="115">
        <v>180119</v>
      </c>
      <c r="E22" s="114">
        <v>180866</v>
      </c>
      <c r="F22" s="114">
        <v>182219</v>
      </c>
      <c r="G22" s="114">
        <v>179050</v>
      </c>
      <c r="H22" s="140">
        <v>178725</v>
      </c>
      <c r="I22" s="115">
        <v>1394</v>
      </c>
      <c r="J22" s="116">
        <v>0.77996922646523992</v>
      </c>
    </row>
    <row r="23" spans="1:10" s="110" customFormat="1" ht="12" customHeight="1" x14ac:dyDescent="0.2">
      <c r="A23" s="118"/>
      <c r="B23" s="119" t="s">
        <v>117</v>
      </c>
      <c r="C23" s="113">
        <v>10.079987225995099</v>
      </c>
      <c r="D23" s="115">
        <v>20201</v>
      </c>
      <c r="E23" s="114">
        <v>20424</v>
      </c>
      <c r="F23" s="114">
        <v>21028</v>
      </c>
      <c r="G23" s="114">
        <v>20107</v>
      </c>
      <c r="H23" s="140">
        <v>18874</v>
      </c>
      <c r="I23" s="115">
        <v>1327</v>
      </c>
      <c r="J23" s="116">
        <v>7.0308360707852069</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1832624</v>
      </c>
      <c r="E25" s="236">
        <v>1840184</v>
      </c>
      <c r="F25" s="236">
        <v>1858117</v>
      </c>
      <c r="G25" s="236">
        <v>1826705</v>
      </c>
      <c r="H25" s="241">
        <v>1822839</v>
      </c>
      <c r="I25" s="235">
        <v>9785</v>
      </c>
      <c r="J25" s="116">
        <v>0.53680001360515106</v>
      </c>
    </row>
    <row r="26" spans="1:10" s="110" customFormat="1" ht="12" customHeight="1" x14ac:dyDescent="0.2">
      <c r="A26" s="118" t="s">
        <v>105</v>
      </c>
      <c r="B26" s="119" t="s">
        <v>106</v>
      </c>
      <c r="C26" s="113">
        <v>53.400042780188407</v>
      </c>
      <c r="D26" s="115">
        <v>978622</v>
      </c>
      <c r="E26" s="114">
        <v>982156</v>
      </c>
      <c r="F26" s="114">
        <v>997827</v>
      </c>
      <c r="G26" s="114">
        <v>981947</v>
      </c>
      <c r="H26" s="140">
        <v>977949</v>
      </c>
      <c r="I26" s="115">
        <v>673</v>
      </c>
      <c r="J26" s="116">
        <v>6.8817494572825377E-2</v>
      </c>
    </row>
    <row r="27" spans="1:10" s="110" customFormat="1" ht="12" customHeight="1" x14ac:dyDescent="0.2">
      <c r="A27" s="118"/>
      <c r="B27" s="119" t="s">
        <v>107</v>
      </c>
      <c r="C27" s="113">
        <v>46.599957219811593</v>
      </c>
      <c r="D27" s="115">
        <v>854002</v>
      </c>
      <c r="E27" s="114">
        <v>858028</v>
      </c>
      <c r="F27" s="114">
        <v>860290</v>
      </c>
      <c r="G27" s="114">
        <v>844758</v>
      </c>
      <c r="H27" s="140">
        <v>844890</v>
      </c>
      <c r="I27" s="115">
        <v>9112</v>
      </c>
      <c r="J27" s="116">
        <v>1.0784835895797087</v>
      </c>
    </row>
    <row r="28" spans="1:10" s="110" customFormat="1" ht="12" customHeight="1" x14ac:dyDescent="0.2">
      <c r="A28" s="118" t="s">
        <v>105</v>
      </c>
      <c r="B28" s="121" t="s">
        <v>108</v>
      </c>
      <c r="C28" s="113">
        <v>10.692100507250805</v>
      </c>
      <c r="D28" s="115">
        <v>195946</v>
      </c>
      <c r="E28" s="114">
        <v>204193</v>
      </c>
      <c r="F28" s="114">
        <v>210668</v>
      </c>
      <c r="G28" s="114">
        <v>191024</v>
      </c>
      <c r="H28" s="140">
        <v>196317</v>
      </c>
      <c r="I28" s="115">
        <v>-371</v>
      </c>
      <c r="J28" s="116">
        <v>-0.18898006795132363</v>
      </c>
    </row>
    <row r="29" spans="1:10" s="110" customFormat="1" ht="12" customHeight="1" x14ac:dyDescent="0.2">
      <c r="A29" s="118"/>
      <c r="B29" s="121" t="s">
        <v>109</v>
      </c>
      <c r="C29" s="113">
        <v>66.478284689057872</v>
      </c>
      <c r="D29" s="115">
        <v>1218297</v>
      </c>
      <c r="E29" s="114">
        <v>1220576</v>
      </c>
      <c r="F29" s="114">
        <v>1233696</v>
      </c>
      <c r="G29" s="114">
        <v>1228259</v>
      </c>
      <c r="H29" s="140">
        <v>1225802</v>
      </c>
      <c r="I29" s="115">
        <v>-7505</v>
      </c>
      <c r="J29" s="116">
        <v>-0.61225222344228514</v>
      </c>
    </row>
    <row r="30" spans="1:10" s="110" customFormat="1" ht="12" customHeight="1" x14ac:dyDescent="0.2">
      <c r="A30" s="118"/>
      <c r="B30" s="121" t="s">
        <v>110</v>
      </c>
      <c r="C30" s="113">
        <v>21.577475794270946</v>
      </c>
      <c r="D30" s="115">
        <v>395434</v>
      </c>
      <c r="E30" s="114">
        <v>392254</v>
      </c>
      <c r="F30" s="114">
        <v>390956</v>
      </c>
      <c r="G30" s="114">
        <v>385340</v>
      </c>
      <c r="H30" s="140">
        <v>379492</v>
      </c>
      <c r="I30" s="115">
        <v>15942</v>
      </c>
      <c r="J30" s="116">
        <v>4.2008790699145173</v>
      </c>
    </row>
    <row r="31" spans="1:10" s="110" customFormat="1" ht="12" customHeight="1" x14ac:dyDescent="0.2">
      <c r="A31" s="120"/>
      <c r="B31" s="121" t="s">
        <v>111</v>
      </c>
      <c r="C31" s="113">
        <v>1.2521390094203722</v>
      </c>
      <c r="D31" s="115">
        <v>22947</v>
      </c>
      <c r="E31" s="114">
        <v>23161</v>
      </c>
      <c r="F31" s="114">
        <v>22797</v>
      </c>
      <c r="G31" s="114">
        <v>22082</v>
      </c>
      <c r="H31" s="140">
        <v>21228</v>
      </c>
      <c r="I31" s="115">
        <v>1719</v>
      </c>
      <c r="J31" s="116">
        <v>8.0977953646127752</v>
      </c>
    </row>
    <row r="32" spans="1:10" s="110" customFormat="1" ht="12" customHeight="1" x14ac:dyDescent="0.2">
      <c r="A32" s="120"/>
      <c r="B32" s="121" t="s">
        <v>112</v>
      </c>
      <c r="C32" s="113">
        <v>0.35440985166624467</v>
      </c>
      <c r="D32" s="115">
        <v>6495</v>
      </c>
      <c r="E32" s="114">
        <v>6374</v>
      </c>
      <c r="F32" s="114">
        <v>6563</v>
      </c>
      <c r="G32" s="114">
        <v>5805</v>
      </c>
      <c r="H32" s="140">
        <v>5457</v>
      </c>
      <c r="I32" s="115">
        <v>1038</v>
      </c>
      <c r="J32" s="116">
        <v>19.021440351841672</v>
      </c>
    </row>
    <row r="33" spans="1:10" s="110" customFormat="1" ht="12" customHeight="1" x14ac:dyDescent="0.2">
      <c r="A33" s="118" t="s">
        <v>113</v>
      </c>
      <c r="B33" s="119" t="s">
        <v>181</v>
      </c>
      <c r="C33" s="113">
        <v>70.802194012519749</v>
      </c>
      <c r="D33" s="115">
        <v>1297538</v>
      </c>
      <c r="E33" s="114">
        <v>1304286</v>
      </c>
      <c r="F33" s="114">
        <v>1323963</v>
      </c>
      <c r="G33" s="114">
        <v>1298303</v>
      </c>
      <c r="H33" s="140">
        <v>1299855</v>
      </c>
      <c r="I33" s="115">
        <v>-2317</v>
      </c>
      <c r="J33" s="116">
        <v>-0.1782506510341538</v>
      </c>
    </row>
    <row r="34" spans="1:10" s="110" customFormat="1" ht="12" customHeight="1" x14ac:dyDescent="0.2">
      <c r="A34" s="118"/>
      <c r="B34" s="119" t="s">
        <v>182</v>
      </c>
      <c r="C34" s="113">
        <v>29.197805987480248</v>
      </c>
      <c r="D34" s="115">
        <v>535086</v>
      </c>
      <c r="E34" s="114">
        <v>535898</v>
      </c>
      <c r="F34" s="114">
        <v>534154</v>
      </c>
      <c r="G34" s="114">
        <v>528402</v>
      </c>
      <c r="H34" s="140">
        <v>522984</v>
      </c>
      <c r="I34" s="115">
        <v>12102</v>
      </c>
      <c r="J34" s="116">
        <v>2.3140287274562894</v>
      </c>
    </row>
    <row r="35" spans="1:10" s="110" customFormat="1" ht="12" customHeight="1" x14ac:dyDescent="0.2">
      <c r="A35" s="118" t="s">
        <v>113</v>
      </c>
      <c r="B35" s="119" t="s">
        <v>116</v>
      </c>
      <c r="C35" s="113">
        <v>87.776161394808753</v>
      </c>
      <c r="D35" s="115">
        <v>1608607</v>
      </c>
      <c r="E35" s="114">
        <v>1619541</v>
      </c>
      <c r="F35" s="114">
        <v>1630111</v>
      </c>
      <c r="G35" s="114">
        <v>1605820</v>
      </c>
      <c r="H35" s="140">
        <v>1609152</v>
      </c>
      <c r="I35" s="115">
        <v>-545</v>
      </c>
      <c r="J35" s="116">
        <v>-3.3868770631985047E-2</v>
      </c>
    </row>
    <row r="36" spans="1:10" s="110" customFormat="1" ht="12" customHeight="1" x14ac:dyDescent="0.2">
      <c r="A36" s="118"/>
      <c r="B36" s="119" t="s">
        <v>117</v>
      </c>
      <c r="C36" s="113">
        <v>12.182640847222343</v>
      </c>
      <c r="D36" s="115">
        <v>223262</v>
      </c>
      <c r="E36" s="114">
        <v>219871</v>
      </c>
      <c r="F36" s="114">
        <v>227238</v>
      </c>
      <c r="G36" s="114">
        <v>220113</v>
      </c>
      <c r="H36" s="140">
        <v>212921</v>
      </c>
      <c r="I36" s="115">
        <v>10341</v>
      </c>
      <c r="J36" s="116">
        <v>4.8567309001930292</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198622</v>
      </c>
      <c r="E64" s="236">
        <v>199957</v>
      </c>
      <c r="F64" s="236">
        <v>202061</v>
      </c>
      <c r="G64" s="236">
        <v>198176</v>
      </c>
      <c r="H64" s="140">
        <v>196535</v>
      </c>
      <c r="I64" s="115">
        <v>2087</v>
      </c>
      <c r="J64" s="116">
        <v>1.0618973719693694</v>
      </c>
    </row>
    <row r="65" spans="1:12" s="110" customFormat="1" ht="12" customHeight="1" x14ac:dyDescent="0.2">
      <c r="A65" s="118" t="s">
        <v>105</v>
      </c>
      <c r="B65" s="119" t="s">
        <v>106</v>
      </c>
      <c r="C65" s="113">
        <v>53.194510175106487</v>
      </c>
      <c r="D65" s="235">
        <v>105656</v>
      </c>
      <c r="E65" s="236">
        <v>106377</v>
      </c>
      <c r="F65" s="236">
        <v>107696</v>
      </c>
      <c r="G65" s="236">
        <v>105695</v>
      </c>
      <c r="H65" s="140">
        <v>104566</v>
      </c>
      <c r="I65" s="115">
        <v>1090</v>
      </c>
      <c r="J65" s="116">
        <v>1.0424038406365357</v>
      </c>
    </row>
    <row r="66" spans="1:12" s="110" customFormat="1" ht="12" customHeight="1" x14ac:dyDescent="0.2">
      <c r="A66" s="118"/>
      <c r="B66" s="119" t="s">
        <v>107</v>
      </c>
      <c r="C66" s="113">
        <v>46.805489824893513</v>
      </c>
      <c r="D66" s="235">
        <v>92966</v>
      </c>
      <c r="E66" s="236">
        <v>93580</v>
      </c>
      <c r="F66" s="236">
        <v>94365</v>
      </c>
      <c r="G66" s="236">
        <v>92481</v>
      </c>
      <c r="H66" s="140">
        <v>91969</v>
      </c>
      <c r="I66" s="115">
        <v>997</v>
      </c>
      <c r="J66" s="116">
        <v>1.0840609335754439</v>
      </c>
    </row>
    <row r="67" spans="1:12" s="110" customFormat="1" ht="12" customHeight="1" x14ac:dyDescent="0.2">
      <c r="A67" s="118" t="s">
        <v>105</v>
      </c>
      <c r="B67" s="121" t="s">
        <v>108</v>
      </c>
      <c r="C67" s="113">
        <v>10.610103613899769</v>
      </c>
      <c r="D67" s="235">
        <v>21074</v>
      </c>
      <c r="E67" s="236">
        <v>22125</v>
      </c>
      <c r="F67" s="236">
        <v>22723</v>
      </c>
      <c r="G67" s="236">
        <v>20466</v>
      </c>
      <c r="H67" s="140">
        <v>20684</v>
      </c>
      <c r="I67" s="115">
        <v>390</v>
      </c>
      <c r="J67" s="116">
        <v>1.8855153742022819</v>
      </c>
    </row>
    <row r="68" spans="1:12" s="110" customFormat="1" ht="12" customHeight="1" x14ac:dyDescent="0.2">
      <c r="A68" s="118"/>
      <c r="B68" s="121" t="s">
        <v>109</v>
      </c>
      <c r="C68" s="113">
        <v>66.804281499531768</v>
      </c>
      <c r="D68" s="235">
        <v>132688</v>
      </c>
      <c r="E68" s="236">
        <v>133290</v>
      </c>
      <c r="F68" s="236">
        <v>134808</v>
      </c>
      <c r="G68" s="236">
        <v>134025</v>
      </c>
      <c r="H68" s="140">
        <v>133118</v>
      </c>
      <c r="I68" s="115">
        <v>-430</v>
      </c>
      <c r="J68" s="116">
        <v>-0.32302168001322135</v>
      </c>
    </row>
    <row r="69" spans="1:12" s="110" customFormat="1" ht="12" customHeight="1" x14ac:dyDescent="0.2">
      <c r="A69" s="118"/>
      <c r="B69" s="121" t="s">
        <v>110</v>
      </c>
      <c r="C69" s="113">
        <v>21.342550170675956</v>
      </c>
      <c r="D69" s="235">
        <v>42391</v>
      </c>
      <c r="E69" s="236">
        <v>42017</v>
      </c>
      <c r="F69" s="236">
        <v>41990</v>
      </c>
      <c r="G69" s="236">
        <v>41257</v>
      </c>
      <c r="H69" s="140">
        <v>40423</v>
      </c>
      <c r="I69" s="115">
        <v>1968</v>
      </c>
      <c r="J69" s="116">
        <v>4.8685154491254981</v>
      </c>
    </row>
    <row r="70" spans="1:12" s="110" customFormat="1" ht="12" customHeight="1" x14ac:dyDescent="0.2">
      <c r="A70" s="120"/>
      <c r="B70" s="121" t="s">
        <v>111</v>
      </c>
      <c r="C70" s="113">
        <v>1.2430647158924992</v>
      </c>
      <c r="D70" s="235">
        <v>2469</v>
      </c>
      <c r="E70" s="236">
        <v>2525</v>
      </c>
      <c r="F70" s="236">
        <v>2540</v>
      </c>
      <c r="G70" s="236">
        <v>2428</v>
      </c>
      <c r="H70" s="140">
        <v>2310</v>
      </c>
      <c r="I70" s="115">
        <v>159</v>
      </c>
      <c r="J70" s="116">
        <v>6.883116883116883</v>
      </c>
    </row>
    <row r="71" spans="1:12" s="110" customFormat="1" ht="12" customHeight="1" x14ac:dyDescent="0.2">
      <c r="A71" s="120"/>
      <c r="B71" s="121" t="s">
        <v>112</v>
      </c>
      <c r="C71" s="113">
        <v>0.35444210611110549</v>
      </c>
      <c r="D71" s="235">
        <v>704</v>
      </c>
      <c r="E71" s="236">
        <v>700</v>
      </c>
      <c r="F71" s="236">
        <v>705</v>
      </c>
      <c r="G71" s="236">
        <v>601</v>
      </c>
      <c r="H71" s="140">
        <v>571</v>
      </c>
      <c r="I71" s="115">
        <v>133</v>
      </c>
      <c r="J71" s="116">
        <v>23.29246935201401</v>
      </c>
    </row>
    <row r="72" spans="1:12" s="110" customFormat="1" ht="12" customHeight="1" x14ac:dyDescent="0.2">
      <c r="A72" s="118" t="s">
        <v>113</v>
      </c>
      <c r="B72" s="119" t="s">
        <v>181</v>
      </c>
      <c r="C72" s="113">
        <v>70.511323015577332</v>
      </c>
      <c r="D72" s="235">
        <v>140051</v>
      </c>
      <c r="E72" s="236">
        <v>141244</v>
      </c>
      <c r="F72" s="236">
        <v>143171</v>
      </c>
      <c r="G72" s="236">
        <v>140016</v>
      </c>
      <c r="H72" s="140">
        <v>139297</v>
      </c>
      <c r="I72" s="115">
        <v>754</v>
      </c>
      <c r="J72" s="116">
        <v>0.54128947500664049</v>
      </c>
    </row>
    <row r="73" spans="1:12" s="110" customFormat="1" ht="12" customHeight="1" x14ac:dyDescent="0.2">
      <c r="A73" s="118"/>
      <c r="B73" s="119" t="s">
        <v>182</v>
      </c>
      <c r="C73" s="113">
        <v>29.488676984422671</v>
      </c>
      <c r="D73" s="115">
        <v>58571</v>
      </c>
      <c r="E73" s="114">
        <v>58713</v>
      </c>
      <c r="F73" s="114">
        <v>58890</v>
      </c>
      <c r="G73" s="114">
        <v>58160</v>
      </c>
      <c r="H73" s="140">
        <v>57238</v>
      </c>
      <c r="I73" s="115">
        <v>1333</v>
      </c>
      <c r="J73" s="116">
        <v>2.3288724274083652</v>
      </c>
    </row>
    <row r="74" spans="1:12" s="110" customFormat="1" ht="12" customHeight="1" x14ac:dyDescent="0.2">
      <c r="A74" s="118" t="s">
        <v>113</v>
      </c>
      <c r="B74" s="119" t="s">
        <v>116</v>
      </c>
      <c r="C74" s="113">
        <v>90.249317799639513</v>
      </c>
      <c r="D74" s="115">
        <v>179255</v>
      </c>
      <c r="E74" s="114">
        <v>180488</v>
      </c>
      <c r="F74" s="114">
        <v>182073</v>
      </c>
      <c r="G74" s="114">
        <v>178999</v>
      </c>
      <c r="H74" s="140">
        <v>178483</v>
      </c>
      <c r="I74" s="115">
        <v>772</v>
      </c>
      <c r="J74" s="116">
        <v>0.43253419093134921</v>
      </c>
    </row>
    <row r="75" spans="1:12" s="110" customFormat="1" ht="12" customHeight="1" x14ac:dyDescent="0.2">
      <c r="A75" s="142"/>
      <c r="B75" s="124" t="s">
        <v>117</v>
      </c>
      <c r="C75" s="125">
        <v>9.7073838748980474</v>
      </c>
      <c r="D75" s="143">
        <v>19281</v>
      </c>
      <c r="E75" s="144">
        <v>19367</v>
      </c>
      <c r="F75" s="144">
        <v>19896</v>
      </c>
      <c r="G75" s="144">
        <v>19091</v>
      </c>
      <c r="H75" s="145">
        <v>17967</v>
      </c>
      <c r="I75" s="143">
        <v>1314</v>
      </c>
      <c r="J75" s="146">
        <v>7.3134079145099351</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515</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200407</v>
      </c>
      <c r="G11" s="114">
        <v>201381</v>
      </c>
      <c r="H11" s="114">
        <v>203336</v>
      </c>
      <c r="I11" s="114">
        <v>199240</v>
      </c>
      <c r="J11" s="140">
        <v>197686</v>
      </c>
      <c r="K11" s="114">
        <v>2721</v>
      </c>
      <c r="L11" s="116">
        <v>1.3764252400271137</v>
      </c>
    </row>
    <row r="12" spans="1:17" s="110" customFormat="1" ht="24.95" customHeight="1" x14ac:dyDescent="0.2">
      <c r="A12" s="604" t="s">
        <v>185</v>
      </c>
      <c r="B12" s="605"/>
      <c r="C12" s="605"/>
      <c r="D12" s="606"/>
      <c r="E12" s="113">
        <v>53.073994421352545</v>
      </c>
      <c r="F12" s="115">
        <v>106364</v>
      </c>
      <c r="G12" s="114">
        <v>107021</v>
      </c>
      <c r="H12" s="114">
        <v>108290</v>
      </c>
      <c r="I12" s="114">
        <v>106072</v>
      </c>
      <c r="J12" s="140">
        <v>105151</v>
      </c>
      <c r="K12" s="114">
        <v>1213</v>
      </c>
      <c r="L12" s="116">
        <v>1.1535791385721486</v>
      </c>
    </row>
    <row r="13" spans="1:17" s="110" customFormat="1" ht="15" customHeight="1" x14ac:dyDescent="0.2">
      <c r="A13" s="120"/>
      <c r="B13" s="612" t="s">
        <v>107</v>
      </c>
      <c r="C13" s="612"/>
      <c r="E13" s="113">
        <v>46.926005578647455</v>
      </c>
      <c r="F13" s="115">
        <v>94043</v>
      </c>
      <c r="G13" s="114">
        <v>94360</v>
      </c>
      <c r="H13" s="114">
        <v>95046</v>
      </c>
      <c r="I13" s="114">
        <v>93168</v>
      </c>
      <c r="J13" s="140">
        <v>92535</v>
      </c>
      <c r="K13" s="114">
        <v>1508</v>
      </c>
      <c r="L13" s="116">
        <v>1.6296536445669205</v>
      </c>
    </row>
    <row r="14" spans="1:17" s="110" customFormat="1" ht="24.95" customHeight="1" x14ac:dyDescent="0.2">
      <c r="A14" s="604" t="s">
        <v>186</v>
      </c>
      <c r="B14" s="605"/>
      <c r="C14" s="605"/>
      <c r="D14" s="606"/>
      <c r="E14" s="113">
        <v>10.943230525879834</v>
      </c>
      <c r="F14" s="115">
        <v>21931</v>
      </c>
      <c r="G14" s="114">
        <v>23028</v>
      </c>
      <c r="H14" s="114">
        <v>23724</v>
      </c>
      <c r="I14" s="114">
        <v>21246</v>
      </c>
      <c r="J14" s="140">
        <v>21476</v>
      </c>
      <c r="K14" s="114">
        <v>455</v>
      </c>
      <c r="L14" s="116">
        <v>2.1186440677966103</v>
      </c>
    </row>
    <row r="15" spans="1:17" s="110" customFormat="1" ht="15" customHeight="1" x14ac:dyDescent="0.2">
      <c r="A15" s="120"/>
      <c r="B15" s="119"/>
      <c r="C15" s="258" t="s">
        <v>106</v>
      </c>
      <c r="E15" s="113">
        <v>56.94222789658474</v>
      </c>
      <c r="F15" s="115">
        <v>12488</v>
      </c>
      <c r="G15" s="114">
        <v>13174</v>
      </c>
      <c r="H15" s="114">
        <v>13597</v>
      </c>
      <c r="I15" s="114">
        <v>12160</v>
      </c>
      <c r="J15" s="140">
        <v>12266</v>
      </c>
      <c r="K15" s="114">
        <v>222</v>
      </c>
      <c r="L15" s="116">
        <v>1.8098809717919453</v>
      </c>
    </row>
    <row r="16" spans="1:17" s="110" customFormat="1" ht="15" customHeight="1" x14ac:dyDescent="0.2">
      <c r="A16" s="120"/>
      <c r="B16" s="119"/>
      <c r="C16" s="258" t="s">
        <v>107</v>
      </c>
      <c r="E16" s="113">
        <v>43.05777210341526</v>
      </c>
      <c r="F16" s="115">
        <v>9443</v>
      </c>
      <c r="G16" s="114">
        <v>9854</v>
      </c>
      <c r="H16" s="114">
        <v>10127</v>
      </c>
      <c r="I16" s="114">
        <v>9086</v>
      </c>
      <c r="J16" s="140">
        <v>9210</v>
      </c>
      <c r="K16" s="114">
        <v>233</v>
      </c>
      <c r="L16" s="116">
        <v>2.5298588490770899</v>
      </c>
    </row>
    <row r="17" spans="1:12" s="110" customFormat="1" ht="15" customHeight="1" x14ac:dyDescent="0.2">
      <c r="A17" s="120"/>
      <c r="B17" s="121" t="s">
        <v>109</v>
      </c>
      <c r="C17" s="258"/>
      <c r="E17" s="113">
        <v>66.832495870902719</v>
      </c>
      <c r="F17" s="115">
        <v>133937</v>
      </c>
      <c r="G17" s="114">
        <v>134310</v>
      </c>
      <c r="H17" s="114">
        <v>135628</v>
      </c>
      <c r="I17" s="114">
        <v>134883</v>
      </c>
      <c r="J17" s="140">
        <v>134001</v>
      </c>
      <c r="K17" s="114">
        <v>-64</v>
      </c>
      <c r="L17" s="116">
        <v>-4.7760837605689513E-2</v>
      </c>
    </row>
    <row r="18" spans="1:12" s="110" customFormat="1" ht="15" customHeight="1" x14ac:dyDescent="0.2">
      <c r="A18" s="120"/>
      <c r="B18" s="119"/>
      <c r="C18" s="258" t="s">
        <v>106</v>
      </c>
      <c r="E18" s="113">
        <v>52.924135974376014</v>
      </c>
      <c r="F18" s="115">
        <v>70885</v>
      </c>
      <c r="G18" s="114">
        <v>71058</v>
      </c>
      <c r="H18" s="114">
        <v>71932</v>
      </c>
      <c r="I18" s="114">
        <v>71614</v>
      </c>
      <c r="J18" s="140">
        <v>71020</v>
      </c>
      <c r="K18" s="114">
        <v>-135</v>
      </c>
      <c r="L18" s="116">
        <v>-0.19008729935229512</v>
      </c>
    </row>
    <row r="19" spans="1:12" s="110" customFormat="1" ht="15" customHeight="1" x14ac:dyDescent="0.2">
      <c r="A19" s="120"/>
      <c r="B19" s="119"/>
      <c r="C19" s="258" t="s">
        <v>107</v>
      </c>
      <c r="E19" s="113">
        <v>47.075864025623986</v>
      </c>
      <c r="F19" s="115">
        <v>63052</v>
      </c>
      <c r="G19" s="114">
        <v>63252</v>
      </c>
      <c r="H19" s="114">
        <v>63696</v>
      </c>
      <c r="I19" s="114">
        <v>63269</v>
      </c>
      <c r="J19" s="140">
        <v>62981</v>
      </c>
      <c r="K19" s="114">
        <v>71</v>
      </c>
      <c r="L19" s="116">
        <v>0.11273241136215684</v>
      </c>
    </row>
    <row r="20" spans="1:12" s="110" customFormat="1" ht="15" customHeight="1" x14ac:dyDescent="0.2">
      <c r="A20" s="120"/>
      <c r="B20" s="121" t="s">
        <v>110</v>
      </c>
      <c r="C20" s="258"/>
      <c r="E20" s="113">
        <v>21.049663933894525</v>
      </c>
      <c r="F20" s="115">
        <v>42185</v>
      </c>
      <c r="G20" s="114">
        <v>41659</v>
      </c>
      <c r="H20" s="114">
        <v>41578</v>
      </c>
      <c r="I20" s="114">
        <v>40772</v>
      </c>
      <c r="J20" s="140">
        <v>39994</v>
      </c>
      <c r="K20" s="114">
        <v>2191</v>
      </c>
      <c r="L20" s="116">
        <v>5.4783217482622391</v>
      </c>
    </row>
    <row r="21" spans="1:12" s="110" customFormat="1" ht="15" customHeight="1" x14ac:dyDescent="0.2">
      <c r="A21" s="120"/>
      <c r="B21" s="119"/>
      <c r="C21" s="258" t="s">
        <v>106</v>
      </c>
      <c r="E21" s="113">
        <v>50.975465212753349</v>
      </c>
      <c r="F21" s="115">
        <v>21504</v>
      </c>
      <c r="G21" s="114">
        <v>21273</v>
      </c>
      <c r="H21" s="114">
        <v>21218</v>
      </c>
      <c r="I21" s="114">
        <v>20820</v>
      </c>
      <c r="J21" s="140">
        <v>20457</v>
      </c>
      <c r="K21" s="114">
        <v>1047</v>
      </c>
      <c r="L21" s="116">
        <v>5.1180525003666224</v>
      </c>
    </row>
    <row r="22" spans="1:12" s="110" customFormat="1" ht="15" customHeight="1" x14ac:dyDescent="0.2">
      <c r="A22" s="120"/>
      <c r="B22" s="119"/>
      <c r="C22" s="258" t="s">
        <v>107</v>
      </c>
      <c r="E22" s="113">
        <v>49.024534787246651</v>
      </c>
      <c r="F22" s="115">
        <v>20681</v>
      </c>
      <c r="G22" s="114">
        <v>20386</v>
      </c>
      <c r="H22" s="114">
        <v>20360</v>
      </c>
      <c r="I22" s="114">
        <v>19952</v>
      </c>
      <c r="J22" s="140">
        <v>19537</v>
      </c>
      <c r="K22" s="114">
        <v>1144</v>
      </c>
      <c r="L22" s="116">
        <v>5.8555561242770127</v>
      </c>
    </row>
    <row r="23" spans="1:12" s="110" customFormat="1" ht="15" customHeight="1" x14ac:dyDescent="0.2">
      <c r="A23" s="120"/>
      <c r="B23" s="121" t="s">
        <v>111</v>
      </c>
      <c r="C23" s="258"/>
      <c r="E23" s="113">
        <v>1.1746096693229278</v>
      </c>
      <c r="F23" s="115">
        <v>2354</v>
      </c>
      <c r="G23" s="114">
        <v>2384</v>
      </c>
      <c r="H23" s="114">
        <v>2406</v>
      </c>
      <c r="I23" s="114">
        <v>2339</v>
      </c>
      <c r="J23" s="140">
        <v>2215</v>
      </c>
      <c r="K23" s="114">
        <v>139</v>
      </c>
      <c r="L23" s="116">
        <v>6.275395033860045</v>
      </c>
    </row>
    <row r="24" spans="1:12" s="110" customFormat="1" ht="15" customHeight="1" x14ac:dyDescent="0.2">
      <c r="A24" s="120"/>
      <c r="B24" s="119"/>
      <c r="C24" s="258" t="s">
        <v>106</v>
      </c>
      <c r="E24" s="113">
        <v>63.169073916737467</v>
      </c>
      <c r="F24" s="115">
        <v>1487</v>
      </c>
      <c r="G24" s="114">
        <v>1516</v>
      </c>
      <c r="H24" s="114">
        <v>1543</v>
      </c>
      <c r="I24" s="114">
        <v>1478</v>
      </c>
      <c r="J24" s="140">
        <v>1408</v>
      </c>
      <c r="K24" s="114">
        <v>79</v>
      </c>
      <c r="L24" s="116">
        <v>5.6107954545454541</v>
      </c>
    </row>
    <row r="25" spans="1:12" s="110" customFormat="1" ht="15" customHeight="1" x14ac:dyDescent="0.2">
      <c r="A25" s="120"/>
      <c r="B25" s="119"/>
      <c r="C25" s="258" t="s">
        <v>107</v>
      </c>
      <c r="E25" s="113">
        <v>36.830926083262533</v>
      </c>
      <c r="F25" s="115">
        <v>867</v>
      </c>
      <c r="G25" s="114">
        <v>868</v>
      </c>
      <c r="H25" s="114">
        <v>863</v>
      </c>
      <c r="I25" s="114">
        <v>861</v>
      </c>
      <c r="J25" s="140">
        <v>807</v>
      </c>
      <c r="K25" s="114">
        <v>60</v>
      </c>
      <c r="L25" s="116">
        <v>7.4349442379182156</v>
      </c>
    </row>
    <row r="26" spans="1:12" s="110" customFormat="1" ht="15" customHeight="1" x14ac:dyDescent="0.2">
      <c r="A26" s="120"/>
      <c r="C26" s="121" t="s">
        <v>187</v>
      </c>
      <c r="D26" s="110" t="s">
        <v>188</v>
      </c>
      <c r="E26" s="113">
        <v>0.33731356689137604</v>
      </c>
      <c r="F26" s="115">
        <v>676</v>
      </c>
      <c r="G26" s="114">
        <v>656</v>
      </c>
      <c r="H26" s="114">
        <v>692</v>
      </c>
      <c r="I26" s="114">
        <v>603</v>
      </c>
      <c r="J26" s="140">
        <v>560</v>
      </c>
      <c r="K26" s="114">
        <v>116</v>
      </c>
      <c r="L26" s="116">
        <v>20.714285714285715</v>
      </c>
    </row>
    <row r="27" spans="1:12" s="110" customFormat="1" ht="15" customHeight="1" x14ac:dyDescent="0.2">
      <c r="A27" s="120"/>
      <c r="B27" s="119"/>
      <c r="D27" s="259" t="s">
        <v>106</v>
      </c>
      <c r="E27" s="113">
        <v>52.366863905325445</v>
      </c>
      <c r="F27" s="115">
        <v>354</v>
      </c>
      <c r="G27" s="114">
        <v>344</v>
      </c>
      <c r="H27" s="114">
        <v>374</v>
      </c>
      <c r="I27" s="114">
        <v>304</v>
      </c>
      <c r="J27" s="140">
        <v>278</v>
      </c>
      <c r="K27" s="114">
        <v>76</v>
      </c>
      <c r="L27" s="116">
        <v>27.338129496402878</v>
      </c>
    </row>
    <row r="28" spans="1:12" s="110" customFormat="1" ht="15" customHeight="1" x14ac:dyDescent="0.2">
      <c r="A28" s="120"/>
      <c r="B28" s="119"/>
      <c r="D28" s="259" t="s">
        <v>107</v>
      </c>
      <c r="E28" s="113">
        <v>47.633136094674555</v>
      </c>
      <c r="F28" s="115">
        <v>322</v>
      </c>
      <c r="G28" s="114">
        <v>312</v>
      </c>
      <c r="H28" s="114">
        <v>318</v>
      </c>
      <c r="I28" s="114">
        <v>299</v>
      </c>
      <c r="J28" s="140">
        <v>282</v>
      </c>
      <c r="K28" s="114">
        <v>40</v>
      </c>
      <c r="L28" s="116">
        <v>14.184397163120567</v>
      </c>
    </row>
    <row r="29" spans="1:12" s="110" customFormat="1" ht="24.95" customHeight="1" x14ac:dyDescent="0.2">
      <c r="A29" s="604" t="s">
        <v>189</v>
      </c>
      <c r="B29" s="605"/>
      <c r="C29" s="605"/>
      <c r="D29" s="606"/>
      <c r="E29" s="113">
        <v>89.876601116727457</v>
      </c>
      <c r="F29" s="115">
        <v>180119</v>
      </c>
      <c r="G29" s="114">
        <v>180866</v>
      </c>
      <c r="H29" s="114">
        <v>182219</v>
      </c>
      <c r="I29" s="114">
        <v>179050</v>
      </c>
      <c r="J29" s="140">
        <v>178725</v>
      </c>
      <c r="K29" s="114">
        <v>1394</v>
      </c>
      <c r="L29" s="116">
        <v>0.77996922646523992</v>
      </c>
    </row>
    <row r="30" spans="1:12" s="110" customFormat="1" ht="15" customHeight="1" x14ac:dyDescent="0.2">
      <c r="A30" s="120"/>
      <c r="B30" s="119"/>
      <c r="C30" s="258" t="s">
        <v>106</v>
      </c>
      <c r="E30" s="113">
        <v>51.600886080868761</v>
      </c>
      <c r="F30" s="115">
        <v>92943</v>
      </c>
      <c r="G30" s="114">
        <v>93325</v>
      </c>
      <c r="H30" s="114">
        <v>94266</v>
      </c>
      <c r="I30" s="114">
        <v>92568</v>
      </c>
      <c r="J30" s="140">
        <v>92456</v>
      </c>
      <c r="K30" s="114">
        <v>487</v>
      </c>
      <c r="L30" s="116">
        <v>0.52673704248507403</v>
      </c>
    </row>
    <row r="31" spans="1:12" s="110" customFormat="1" ht="15" customHeight="1" x14ac:dyDescent="0.2">
      <c r="A31" s="120"/>
      <c r="B31" s="119"/>
      <c r="C31" s="258" t="s">
        <v>107</v>
      </c>
      <c r="E31" s="113">
        <v>48.399113919131239</v>
      </c>
      <c r="F31" s="115">
        <v>87176</v>
      </c>
      <c r="G31" s="114">
        <v>87541</v>
      </c>
      <c r="H31" s="114">
        <v>87953</v>
      </c>
      <c r="I31" s="114">
        <v>86482</v>
      </c>
      <c r="J31" s="140">
        <v>86269</v>
      </c>
      <c r="K31" s="114">
        <v>907</v>
      </c>
      <c r="L31" s="116">
        <v>1.0513625983841242</v>
      </c>
    </row>
    <row r="32" spans="1:12" s="110" customFormat="1" ht="15" customHeight="1" x14ac:dyDescent="0.2">
      <c r="A32" s="120"/>
      <c r="B32" s="119" t="s">
        <v>117</v>
      </c>
      <c r="C32" s="258"/>
      <c r="E32" s="113">
        <v>10.079987225995099</v>
      </c>
      <c r="F32" s="115">
        <v>20201</v>
      </c>
      <c r="G32" s="114">
        <v>20424</v>
      </c>
      <c r="H32" s="114">
        <v>21028</v>
      </c>
      <c r="I32" s="114">
        <v>20107</v>
      </c>
      <c r="J32" s="140">
        <v>18874</v>
      </c>
      <c r="K32" s="114">
        <v>1327</v>
      </c>
      <c r="L32" s="116">
        <v>7.0308360707852069</v>
      </c>
    </row>
    <row r="33" spans="1:12" s="110" customFormat="1" ht="15" customHeight="1" x14ac:dyDescent="0.2">
      <c r="A33" s="120"/>
      <c r="B33" s="119"/>
      <c r="C33" s="258" t="s">
        <v>106</v>
      </c>
      <c r="E33" s="113">
        <v>66.11058858472353</v>
      </c>
      <c r="F33" s="115">
        <v>13355</v>
      </c>
      <c r="G33" s="114">
        <v>13632</v>
      </c>
      <c r="H33" s="114">
        <v>13958</v>
      </c>
      <c r="I33" s="114">
        <v>13440</v>
      </c>
      <c r="J33" s="140">
        <v>12629</v>
      </c>
      <c r="K33" s="114">
        <v>726</v>
      </c>
      <c r="L33" s="116">
        <v>5.7486736875445406</v>
      </c>
    </row>
    <row r="34" spans="1:12" s="110" customFormat="1" ht="15" customHeight="1" x14ac:dyDescent="0.2">
      <c r="A34" s="120"/>
      <c r="B34" s="119"/>
      <c r="C34" s="258" t="s">
        <v>107</v>
      </c>
      <c r="E34" s="113">
        <v>33.88941141527647</v>
      </c>
      <c r="F34" s="115">
        <v>6846</v>
      </c>
      <c r="G34" s="114">
        <v>6792</v>
      </c>
      <c r="H34" s="114">
        <v>7070</v>
      </c>
      <c r="I34" s="114">
        <v>6667</v>
      </c>
      <c r="J34" s="140">
        <v>6245</v>
      </c>
      <c r="K34" s="114">
        <v>601</v>
      </c>
      <c r="L34" s="116">
        <v>9.6236989591673332</v>
      </c>
    </row>
    <row r="35" spans="1:12" s="110" customFormat="1" ht="24.95" customHeight="1" x14ac:dyDescent="0.2">
      <c r="A35" s="604" t="s">
        <v>190</v>
      </c>
      <c r="B35" s="605"/>
      <c r="C35" s="605"/>
      <c r="D35" s="606"/>
      <c r="E35" s="113">
        <v>70.491549696367898</v>
      </c>
      <c r="F35" s="115">
        <v>141270</v>
      </c>
      <c r="G35" s="114">
        <v>142509</v>
      </c>
      <c r="H35" s="114">
        <v>144238</v>
      </c>
      <c r="I35" s="114">
        <v>140797</v>
      </c>
      <c r="J35" s="140">
        <v>140165</v>
      </c>
      <c r="K35" s="114">
        <v>1105</v>
      </c>
      <c r="L35" s="116">
        <v>0.78835657974530016</v>
      </c>
    </row>
    <row r="36" spans="1:12" s="110" customFormat="1" ht="15" customHeight="1" x14ac:dyDescent="0.2">
      <c r="A36" s="120"/>
      <c r="B36" s="119"/>
      <c r="C36" s="258" t="s">
        <v>106</v>
      </c>
      <c r="E36" s="113">
        <v>67.405677072272951</v>
      </c>
      <c r="F36" s="115">
        <v>95224</v>
      </c>
      <c r="G36" s="114">
        <v>95936</v>
      </c>
      <c r="H36" s="114">
        <v>97135</v>
      </c>
      <c r="I36" s="114">
        <v>95011</v>
      </c>
      <c r="J36" s="140">
        <v>94545</v>
      </c>
      <c r="K36" s="114">
        <v>679</v>
      </c>
      <c r="L36" s="116">
        <v>0.71817652969485435</v>
      </c>
    </row>
    <row r="37" spans="1:12" s="110" customFormat="1" ht="15" customHeight="1" x14ac:dyDescent="0.2">
      <c r="A37" s="120"/>
      <c r="B37" s="119"/>
      <c r="C37" s="258" t="s">
        <v>107</v>
      </c>
      <c r="E37" s="113">
        <v>32.594322927727049</v>
      </c>
      <c r="F37" s="115">
        <v>46046</v>
      </c>
      <c r="G37" s="114">
        <v>46573</v>
      </c>
      <c r="H37" s="114">
        <v>47103</v>
      </c>
      <c r="I37" s="114">
        <v>45786</v>
      </c>
      <c r="J37" s="140">
        <v>45620</v>
      </c>
      <c r="K37" s="114">
        <v>426</v>
      </c>
      <c r="L37" s="116">
        <v>0.93380096448925909</v>
      </c>
    </row>
    <row r="38" spans="1:12" s="110" customFormat="1" ht="15" customHeight="1" x14ac:dyDescent="0.2">
      <c r="A38" s="120"/>
      <c r="B38" s="119" t="s">
        <v>182</v>
      </c>
      <c r="C38" s="258"/>
      <c r="E38" s="113">
        <v>29.50845030363211</v>
      </c>
      <c r="F38" s="115">
        <v>59137</v>
      </c>
      <c r="G38" s="114">
        <v>58872</v>
      </c>
      <c r="H38" s="114">
        <v>59098</v>
      </c>
      <c r="I38" s="114">
        <v>58443</v>
      </c>
      <c r="J38" s="140">
        <v>57521</v>
      </c>
      <c r="K38" s="114">
        <v>1616</v>
      </c>
      <c r="L38" s="116">
        <v>2.8094087376784129</v>
      </c>
    </row>
    <row r="39" spans="1:12" s="110" customFormat="1" ht="15" customHeight="1" x14ac:dyDescent="0.2">
      <c r="A39" s="120"/>
      <c r="B39" s="119"/>
      <c r="C39" s="258" t="s">
        <v>106</v>
      </c>
      <c r="E39" s="113">
        <v>18.837614353112265</v>
      </c>
      <c r="F39" s="115">
        <v>11140</v>
      </c>
      <c r="G39" s="114">
        <v>11085</v>
      </c>
      <c r="H39" s="114">
        <v>11155</v>
      </c>
      <c r="I39" s="114">
        <v>11061</v>
      </c>
      <c r="J39" s="140">
        <v>10606</v>
      </c>
      <c r="K39" s="114">
        <v>534</v>
      </c>
      <c r="L39" s="116">
        <v>5.0348859136337918</v>
      </c>
    </row>
    <row r="40" spans="1:12" s="110" customFormat="1" ht="15" customHeight="1" x14ac:dyDescent="0.2">
      <c r="A40" s="120"/>
      <c r="B40" s="119"/>
      <c r="C40" s="258" t="s">
        <v>107</v>
      </c>
      <c r="E40" s="113">
        <v>81.162385646887742</v>
      </c>
      <c r="F40" s="115">
        <v>47997</v>
      </c>
      <c r="G40" s="114">
        <v>47787</v>
      </c>
      <c r="H40" s="114">
        <v>47943</v>
      </c>
      <c r="I40" s="114">
        <v>47382</v>
      </c>
      <c r="J40" s="140">
        <v>46915</v>
      </c>
      <c r="K40" s="114">
        <v>1082</v>
      </c>
      <c r="L40" s="116">
        <v>2.3062986251731856</v>
      </c>
    </row>
    <row r="41" spans="1:12" s="110" customFormat="1" ht="24.75" customHeight="1" x14ac:dyDescent="0.2">
      <c r="A41" s="604" t="s">
        <v>518</v>
      </c>
      <c r="B41" s="605"/>
      <c r="C41" s="605"/>
      <c r="D41" s="606"/>
      <c r="E41" s="113">
        <v>5.3531064284181689</v>
      </c>
      <c r="F41" s="115">
        <v>10728</v>
      </c>
      <c r="G41" s="114">
        <v>11805</v>
      </c>
      <c r="H41" s="114">
        <v>12019</v>
      </c>
      <c r="I41" s="114">
        <v>9110</v>
      </c>
      <c r="J41" s="140">
        <v>10324</v>
      </c>
      <c r="K41" s="114">
        <v>404</v>
      </c>
      <c r="L41" s="116">
        <v>3.9132119333591633</v>
      </c>
    </row>
    <row r="42" spans="1:12" s="110" customFormat="1" ht="15" customHeight="1" x14ac:dyDescent="0.2">
      <c r="A42" s="120"/>
      <c r="B42" s="119"/>
      <c r="C42" s="258" t="s">
        <v>106</v>
      </c>
      <c r="E42" s="113">
        <v>56.403803131991054</v>
      </c>
      <c r="F42" s="115">
        <v>6051</v>
      </c>
      <c r="G42" s="114">
        <v>6781</v>
      </c>
      <c r="H42" s="114">
        <v>6933</v>
      </c>
      <c r="I42" s="114">
        <v>5130</v>
      </c>
      <c r="J42" s="140">
        <v>5830</v>
      </c>
      <c r="K42" s="114">
        <v>221</v>
      </c>
      <c r="L42" s="116">
        <v>3.7907375643224701</v>
      </c>
    </row>
    <row r="43" spans="1:12" s="110" customFormat="1" ht="15" customHeight="1" x14ac:dyDescent="0.2">
      <c r="A43" s="123"/>
      <c r="B43" s="124"/>
      <c r="C43" s="260" t="s">
        <v>107</v>
      </c>
      <c r="D43" s="261"/>
      <c r="E43" s="125">
        <v>43.596196868008946</v>
      </c>
      <c r="F43" s="143">
        <v>4677</v>
      </c>
      <c r="G43" s="144">
        <v>5024</v>
      </c>
      <c r="H43" s="144">
        <v>5086</v>
      </c>
      <c r="I43" s="144">
        <v>3980</v>
      </c>
      <c r="J43" s="145">
        <v>4494</v>
      </c>
      <c r="K43" s="144">
        <v>183</v>
      </c>
      <c r="L43" s="146">
        <v>4.0720961281708945</v>
      </c>
    </row>
    <row r="44" spans="1:12" s="110" customFormat="1" ht="45.75" customHeight="1" x14ac:dyDescent="0.2">
      <c r="A44" s="604" t="s">
        <v>191</v>
      </c>
      <c r="B44" s="605"/>
      <c r="C44" s="605"/>
      <c r="D44" s="606"/>
      <c r="E44" s="113">
        <v>1.1321959811783022</v>
      </c>
      <c r="F44" s="115">
        <v>2269</v>
      </c>
      <c r="G44" s="114">
        <v>2299</v>
      </c>
      <c r="H44" s="114">
        <v>2326</v>
      </c>
      <c r="I44" s="114">
        <v>2274</v>
      </c>
      <c r="J44" s="140">
        <v>2324</v>
      </c>
      <c r="K44" s="114">
        <v>-55</v>
      </c>
      <c r="L44" s="116">
        <v>-2.3666092943201376</v>
      </c>
    </row>
    <row r="45" spans="1:12" s="110" customFormat="1" ht="15" customHeight="1" x14ac:dyDescent="0.2">
      <c r="A45" s="120"/>
      <c r="B45" s="119"/>
      <c r="C45" s="258" t="s">
        <v>106</v>
      </c>
      <c r="E45" s="113">
        <v>60.819744380784485</v>
      </c>
      <c r="F45" s="115">
        <v>1380</v>
      </c>
      <c r="G45" s="114">
        <v>1401</v>
      </c>
      <c r="H45" s="114">
        <v>1416</v>
      </c>
      <c r="I45" s="114">
        <v>1380</v>
      </c>
      <c r="J45" s="140">
        <v>1411</v>
      </c>
      <c r="K45" s="114">
        <v>-31</v>
      </c>
      <c r="L45" s="116">
        <v>-2.1970233876683203</v>
      </c>
    </row>
    <row r="46" spans="1:12" s="110" customFormat="1" ht="15" customHeight="1" x14ac:dyDescent="0.2">
      <c r="A46" s="123"/>
      <c r="B46" s="124"/>
      <c r="C46" s="260" t="s">
        <v>107</v>
      </c>
      <c r="D46" s="261"/>
      <c r="E46" s="125">
        <v>39.180255619215515</v>
      </c>
      <c r="F46" s="143">
        <v>889</v>
      </c>
      <c r="G46" s="144">
        <v>898</v>
      </c>
      <c r="H46" s="144">
        <v>910</v>
      </c>
      <c r="I46" s="144">
        <v>894</v>
      </c>
      <c r="J46" s="145">
        <v>913</v>
      </c>
      <c r="K46" s="144">
        <v>-24</v>
      </c>
      <c r="L46" s="146">
        <v>-2.6286966046002189</v>
      </c>
    </row>
    <row r="47" spans="1:12" s="110" customFormat="1" ht="39" customHeight="1" x14ac:dyDescent="0.2">
      <c r="A47" s="604" t="s">
        <v>519</v>
      </c>
      <c r="B47" s="607"/>
      <c r="C47" s="607"/>
      <c r="D47" s="608"/>
      <c r="E47" s="113">
        <v>0.1896141352347972</v>
      </c>
      <c r="F47" s="115">
        <v>380</v>
      </c>
      <c r="G47" s="114">
        <v>407</v>
      </c>
      <c r="H47" s="114">
        <v>380</v>
      </c>
      <c r="I47" s="114">
        <v>363</v>
      </c>
      <c r="J47" s="140">
        <v>418</v>
      </c>
      <c r="K47" s="114">
        <v>-38</v>
      </c>
      <c r="L47" s="116">
        <v>-9.0909090909090917</v>
      </c>
    </row>
    <row r="48" spans="1:12" s="110" customFormat="1" ht="15" customHeight="1" x14ac:dyDescent="0.2">
      <c r="A48" s="120"/>
      <c r="B48" s="119"/>
      <c r="C48" s="258" t="s">
        <v>106</v>
      </c>
      <c r="E48" s="113">
        <v>35.263157894736842</v>
      </c>
      <c r="F48" s="115">
        <v>134</v>
      </c>
      <c r="G48" s="114">
        <v>150</v>
      </c>
      <c r="H48" s="114">
        <v>136</v>
      </c>
      <c r="I48" s="114">
        <v>134</v>
      </c>
      <c r="J48" s="140">
        <v>158</v>
      </c>
      <c r="K48" s="114">
        <v>-24</v>
      </c>
      <c r="L48" s="116">
        <v>-15.189873417721518</v>
      </c>
    </row>
    <row r="49" spans="1:12" s="110" customFormat="1" ht="15" customHeight="1" x14ac:dyDescent="0.2">
      <c r="A49" s="123"/>
      <c r="B49" s="124"/>
      <c r="C49" s="260" t="s">
        <v>107</v>
      </c>
      <c r="D49" s="261"/>
      <c r="E49" s="125">
        <v>64.736842105263165</v>
      </c>
      <c r="F49" s="143">
        <v>246</v>
      </c>
      <c r="G49" s="144">
        <v>257</v>
      </c>
      <c r="H49" s="144">
        <v>244</v>
      </c>
      <c r="I49" s="144">
        <v>229</v>
      </c>
      <c r="J49" s="145">
        <v>260</v>
      </c>
      <c r="K49" s="144">
        <v>-14</v>
      </c>
      <c r="L49" s="146">
        <v>-5.384615384615385</v>
      </c>
    </row>
    <row r="50" spans="1:12" s="110" customFormat="1" ht="24.95" customHeight="1" x14ac:dyDescent="0.2">
      <c r="A50" s="609" t="s">
        <v>192</v>
      </c>
      <c r="B50" s="610"/>
      <c r="C50" s="610"/>
      <c r="D50" s="611"/>
      <c r="E50" s="262">
        <v>13.33236862983828</v>
      </c>
      <c r="F50" s="263">
        <v>26719</v>
      </c>
      <c r="G50" s="264">
        <v>28284</v>
      </c>
      <c r="H50" s="264">
        <v>28536</v>
      </c>
      <c r="I50" s="264">
        <v>26221</v>
      </c>
      <c r="J50" s="265">
        <v>25945</v>
      </c>
      <c r="K50" s="263">
        <v>774</v>
      </c>
      <c r="L50" s="266">
        <v>2.9832337637309694</v>
      </c>
    </row>
    <row r="51" spans="1:12" s="110" customFormat="1" ht="15" customHeight="1" x14ac:dyDescent="0.2">
      <c r="A51" s="120"/>
      <c r="B51" s="119"/>
      <c r="C51" s="258" t="s">
        <v>106</v>
      </c>
      <c r="E51" s="113">
        <v>57.157827763015085</v>
      </c>
      <c r="F51" s="115">
        <v>15272</v>
      </c>
      <c r="G51" s="114">
        <v>16236</v>
      </c>
      <c r="H51" s="114">
        <v>16398</v>
      </c>
      <c r="I51" s="114">
        <v>15048</v>
      </c>
      <c r="J51" s="140">
        <v>14810</v>
      </c>
      <c r="K51" s="114">
        <v>462</v>
      </c>
      <c r="L51" s="116">
        <v>3.1195138419986495</v>
      </c>
    </row>
    <row r="52" spans="1:12" s="110" customFormat="1" ht="15" customHeight="1" x14ac:dyDescent="0.2">
      <c r="A52" s="120"/>
      <c r="B52" s="119"/>
      <c r="C52" s="258" t="s">
        <v>107</v>
      </c>
      <c r="E52" s="113">
        <v>42.842172236984915</v>
      </c>
      <c r="F52" s="115">
        <v>11447</v>
      </c>
      <c r="G52" s="114">
        <v>12048</v>
      </c>
      <c r="H52" s="114">
        <v>12138</v>
      </c>
      <c r="I52" s="114">
        <v>11173</v>
      </c>
      <c r="J52" s="140">
        <v>11135</v>
      </c>
      <c r="K52" s="114">
        <v>312</v>
      </c>
      <c r="L52" s="116">
        <v>2.8019757521329143</v>
      </c>
    </row>
    <row r="53" spans="1:12" s="110" customFormat="1" ht="15" customHeight="1" x14ac:dyDescent="0.2">
      <c r="A53" s="120"/>
      <c r="B53" s="119"/>
      <c r="C53" s="258" t="s">
        <v>187</v>
      </c>
      <c r="D53" s="110" t="s">
        <v>193</v>
      </c>
      <c r="E53" s="113">
        <v>27.579624985965044</v>
      </c>
      <c r="F53" s="115">
        <v>7369</v>
      </c>
      <c r="G53" s="114">
        <v>8688</v>
      </c>
      <c r="H53" s="114">
        <v>8842</v>
      </c>
      <c r="I53" s="114">
        <v>6596</v>
      </c>
      <c r="J53" s="140">
        <v>7020</v>
      </c>
      <c r="K53" s="114">
        <v>349</v>
      </c>
      <c r="L53" s="116">
        <v>4.9715099715099713</v>
      </c>
    </row>
    <row r="54" spans="1:12" s="110" customFormat="1" ht="15" customHeight="1" x14ac:dyDescent="0.2">
      <c r="A54" s="120"/>
      <c r="B54" s="119"/>
      <c r="D54" s="267" t="s">
        <v>194</v>
      </c>
      <c r="E54" s="113">
        <v>58.393269100284975</v>
      </c>
      <c r="F54" s="115">
        <v>4303</v>
      </c>
      <c r="G54" s="114">
        <v>5044</v>
      </c>
      <c r="H54" s="114">
        <v>5211</v>
      </c>
      <c r="I54" s="114">
        <v>3885</v>
      </c>
      <c r="J54" s="140">
        <v>4111</v>
      </c>
      <c r="K54" s="114">
        <v>192</v>
      </c>
      <c r="L54" s="116">
        <v>4.6703964972026268</v>
      </c>
    </row>
    <row r="55" spans="1:12" s="110" customFormat="1" ht="15" customHeight="1" x14ac:dyDescent="0.2">
      <c r="A55" s="120"/>
      <c r="B55" s="119"/>
      <c r="D55" s="267" t="s">
        <v>195</v>
      </c>
      <c r="E55" s="113">
        <v>41.606730899715025</v>
      </c>
      <c r="F55" s="115">
        <v>3066</v>
      </c>
      <c r="G55" s="114">
        <v>3644</v>
      </c>
      <c r="H55" s="114">
        <v>3631</v>
      </c>
      <c r="I55" s="114">
        <v>2711</v>
      </c>
      <c r="J55" s="140">
        <v>2909</v>
      </c>
      <c r="K55" s="114">
        <v>157</v>
      </c>
      <c r="L55" s="116">
        <v>5.3970436576143008</v>
      </c>
    </row>
    <row r="56" spans="1:12" s="110" customFormat="1" ht="15" customHeight="1" x14ac:dyDescent="0.2">
      <c r="A56" s="120"/>
      <c r="B56" s="119" t="s">
        <v>196</v>
      </c>
      <c r="C56" s="258"/>
      <c r="E56" s="113">
        <v>66.381413822870456</v>
      </c>
      <c r="F56" s="115">
        <v>133033</v>
      </c>
      <c r="G56" s="114">
        <v>132480</v>
      </c>
      <c r="H56" s="114">
        <v>133575</v>
      </c>
      <c r="I56" s="114">
        <v>132480</v>
      </c>
      <c r="J56" s="140">
        <v>132103</v>
      </c>
      <c r="K56" s="114">
        <v>930</v>
      </c>
      <c r="L56" s="116">
        <v>0.70399612423639135</v>
      </c>
    </row>
    <row r="57" spans="1:12" s="110" customFormat="1" ht="15" customHeight="1" x14ac:dyDescent="0.2">
      <c r="A57" s="120"/>
      <c r="B57" s="119"/>
      <c r="C57" s="258" t="s">
        <v>106</v>
      </c>
      <c r="E57" s="113">
        <v>50.759585967391551</v>
      </c>
      <c r="F57" s="115">
        <v>67527</v>
      </c>
      <c r="G57" s="114">
        <v>67183</v>
      </c>
      <c r="H57" s="114">
        <v>67930</v>
      </c>
      <c r="I57" s="114">
        <v>67416</v>
      </c>
      <c r="J57" s="140">
        <v>67236</v>
      </c>
      <c r="K57" s="114">
        <v>291</v>
      </c>
      <c r="L57" s="116">
        <v>0.43280385507763697</v>
      </c>
    </row>
    <row r="58" spans="1:12" s="110" customFormat="1" ht="15" customHeight="1" x14ac:dyDescent="0.2">
      <c r="A58" s="120"/>
      <c r="B58" s="119"/>
      <c r="C58" s="258" t="s">
        <v>107</v>
      </c>
      <c r="E58" s="113">
        <v>49.240414032608449</v>
      </c>
      <c r="F58" s="115">
        <v>65506</v>
      </c>
      <c r="G58" s="114">
        <v>65297</v>
      </c>
      <c r="H58" s="114">
        <v>65645</v>
      </c>
      <c r="I58" s="114">
        <v>65064</v>
      </c>
      <c r="J58" s="140">
        <v>64867</v>
      </c>
      <c r="K58" s="114">
        <v>639</v>
      </c>
      <c r="L58" s="116">
        <v>0.98509257403610462</v>
      </c>
    </row>
    <row r="59" spans="1:12" s="110" customFormat="1" ht="15" customHeight="1" x14ac:dyDescent="0.2">
      <c r="A59" s="120"/>
      <c r="B59" s="119"/>
      <c r="C59" s="258" t="s">
        <v>105</v>
      </c>
      <c r="D59" s="110" t="s">
        <v>197</v>
      </c>
      <c r="E59" s="113">
        <v>92.291386347748301</v>
      </c>
      <c r="F59" s="115">
        <v>122778</v>
      </c>
      <c r="G59" s="114">
        <v>122230</v>
      </c>
      <c r="H59" s="114">
        <v>123316</v>
      </c>
      <c r="I59" s="114">
        <v>122367</v>
      </c>
      <c r="J59" s="140">
        <v>122048</v>
      </c>
      <c r="K59" s="114">
        <v>730</v>
      </c>
      <c r="L59" s="116">
        <v>0.59812532773990557</v>
      </c>
    </row>
    <row r="60" spans="1:12" s="110" customFormat="1" ht="15" customHeight="1" x14ac:dyDescent="0.2">
      <c r="A60" s="120"/>
      <c r="B60" s="119"/>
      <c r="C60" s="258"/>
      <c r="D60" s="267" t="s">
        <v>198</v>
      </c>
      <c r="E60" s="113">
        <v>48.970499600905697</v>
      </c>
      <c r="F60" s="115">
        <v>60125</v>
      </c>
      <c r="G60" s="114">
        <v>59769</v>
      </c>
      <c r="H60" s="114">
        <v>60515</v>
      </c>
      <c r="I60" s="114">
        <v>60117</v>
      </c>
      <c r="J60" s="140">
        <v>59966</v>
      </c>
      <c r="K60" s="114">
        <v>159</v>
      </c>
      <c r="L60" s="116">
        <v>0.26515025180935864</v>
      </c>
    </row>
    <row r="61" spans="1:12" s="110" customFormat="1" ht="15" customHeight="1" x14ac:dyDescent="0.2">
      <c r="A61" s="120"/>
      <c r="B61" s="119"/>
      <c r="C61" s="258"/>
      <c r="D61" s="267" t="s">
        <v>199</v>
      </c>
      <c r="E61" s="113">
        <v>51.029500399094303</v>
      </c>
      <c r="F61" s="115">
        <v>62653</v>
      </c>
      <c r="G61" s="114">
        <v>62461</v>
      </c>
      <c r="H61" s="114">
        <v>62801</v>
      </c>
      <c r="I61" s="114">
        <v>62250</v>
      </c>
      <c r="J61" s="140">
        <v>62082</v>
      </c>
      <c r="K61" s="114">
        <v>571</v>
      </c>
      <c r="L61" s="116">
        <v>0.91975129667214328</v>
      </c>
    </row>
    <row r="62" spans="1:12" s="110" customFormat="1" ht="15" customHeight="1" x14ac:dyDescent="0.2">
      <c r="A62" s="120"/>
      <c r="B62" s="119"/>
      <c r="C62" s="258"/>
      <c r="D62" s="258" t="s">
        <v>200</v>
      </c>
      <c r="E62" s="113">
        <v>7.7086136522516968</v>
      </c>
      <c r="F62" s="115">
        <v>10255</v>
      </c>
      <c r="G62" s="114">
        <v>10250</v>
      </c>
      <c r="H62" s="114">
        <v>10259</v>
      </c>
      <c r="I62" s="114">
        <v>10113</v>
      </c>
      <c r="J62" s="140">
        <v>10055</v>
      </c>
      <c r="K62" s="114">
        <v>200</v>
      </c>
      <c r="L62" s="116">
        <v>1.9890601690701144</v>
      </c>
    </row>
    <row r="63" spans="1:12" s="110" customFormat="1" ht="15" customHeight="1" x14ac:dyDescent="0.2">
      <c r="A63" s="120"/>
      <c r="B63" s="119"/>
      <c r="C63" s="258"/>
      <c r="D63" s="267" t="s">
        <v>198</v>
      </c>
      <c r="E63" s="113">
        <v>72.179424670892246</v>
      </c>
      <c r="F63" s="115">
        <v>7402</v>
      </c>
      <c r="G63" s="114">
        <v>7414</v>
      </c>
      <c r="H63" s="114">
        <v>7415</v>
      </c>
      <c r="I63" s="114">
        <v>7299</v>
      </c>
      <c r="J63" s="140">
        <v>7270</v>
      </c>
      <c r="K63" s="114">
        <v>132</v>
      </c>
      <c r="L63" s="116">
        <v>1.8156808803301239</v>
      </c>
    </row>
    <row r="64" spans="1:12" s="110" customFormat="1" ht="15" customHeight="1" x14ac:dyDescent="0.2">
      <c r="A64" s="120"/>
      <c r="B64" s="119"/>
      <c r="C64" s="258"/>
      <c r="D64" s="267" t="s">
        <v>199</v>
      </c>
      <c r="E64" s="113">
        <v>27.820575329107751</v>
      </c>
      <c r="F64" s="115">
        <v>2853</v>
      </c>
      <c r="G64" s="114">
        <v>2836</v>
      </c>
      <c r="H64" s="114">
        <v>2844</v>
      </c>
      <c r="I64" s="114">
        <v>2814</v>
      </c>
      <c r="J64" s="140">
        <v>2785</v>
      </c>
      <c r="K64" s="114">
        <v>68</v>
      </c>
      <c r="L64" s="116">
        <v>2.4416517055655298</v>
      </c>
    </row>
    <row r="65" spans="1:12" s="110" customFormat="1" ht="15" customHeight="1" x14ac:dyDescent="0.2">
      <c r="A65" s="120"/>
      <c r="B65" s="119" t="s">
        <v>201</v>
      </c>
      <c r="C65" s="258"/>
      <c r="E65" s="113">
        <v>12.17123154380835</v>
      </c>
      <c r="F65" s="115">
        <v>24392</v>
      </c>
      <c r="G65" s="114">
        <v>24105</v>
      </c>
      <c r="H65" s="114">
        <v>23802</v>
      </c>
      <c r="I65" s="114">
        <v>23422</v>
      </c>
      <c r="J65" s="140">
        <v>23047</v>
      </c>
      <c r="K65" s="114">
        <v>1345</v>
      </c>
      <c r="L65" s="116">
        <v>5.8359005510478585</v>
      </c>
    </row>
    <row r="66" spans="1:12" s="110" customFormat="1" ht="15" customHeight="1" x14ac:dyDescent="0.2">
      <c r="A66" s="120"/>
      <c r="B66" s="119"/>
      <c r="C66" s="258" t="s">
        <v>106</v>
      </c>
      <c r="E66" s="113">
        <v>55.280419809773697</v>
      </c>
      <c r="F66" s="115">
        <v>13484</v>
      </c>
      <c r="G66" s="114">
        <v>13388</v>
      </c>
      <c r="H66" s="114">
        <v>13206</v>
      </c>
      <c r="I66" s="114">
        <v>12994</v>
      </c>
      <c r="J66" s="140">
        <v>12806</v>
      </c>
      <c r="K66" s="114">
        <v>678</v>
      </c>
      <c r="L66" s="116">
        <v>5.2943932531625801</v>
      </c>
    </row>
    <row r="67" spans="1:12" s="110" customFormat="1" ht="15" customHeight="1" x14ac:dyDescent="0.2">
      <c r="A67" s="120"/>
      <c r="B67" s="119"/>
      <c r="C67" s="258" t="s">
        <v>107</v>
      </c>
      <c r="E67" s="113">
        <v>44.719580190226303</v>
      </c>
      <c r="F67" s="115">
        <v>10908</v>
      </c>
      <c r="G67" s="114">
        <v>10717</v>
      </c>
      <c r="H67" s="114">
        <v>10596</v>
      </c>
      <c r="I67" s="114">
        <v>10428</v>
      </c>
      <c r="J67" s="140">
        <v>10241</v>
      </c>
      <c r="K67" s="114">
        <v>667</v>
      </c>
      <c r="L67" s="116">
        <v>6.5130358363441072</v>
      </c>
    </row>
    <row r="68" spans="1:12" s="110" customFormat="1" ht="15" customHeight="1" x14ac:dyDescent="0.2">
      <c r="A68" s="120"/>
      <c r="B68" s="119"/>
      <c r="C68" s="258" t="s">
        <v>105</v>
      </c>
      <c r="D68" s="110" t="s">
        <v>202</v>
      </c>
      <c r="E68" s="113">
        <v>20.978189570350935</v>
      </c>
      <c r="F68" s="115">
        <v>5117</v>
      </c>
      <c r="G68" s="114">
        <v>5050</v>
      </c>
      <c r="H68" s="114">
        <v>4879</v>
      </c>
      <c r="I68" s="114">
        <v>4662</v>
      </c>
      <c r="J68" s="140">
        <v>4462</v>
      </c>
      <c r="K68" s="114">
        <v>655</v>
      </c>
      <c r="L68" s="116">
        <v>14.67951591214702</v>
      </c>
    </row>
    <row r="69" spans="1:12" s="110" customFormat="1" ht="15" customHeight="1" x14ac:dyDescent="0.2">
      <c r="A69" s="120"/>
      <c r="B69" s="119"/>
      <c r="C69" s="258"/>
      <c r="D69" s="267" t="s">
        <v>198</v>
      </c>
      <c r="E69" s="113">
        <v>53.54700019542701</v>
      </c>
      <c r="F69" s="115">
        <v>2740</v>
      </c>
      <c r="G69" s="114">
        <v>2753</v>
      </c>
      <c r="H69" s="114">
        <v>2641</v>
      </c>
      <c r="I69" s="114">
        <v>2506</v>
      </c>
      <c r="J69" s="140">
        <v>2400</v>
      </c>
      <c r="K69" s="114">
        <v>340</v>
      </c>
      <c r="L69" s="116">
        <v>14.166666666666666</v>
      </c>
    </row>
    <row r="70" spans="1:12" s="110" customFormat="1" ht="15" customHeight="1" x14ac:dyDescent="0.2">
      <c r="A70" s="120"/>
      <c r="B70" s="119"/>
      <c r="C70" s="258"/>
      <c r="D70" s="267" t="s">
        <v>199</v>
      </c>
      <c r="E70" s="113">
        <v>46.45299980457299</v>
      </c>
      <c r="F70" s="115">
        <v>2377</v>
      </c>
      <c r="G70" s="114">
        <v>2297</v>
      </c>
      <c r="H70" s="114">
        <v>2238</v>
      </c>
      <c r="I70" s="114">
        <v>2156</v>
      </c>
      <c r="J70" s="140">
        <v>2062</v>
      </c>
      <c r="K70" s="114">
        <v>315</v>
      </c>
      <c r="L70" s="116">
        <v>15.276430649854511</v>
      </c>
    </row>
    <row r="71" spans="1:12" s="110" customFormat="1" ht="15" customHeight="1" x14ac:dyDescent="0.2">
      <c r="A71" s="120"/>
      <c r="B71" s="119"/>
      <c r="C71" s="258"/>
      <c r="D71" s="110" t="s">
        <v>203</v>
      </c>
      <c r="E71" s="113">
        <v>71.30616595605116</v>
      </c>
      <c r="F71" s="115">
        <v>17393</v>
      </c>
      <c r="G71" s="114">
        <v>17212</v>
      </c>
      <c r="H71" s="114">
        <v>17077</v>
      </c>
      <c r="I71" s="114">
        <v>16929</v>
      </c>
      <c r="J71" s="140">
        <v>16777</v>
      </c>
      <c r="K71" s="114">
        <v>616</v>
      </c>
      <c r="L71" s="116">
        <v>3.6716933897597901</v>
      </c>
    </row>
    <row r="72" spans="1:12" s="110" customFormat="1" ht="15" customHeight="1" x14ac:dyDescent="0.2">
      <c r="A72" s="120"/>
      <c r="B72" s="119"/>
      <c r="C72" s="258"/>
      <c r="D72" s="267" t="s">
        <v>198</v>
      </c>
      <c r="E72" s="113">
        <v>55.326855631575924</v>
      </c>
      <c r="F72" s="115">
        <v>9623</v>
      </c>
      <c r="G72" s="114">
        <v>9533</v>
      </c>
      <c r="H72" s="114">
        <v>9456</v>
      </c>
      <c r="I72" s="114">
        <v>9387</v>
      </c>
      <c r="J72" s="140">
        <v>9317</v>
      </c>
      <c r="K72" s="114">
        <v>306</v>
      </c>
      <c r="L72" s="116">
        <v>3.2843189867983256</v>
      </c>
    </row>
    <row r="73" spans="1:12" s="110" customFormat="1" ht="15" customHeight="1" x14ac:dyDescent="0.2">
      <c r="A73" s="120"/>
      <c r="B73" s="119"/>
      <c r="C73" s="258"/>
      <c r="D73" s="267" t="s">
        <v>199</v>
      </c>
      <c r="E73" s="113">
        <v>44.673144368424076</v>
      </c>
      <c r="F73" s="115">
        <v>7770</v>
      </c>
      <c r="G73" s="114">
        <v>7679</v>
      </c>
      <c r="H73" s="114">
        <v>7621</v>
      </c>
      <c r="I73" s="114">
        <v>7542</v>
      </c>
      <c r="J73" s="140">
        <v>7460</v>
      </c>
      <c r="K73" s="114">
        <v>310</v>
      </c>
      <c r="L73" s="116">
        <v>4.1554959785522785</v>
      </c>
    </row>
    <row r="74" spans="1:12" s="110" customFormat="1" ht="15" customHeight="1" x14ac:dyDescent="0.2">
      <c r="A74" s="120"/>
      <c r="B74" s="119"/>
      <c r="C74" s="258"/>
      <c r="D74" s="110" t="s">
        <v>204</v>
      </c>
      <c r="E74" s="113">
        <v>7.7156444735979006</v>
      </c>
      <c r="F74" s="115">
        <v>1882</v>
      </c>
      <c r="G74" s="114">
        <v>1843</v>
      </c>
      <c r="H74" s="114">
        <v>1846</v>
      </c>
      <c r="I74" s="114">
        <v>1831</v>
      </c>
      <c r="J74" s="140">
        <v>1808</v>
      </c>
      <c r="K74" s="114">
        <v>74</v>
      </c>
      <c r="L74" s="116">
        <v>4.0929203539823007</v>
      </c>
    </row>
    <row r="75" spans="1:12" s="110" customFormat="1" ht="15" customHeight="1" x14ac:dyDescent="0.2">
      <c r="A75" s="120"/>
      <c r="B75" s="119"/>
      <c r="C75" s="258"/>
      <c r="D75" s="267" t="s">
        <v>198</v>
      </c>
      <c r="E75" s="113">
        <v>59.564293304994685</v>
      </c>
      <c r="F75" s="115">
        <v>1121</v>
      </c>
      <c r="G75" s="114">
        <v>1102</v>
      </c>
      <c r="H75" s="114">
        <v>1109</v>
      </c>
      <c r="I75" s="114">
        <v>1101</v>
      </c>
      <c r="J75" s="140">
        <v>1089</v>
      </c>
      <c r="K75" s="114">
        <v>32</v>
      </c>
      <c r="L75" s="116">
        <v>2.9384756657483928</v>
      </c>
    </row>
    <row r="76" spans="1:12" s="110" customFormat="1" ht="15" customHeight="1" x14ac:dyDescent="0.2">
      <c r="A76" s="120"/>
      <c r="B76" s="119"/>
      <c r="C76" s="258"/>
      <c r="D76" s="267" t="s">
        <v>199</v>
      </c>
      <c r="E76" s="113">
        <v>40.435706695005315</v>
      </c>
      <c r="F76" s="115">
        <v>761</v>
      </c>
      <c r="G76" s="114">
        <v>741</v>
      </c>
      <c r="H76" s="114">
        <v>737</v>
      </c>
      <c r="I76" s="114">
        <v>730</v>
      </c>
      <c r="J76" s="140">
        <v>719</v>
      </c>
      <c r="K76" s="114">
        <v>42</v>
      </c>
      <c r="L76" s="116">
        <v>5.8414464534075101</v>
      </c>
    </row>
    <row r="77" spans="1:12" s="110" customFormat="1" ht="15" customHeight="1" x14ac:dyDescent="0.2">
      <c r="A77" s="534"/>
      <c r="B77" s="119" t="s">
        <v>205</v>
      </c>
      <c r="C77" s="268"/>
      <c r="D77" s="182"/>
      <c r="E77" s="113">
        <v>8.1149860034829118</v>
      </c>
      <c r="F77" s="115">
        <v>16263</v>
      </c>
      <c r="G77" s="114">
        <v>16512</v>
      </c>
      <c r="H77" s="114">
        <v>17423</v>
      </c>
      <c r="I77" s="114">
        <v>17117</v>
      </c>
      <c r="J77" s="140">
        <v>16591</v>
      </c>
      <c r="K77" s="114">
        <v>-328</v>
      </c>
      <c r="L77" s="116">
        <v>-1.9769754686275691</v>
      </c>
    </row>
    <row r="78" spans="1:12" s="110" customFormat="1" ht="15" customHeight="1" x14ac:dyDescent="0.2">
      <c r="A78" s="120"/>
      <c r="B78" s="119"/>
      <c r="C78" s="268" t="s">
        <v>106</v>
      </c>
      <c r="D78" s="182"/>
      <c r="E78" s="113">
        <v>61.987333210354791</v>
      </c>
      <c r="F78" s="115">
        <v>10081</v>
      </c>
      <c r="G78" s="114">
        <v>10214</v>
      </c>
      <c r="H78" s="114">
        <v>10756</v>
      </c>
      <c r="I78" s="114">
        <v>10614</v>
      </c>
      <c r="J78" s="140">
        <v>10299</v>
      </c>
      <c r="K78" s="114">
        <v>-218</v>
      </c>
      <c r="L78" s="116">
        <v>-2.1167103602291486</v>
      </c>
    </row>
    <row r="79" spans="1:12" s="110" customFormat="1" ht="15" customHeight="1" x14ac:dyDescent="0.2">
      <c r="A79" s="123"/>
      <c r="B79" s="124"/>
      <c r="C79" s="260" t="s">
        <v>107</v>
      </c>
      <c r="D79" s="261"/>
      <c r="E79" s="125">
        <v>38.012666789645209</v>
      </c>
      <c r="F79" s="143">
        <v>6182</v>
      </c>
      <c r="G79" s="144">
        <v>6298</v>
      </c>
      <c r="H79" s="144">
        <v>6667</v>
      </c>
      <c r="I79" s="144">
        <v>6503</v>
      </c>
      <c r="J79" s="145">
        <v>6292</v>
      </c>
      <c r="K79" s="144">
        <v>-110</v>
      </c>
      <c r="L79" s="146">
        <v>-1.7482517482517483</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200407</v>
      </c>
      <c r="E11" s="114">
        <v>201381</v>
      </c>
      <c r="F11" s="114">
        <v>203336</v>
      </c>
      <c r="G11" s="114">
        <v>199240</v>
      </c>
      <c r="H11" s="140">
        <v>197686</v>
      </c>
      <c r="I11" s="115">
        <v>2721</v>
      </c>
      <c r="J11" s="116">
        <v>1.3764252400271137</v>
      </c>
    </row>
    <row r="12" spans="1:15" s="110" customFormat="1" ht="24.95" customHeight="1" x14ac:dyDescent="0.2">
      <c r="A12" s="193" t="s">
        <v>132</v>
      </c>
      <c r="B12" s="194" t="s">
        <v>133</v>
      </c>
      <c r="C12" s="113">
        <v>0.55736576067702226</v>
      </c>
      <c r="D12" s="115">
        <v>1117</v>
      </c>
      <c r="E12" s="114">
        <v>1044</v>
      </c>
      <c r="F12" s="114">
        <v>1383</v>
      </c>
      <c r="G12" s="114">
        <v>1335</v>
      </c>
      <c r="H12" s="140">
        <v>1120</v>
      </c>
      <c r="I12" s="115">
        <v>-3</v>
      </c>
      <c r="J12" s="116">
        <v>-0.26785714285714285</v>
      </c>
    </row>
    <row r="13" spans="1:15" s="110" customFormat="1" ht="24.95" customHeight="1" x14ac:dyDescent="0.2">
      <c r="A13" s="193" t="s">
        <v>134</v>
      </c>
      <c r="B13" s="199" t="s">
        <v>214</v>
      </c>
      <c r="C13" s="113">
        <v>1.4615257950071605</v>
      </c>
      <c r="D13" s="115">
        <v>2929</v>
      </c>
      <c r="E13" s="114">
        <v>2924</v>
      </c>
      <c r="F13" s="114">
        <v>2976</v>
      </c>
      <c r="G13" s="114">
        <v>2947</v>
      </c>
      <c r="H13" s="140">
        <v>2940</v>
      </c>
      <c r="I13" s="115">
        <v>-11</v>
      </c>
      <c r="J13" s="116">
        <v>-0.37414965986394561</v>
      </c>
    </row>
    <row r="14" spans="1:15" s="287" customFormat="1" ht="24" customHeight="1" x14ac:dyDescent="0.2">
      <c r="A14" s="193" t="s">
        <v>215</v>
      </c>
      <c r="B14" s="199" t="s">
        <v>137</v>
      </c>
      <c r="C14" s="113">
        <v>17.410569491085642</v>
      </c>
      <c r="D14" s="115">
        <v>34892</v>
      </c>
      <c r="E14" s="114">
        <v>34967</v>
      </c>
      <c r="F14" s="114">
        <v>35449</v>
      </c>
      <c r="G14" s="114">
        <v>35019</v>
      </c>
      <c r="H14" s="140">
        <v>35049</v>
      </c>
      <c r="I14" s="115">
        <v>-157</v>
      </c>
      <c r="J14" s="116">
        <v>-0.44794430654226941</v>
      </c>
      <c r="K14" s="110"/>
      <c r="L14" s="110"/>
      <c r="M14" s="110"/>
      <c r="N14" s="110"/>
      <c r="O14" s="110"/>
    </row>
    <row r="15" spans="1:15" s="110" customFormat="1" ht="24.75" customHeight="1" x14ac:dyDescent="0.2">
      <c r="A15" s="193" t="s">
        <v>216</v>
      </c>
      <c r="B15" s="199" t="s">
        <v>217</v>
      </c>
      <c r="C15" s="113">
        <v>3.8346963928405695</v>
      </c>
      <c r="D15" s="115">
        <v>7685</v>
      </c>
      <c r="E15" s="114">
        <v>7691</v>
      </c>
      <c r="F15" s="114">
        <v>7768</v>
      </c>
      <c r="G15" s="114">
        <v>7538</v>
      </c>
      <c r="H15" s="140">
        <v>7469</v>
      </c>
      <c r="I15" s="115">
        <v>216</v>
      </c>
      <c r="J15" s="116">
        <v>2.8919534074173248</v>
      </c>
    </row>
    <row r="16" spans="1:15" s="287" customFormat="1" ht="24.95" customHeight="1" x14ac:dyDescent="0.2">
      <c r="A16" s="193" t="s">
        <v>218</v>
      </c>
      <c r="B16" s="199" t="s">
        <v>141</v>
      </c>
      <c r="C16" s="113">
        <v>9.5321021720798171</v>
      </c>
      <c r="D16" s="115">
        <v>19103</v>
      </c>
      <c r="E16" s="114">
        <v>19242</v>
      </c>
      <c r="F16" s="114">
        <v>19489</v>
      </c>
      <c r="G16" s="114">
        <v>19288</v>
      </c>
      <c r="H16" s="140">
        <v>19343</v>
      </c>
      <c r="I16" s="115">
        <v>-240</v>
      </c>
      <c r="J16" s="116">
        <v>-1.2407589308793878</v>
      </c>
      <c r="K16" s="110"/>
      <c r="L16" s="110"/>
      <c r="M16" s="110"/>
      <c r="N16" s="110"/>
      <c r="O16" s="110"/>
    </row>
    <row r="17" spans="1:15" s="110" customFormat="1" ht="24.95" customHeight="1" x14ac:dyDescent="0.2">
      <c r="A17" s="193" t="s">
        <v>219</v>
      </c>
      <c r="B17" s="199" t="s">
        <v>220</v>
      </c>
      <c r="C17" s="113">
        <v>4.0437709261652541</v>
      </c>
      <c r="D17" s="115">
        <v>8104</v>
      </c>
      <c r="E17" s="114">
        <v>8034</v>
      </c>
      <c r="F17" s="114">
        <v>8192</v>
      </c>
      <c r="G17" s="114">
        <v>8193</v>
      </c>
      <c r="H17" s="140">
        <v>8237</v>
      </c>
      <c r="I17" s="115">
        <v>-133</v>
      </c>
      <c r="J17" s="116">
        <v>-1.6146655335680467</v>
      </c>
    </row>
    <row r="18" spans="1:15" s="287" customFormat="1" ht="24.95" customHeight="1" x14ac:dyDescent="0.2">
      <c r="A18" s="201" t="s">
        <v>144</v>
      </c>
      <c r="B18" s="202" t="s">
        <v>145</v>
      </c>
      <c r="C18" s="113">
        <v>5.815166136911385</v>
      </c>
      <c r="D18" s="115">
        <v>11654</v>
      </c>
      <c r="E18" s="114">
        <v>11591</v>
      </c>
      <c r="F18" s="114">
        <v>11922</v>
      </c>
      <c r="G18" s="114">
        <v>11512</v>
      </c>
      <c r="H18" s="140">
        <v>11437</v>
      </c>
      <c r="I18" s="115">
        <v>217</v>
      </c>
      <c r="J18" s="116">
        <v>1.8973507038559063</v>
      </c>
      <c r="K18" s="110"/>
      <c r="L18" s="110"/>
      <c r="M18" s="110"/>
      <c r="N18" s="110"/>
      <c r="O18" s="110"/>
    </row>
    <row r="19" spans="1:15" s="110" customFormat="1" ht="24.95" customHeight="1" x14ac:dyDescent="0.2">
      <c r="A19" s="193" t="s">
        <v>146</v>
      </c>
      <c r="B19" s="199" t="s">
        <v>147</v>
      </c>
      <c r="C19" s="113">
        <v>15.636679357507472</v>
      </c>
      <c r="D19" s="115">
        <v>31337</v>
      </c>
      <c r="E19" s="114">
        <v>32466</v>
      </c>
      <c r="F19" s="114">
        <v>32042</v>
      </c>
      <c r="G19" s="114">
        <v>30864</v>
      </c>
      <c r="H19" s="140">
        <v>30802</v>
      </c>
      <c r="I19" s="115">
        <v>535</v>
      </c>
      <c r="J19" s="116">
        <v>1.7369002012856307</v>
      </c>
    </row>
    <row r="20" spans="1:15" s="287" customFormat="1" ht="24.95" customHeight="1" x14ac:dyDescent="0.2">
      <c r="A20" s="193" t="s">
        <v>148</v>
      </c>
      <c r="B20" s="199" t="s">
        <v>149</v>
      </c>
      <c r="C20" s="113">
        <v>5.562180961742853</v>
      </c>
      <c r="D20" s="115">
        <v>11147</v>
      </c>
      <c r="E20" s="114">
        <v>11188</v>
      </c>
      <c r="F20" s="114">
        <v>11084</v>
      </c>
      <c r="G20" s="114">
        <v>10903</v>
      </c>
      <c r="H20" s="140">
        <v>10892</v>
      </c>
      <c r="I20" s="115">
        <v>255</v>
      </c>
      <c r="J20" s="116">
        <v>2.3411678295997063</v>
      </c>
      <c r="K20" s="110"/>
      <c r="L20" s="110"/>
      <c r="M20" s="110"/>
      <c r="N20" s="110"/>
      <c r="O20" s="110"/>
    </row>
    <row r="21" spans="1:15" s="110" customFormat="1" ht="24.95" customHeight="1" x14ac:dyDescent="0.2">
      <c r="A21" s="201" t="s">
        <v>150</v>
      </c>
      <c r="B21" s="202" t="s">
        <v>151</v>
      </c>
      <c r="C21" s="113">
        <v>3.5966807546642583</v>
      </c>
      <c r="D21" s="115">
        <v>7208</v>
      </c>
      <c r="E21" s="114">
        <v>7474</v>
      </c>
      <c r="F21" s="114">
        <v>8450</v>
      </c>
      <c r="G21" s="114">
        <v>8254</v>
      </c>
      <c r="H21" s="140">
        <v>7273</v>
      </c>
      <c r="I21" s="115">
        <v>-65</v>
      </c>
      <c r="J21" s="116">
        <v>-0.89371648563178885</v>
      </c>
    </row>
    <row r="22" spans="1:15" s="110" customFormat="1" ht="24.95" customHeight="1" x14ac:dyDescent="0.2">
      <c r="A22" s="201" t="s">
        <v>152</v>
      </c>
      <c r="B22" s="199" t="s">
        <v>153</v>
      </c>
      <c r="C22" s="113">
        <v>2.8836318092681394</v>
      </c>
      <c r="D22" s="115">
        <v>5779</v>
      </c>
      <c r="E22" s="114">
        <v>5655</v>
      </c>
      <c r="F22" s="114">
        <v>5630</v>
      </c>
      <c r="G22" s="114">
        <v>5464</v>
      </c>
      <c r="H22" s="140">
        <v>5443</v>
      </c>
      <c r="I22" s="115">
        <v>336</v>
      </c>
      <c r="J22" s="116">
        <v>6.1730663237185377</v>
      </c>
    </row>
    <row r="23" spans="1:15" s="110" customFormat="1" ht="24.95" customHeight="1" x14ac:dyDescent="0.2">
      <c r="A23" s="193" t="s">
        <v>154</v>
      </c>
      <c r="B23" s="199" t="s">
        <v>155</v>
      </c>
      <c r="C23" s="113">
        <v>4.2578353051540114</v>
      </c>
      <c r="D23" s="115">
        <v>8533</v>
      </c>
      <c r="E23" s="114">
        <v>8435</v>
      </c>
      <c r="F23" s="114">
        <v>8428</v>
      </c>
      <c r="G23" s="114">
        <v>8328</v>
      </c>
      <c r="H23" s="140">
        <v>8350</v>
      </c>
      <c r="I23" s="115">
        <v>183</v>
      </c>
      <c r="J23" s="116">
        <v>2.191616766467066</v>
      </c>
    </row>
    <row r="24" spans="1:15" s="110" customFormat="1" ht="24.95" customHeight="1" x14ac:dyDescent="0.2">
      <c r="A24" s="193" t="s">
        <v>156</v>
      </c>
      <c r="B24" s="199" t="s">
        <v>221</v>
      </c>
      <c r="C24" s="113">
        <v>4.9174929019445432</v>
      </c>
      <c r="D24" s="115">
        <v>9855</v>
      </c>
      <c r="E24" s="114">
        <v>9938</v>
      </c>
      <c r="F24" s="114">
        <v>9944</v>
      </c>
      <c r="G24" s="114">
        <v>9714</v>
      </c>
      <c r="H24" s="140">
        <v>9746</v>
      </c>
      <c r="I24" s="115">
        <v>109</v>
      </c>
      <c r="J24" s="116">
        <v>1.1184075518161296</v>
      </c>
    </row>
    <row r="25" spans="1:15" s="110" customFormat="1" ht="24.95" customHeight="1" x14ac:dyDescent="0.2">
      <c r="A25" s="193" t="s">
        <v>222</v>
      </c>
      <c r="B25" s="204" t="s">
        <v>159</v>
      </c>
      <c r="C25" s="113">
        <v>3.6306117051799589</v>
      </c>
      <c r="D25" s="115">
        <v>7276</v>
      </c>
      <c r="E25" s="114">
        <v>6916</v>
      </c>
      <c r="F25" s="114">
        <v>7029</v>
      </c>
      <c r="G25" s="114">
        <v>6848</v>
      </c>
      <c r="H25" s="140">
        <v>6756</v>
      </c>
      <c r="I25" s="115">
        <v>520</v>
      </c>
      <c r="J25" s="116">
        <v>7.6968620485494377</v>
      </c>
    </row>
    <row r="26" spans="1:15" s="110" customFormat="1" ht="24.95" customHeight="1" x14ac:dyDescent="0.2">
      <c r="A26" s="201">
        <v>782.78300000000002</v>
      </c>
      <c r="B26" s="203" t="s">
        <v>160</v>
      </c>
      <c r="C26" s="113">
        <v>1.8377601580783107</v>
      </c>
      <c r="D26" s="115">
        <v>3683</v>
      </c>
      <c r="E26" s="114">
        <v>3622</v>
      </c>
      <c r="F26" s="114">
        <v>4095</v>
      </c>
      <c r="G26" s="114">
        <v>4288</v>
      </c>
      <c r="H26" s="140">
        <v>4217</v>
      </c>
      <c r="I26" s="115">
        <v>-534</v>
      </c>
      <c r="J26" s="116">
        <v>-12.663030590467157</v>
      </c>
    </row>
    <row r="27" spans="1:15" s="110" customFormat="1" ht="24.95" customHeight="1" x14ac:dyDescent="0.2">
      <c r="A27" s="193" t="s">
        <v>161</v>
      </c>
      <c r="B27" s="199" t="s">
        <v>223</v>
      </c>
      <c r="C27" s="113">
        <v>8.0730712999046936</v>
      </c>
      <c r="D27" s="115">
        <v>16179</v>
      </c>
      <c r="E27" s="114">
        <v>16178</v>
      </c>
      <c r="F27" s="114">
        <v>16168</v>
      </c>
      <c r="G27" s="114">
        <v>15810</v>
      </c>
      <c r="H27" s="140">
        <v>15750</v>
      </c>
      <c r="I27" s="115">
        <v>429</v>
      </c>
      <c r="J27" s="116">
        <v>2.7238095238095239</v>
      </c>
    </row>
    <row r="28" spans="1:15" s="110" customFormat="1" ht="24.95" customHeight="1" x14ac:dyDescent="0.2">
      <c r="A28" s="193" t="s">
        <v>163</v>
      </c>
      <c r="B28" s="199" t="s">
        <v>164</v>
      </c>
      <c r="C28" s="113">
        <v>3.6206320138518118</v>
      </c>
      <c r="D28" s="115">
        <v>7256</v>
      </c>
      <c r="E28" s="114">
        <v>7367</v>
      </c>
      <c r="F28" s="114">
        <v>7292</v>
      </c>
      <c r="G28" s="114">
        <v>7189</v>
      </c>
      <c r="H28" s="140">
        <v>7256</v>
      </c>
      <c r="I28" s="115">
        <v>0</v>
      </c>
      <c r="J28" s="116">
        <v>0</v>
      </c>
    </row>
    <row r="29" spans="1:15" s="110" customFormat="1" ht="24.95" customHeight="1" x14ac:dyDescent="0.2">
      <c r="A29" s="193">
        <v>86</v>
      </c>
      <c r="B29" s="199" t="s">
        <v>165</v>
      </c>
      <c r="C29" s="113">
        <v>9.0211419760786793</v>
      </c>
      <c r="D29" s="115">
        <v>18079</v>
      </c>
      <c r="E29" s="114">
        <v>18142</v>
      </c>
      <c r="F29" s="114">
        <v>18059</v>
      </c>
      <c r="G29" s="114">
        <v>17726</v>
      </c>
      <c r="H29" s="140">
        <v>17617</v>
      </c>
      <c r="I29" s="115">
        <v>462</v>
      </c>
      <c r="J29" s="116">
        <v>2.6224669353465404</v>
      </c>
    </row>
    <row r="30" spans="1:15" s="110" customFormat="1" ht="24.95" customHeight="1" x14ac:dyDescent="0.2">
      <c r="A30" s="193">
        <v>87.88</v>
      </c>
      <c r="B30" s="204" t="s">
        <v>166</v>
      </c>
      <c r="C30" s="113">
        <v>8.4592853543039919</v>
      </c>
      <c r="D30" s="115">
        <v>16953</v>
      </c>
      <c r="E30" s="114">
        <v>16859</v>
      </c>
      <c r="F30" s="114">
        <v>16759</v>
      </c>
      <c r="G30" s="114">
        <v>16529</v>
      </c>
      <c r="H30" s="140">
        <v>16577</v>
      </c>
      <c r="I30" s="115">
        <v>376</v>
      </c>
      <c r="J30" s="116">
        <v>2.2682029317729384</v>
      </c>
    </row>
    <row r="31" spans="1:15" s="110" customFormat="1" ht="24.95" customHeight="1" x14ac:dyDescent="0.2">
      <c r="A31" s="193" t="s">
        <v>167</v>
      </c>
      <c r="B31" s="199" t="s">
        <v>168</v>
      </c>
      <c r="C31" s="113">
        <v>3.2583692186400675</v>
      </c>
      <c r="D31" s="115">
        <v>6530</v>
      </c>
      <c r="E31" s="114">
        <v>6615</v>
      </c>
      <c r="F31" s="114">
        <v>6626</v>
      </c>
      <c r="G31" s="114">
        <v>6510</v>
      </c>
      <c r="H31" s="140">
        <v>6461</v>
      </c>
      <c r="I31" s="115">
        <v>69</v>
      </c>
      <c r="J31" s="116">
        <v>1.0679461383686735</v>
      </c>
    </row>
    <row r="32" spans="1:15" s="110" customFormat="1" ht="24.95" customHeight="1" x14ac:dyDescent="0.2">
      <c r="A32" s="193"/>
      <c r="B32" s="288" t="s">
        <v>224</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0.55736576067702226</v>
      </c>
      <c r="D34" s="115">
        <v>1117</v>
      </c>
      <c r="E34" s="114">
        <v>1044</v>
      </c>
      <c r="F34" s="114">
        <v>1383</v>
      </c>
      <c r="G34" s="114">
        <v>1335</v>
      </c>
      <c r="H34" s="140">
        <v>1120</v>
      </c>
      <c r="I34" s="115">
        <v>-3</v>
      </c>
      <c r="J34" s="116">
        <v>-0.26785714285714285</v>
      </c>
    </row>
    <row r="35" spans="1:10" s="110" customFormat="1" ht="24.95" customHeight="1" x14ac:dyDescent="0.2">
      <c r="A35" s="292" t="s">
        <v>171</v>
      </c>
      <c r="B35" s="293" t="s">
        <v>172</v>
      </c>
      <c r="C35" s="113">
        <v>24.687261423004188</v>
      </c>
      <c r="D35" s="115">
        <v>49475</v>
      </c>
      <c r="E35" s="114">
        <v>49482</v>
      </c>
      <c r="F35" s="114">
        <v>50347</v>
      </c>
      <c r="G35" s="114">
        <v>49478</v>
      </c>
      <c r="H35" s="140">
        <v>49426</v>
      </c>
      <c r="I35" s="115">
        <v>49</v>
      </c>
      <c r="J35" s="116">
        <v>9.913810545057257E-2</v>
      </c>
    </row>
    <row r="36" spans="1:10" s="110" customFormat="1" ht="24.95" customHeight="1" x14ac:dyDescent="0.2">
      <c r="A36" s="294" t="s">
        <v>173</v>
      </c>
      <c r="B36" s="295" t="s">
        <v>174</v>
      </c>
      <c r="C36" s="125">
        <v>74.755372816318797</v>
      </c>
      <c r="D36" s="143">
        <v>149815</v>
      </c>
      <c r="E36" s="144">
        <v>150855</v>
      </c>
      <c r="F36" s="144">
        <v>151606</v>
      </c>
      <c r="G36" s="144">
        <v>148427</v>
      </c>
      <c r="H36" s="145">
        <v>147140</v>
      </c>
      <c r="I36" s="143">
        <v>2675</v>
      </c>
      <c r="J36" s="146">
        <v>1.8179964659507952</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200407</v>
      </c>
      <c r="F11" s="238">
        <v>201381</v>
      </c>
      <c r="G11" s="238">
        <v>203336</v>
      </c>
      <c r="H11" s="238">
        <v>199240</v>
      </c>
      <c r="I11" s="265">
        <v>197686</v>
      </c>
      <c r="J11" s="263">
        <v>2721</v>
      </c>
      <c r="K11" s="266">
        <v>1.3764252400271137</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16.112710633860093</v>
      </c>
      <c r="E13" s="115">
        <v>32291</v>
      </c>
      <c r="F13" s="114">
        <v>32928</v>
      </c>
      <c r="G13" s="114">
        <v>33901</v>
      </c>
      <c r="H13" s="114">
        <v>33705</v>
      </c>
      <c r="I13" s="140">
        <v>32437</v>
      </c>
      <c r="J13" s="115">
        <v>-146</v>
      </c>
      <c r="K13" s="116">
        <v>-0.45010327712180537</v>
      </c>
    </row>
    <row r="14" spans="1:255" ht="14.1" customHeight="1" x14ac:dyDescent="0.2">
      <c r="A14" s="306" t="s">
        <v>230</v>
      </c>
      <c r="B14" s="307"/>
      <c r="C14" s="308"/>
      <c r="D14" s="113">
        <v>61.775786274930518</v>
      </c>
      <c r="E14" s="115">
        <v>123803</v>
      </c>
      <c r="F14" s="114">
        <v>124278</v>
      </c>
      <c r="G14" s="114">
        <v>125388</v>
      </c>
      <c r="H14" s="114">
        <v>122143</v>
      </c>
      <c r="I14" s="140">
        <v>122257</v>
      </c>
      <c r="J14" s="115">
        <v>1546</v>
      </c>
      <c r="K14" s="116">
        <v>1.264549269162502</v>
      </c>
    </row>
    <row r="15" spans="1:255" ht="14.1" customHeight="1" x14ac:dyDescent="0.2">
      <c r="A15" s="306" t="s">
        <v>231</v>
      </c>
      <c r="B15" s="307"/>
      <c r="C15" s="308"/>
      <c r="D15" s="113">
        <v>10.767088973938035</v>
      </c>
      <c r="E15" s="115">
        <v>21578</v>
      </c>
      <c r="F15" s="114">
        <v>21529</v>
      </c>
      <c r="G15" s="114">
        <v>21527</v>
      </c>
      <c r="H15" s="114">
        <v>21222</v>
      </c>
      <c r="I15" s="140">
        <v>20914</v>
      </c>
      <c r="J15" s="115">
        <v>664</v>
      </c>
      <c r="K15" s="116">
        <v>3.1749067610213255</v>
      </c>
    </row>
    <row r="16" spans="1:255" ht="14.1" customHeight="1" x14ac:dyDescent="0.2">
      <c r="A16" s="306" t="s">
        <v>232</v>
      </c>
      <c r="B16" s="307"/>
      <c r="C16" s="308"/>
      <c r="D16" s="113">
        <v>10.703717934004301</v>
      </c>
      <c r="E16" s="115">
        <v>21451</v>
      </c>
      <c r="F16" s="114">
        <v>21348</v>
      </c>
      <c r="G16" s="114">
        <v>21211</v>
      </c>
      <c r="H16" s="114">
        <v>20874</v>
      </c>
      <c r="I16" s="140">
        <v>20772</v>
      </c>
      <c r="J16" s="115">
        <v>679</v>
      </c>
      <c r="K16" s="116">
        <v>3.2688234161371077</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0.57882209703253873</v>
      </c>
      <c r="E18" s="115">
        <v>1160</v>
      </c>
      <c r="F18" s="114">
        <v>1091</v>
      </c>
      <c r="G18" s="114">
        <v>1467</v>
      </c>
      <c r="H18" s="114">
        <v>1412</v>
      </c>
      <c r="I18" s="140">
        <v>1208</v>
      </c>
      <c r="J18" s="115">
        <v>-48</v>
      </c>
      <c r="K18" s="116">
        <v>-3.9735099337748343</v>
      </c>
    </row>
    <row r="19" spans="1:255" ht="14.1" customHeight="1" x14ac:dyDescent="0.2">
      <c r="A19" s="306" t="s">
        <v>235</v>
      </c>
      <c r="B19" s="307" t="s">
        <v>236</v>
      </c>
      <c r="C19" s="308"/>
      <c r="D19" s="113">
        <v>0.30687550834052701</v>
      </c>
      <c r="E19" s="115">
        <v>615</v>
      </c>
      <c r="F19" s="114">
        <v>550</v>
      </c>
      <c r="G19" s="114">
        <v>911</v>
      </c>
      <c r="H19" s="114">
        <v>869</v>
      </c>
      <c r="I19" s="140">
        <v>657</v>
      </c>
      <c r="J19" s="115">
        <v>-42</v>
      </c>
      <c r="K19" s="116">
        <v>-6.3926940639269407</v>
      </c>
    </row>
    <row r="20" spans="1:255" ht="14.1" customHeight="1" x14ac:dyDescent="0.2">
      <c r="A20" s="306">
        <v>12</v>
      </c>
      <c r="B20" s="307" t="s">
        <v>237</v>
      </c>
      <c r="C20" s="308"/>
      <c r="D20" s="113">
        <v>0.7220306675914514</v>
      </c>
      <c r="E20" s="115">
        <v>1447</v>
      </c>
      <c r="F20" s="114">
        <v>1409</v>
      </c>
      <c r="G20" s="114">
        <v>1525</v>
      </c>
      <c r="H20" s="114">
        <v>1483</v>
      </c>
      <c r="I20" s="140">
        <v>1419</v>
      </c>
      <c r="J20" s="115">
        <v>28</v>
      </c>
      <c r="K20" s="116">
        <v>1.9732205778717407</v>
      </c>
    </row>
    <row r="21" spans="1:255" ht="14.1" customHeight="1" x14ac:dyDescent="0.2">
      <c r="A21" s="306">
        <v>21</v>
      </c>
      <c r="B21" s="307" t="s">
        <v>238</v>
      </c>
      <c r="C21" s="308"/>
      <c r="D21" s="113">
        <v>0.60726421731775837</v>
      </c>
      <c r="E21" s="115">
        <v>1217</v>
      </c>
      <c r="F21" s="114">
        <v>1163</v>
      </c>
      <c r="G21" s="114">
        <v>1320</v>
      </c>
      <c r="H21" s="114">
        <v>1365</v>
      </c>
      <c r="I21" s="140">
        <v>1340</v>
      </c>
      <c r="J21" s="115">
        <v>-123</v>
      </c>
      <c r="K21" s="116">
        <v>-9.1791044776119399</v>
      </c>
    </row>
    <row r="22" spans="1:255" ht="14.1" customHeight="1" x14ac:dyDescent="0.2">
      <c r="A22" s="306">
        <v>22</v>
      </c>
      <c r="B22" s="307" t="s">
        <v>239</v>
      </c>
      <c r="C22" s="308"/>
      <c r="D22" s="113">
        <v>1.2519522771160687</v>
      </c>
      <c r="E22" s="115">
        <v>2509</v>
      </c>
      <c r="F22" s="114">
        <v>2494</v>
      </c>
      <c r="G22" s="114">
        <v>2528</v>
      </c>
      <c r="H22" s="114">
        <v>2508</v>
      </c>
      <c r="I22" s="140">
        <v>2544</v>
      </c>
      <c r="J22" s="115">
        <v>-35</v>
      </c>
      <c r="K22" s="116">
        <v>-1.3757861635220126</v>
      </c>
    </row>
    <row r="23" spans="1:255" ht="14.1" customHeight="1" x14ac:dyDescent="0.2">
      <c r="A23" s="306">
        <v>23</v>
      </c>
      <c r="B23" s="307" t="s">
        <v>240</v>
      </c>
      <c r="C23" s="308"/>
      <c r="D23" s="113">
        <v>0.8258194574041825</v>
      </c>
      <c r="E23" s="115">
        <v>1655</v>
      </c>
      <c r="F23" s="114">
        <v>1652</v>
      </c>
      <c r="G23" s="114">
        <v>1687</v>
      </c>
      <c r="H23" s="114">
        <v>1619</v>
      </c>
      <c r="I23" s="140">
        <v>1648</v>
      </c>
      <c r="J23" s="115">
        <v>7</v>
      </c>
      <c r="K23" s="116">
        <v>0.42475728155339804</v>
      </c>
    </row>
    <row r="24" spans="1:255" ht="14.1" customHeight="1" x14ac:dyDescent="0.2">
      <c r="A24" s="306">
        <v>24</v>
      </c>
      <c r="B24" s="307" t="s">
        <v>241</v>
      </c>
      <c r="C24" s="308"/>
      <c r="D24" s="113">
        <v>2.8576846118149564</v>
      </c>
      <c r="E24" s="115">
        <v>5727</v>
      </c>
      <c r="F24" s="114">
        <v>5893</v>
      </c>
      <c r="G24" s="114">
        <v>6060</v>
      </c>
      <c r="H24" s="114">
        <v>6119</v>
      </c>
      <c r="I24" s="140">
        <v>6081</v>
      </c>
      <c r="J24" s="115">
        <v>-354</v>
      </c>
      <c r="K24" s="116">
        <v>-5.8214109521460289</v>
      </c>
    </row>
    <row r="25" spans="1:255" ht="14.1" customHeight="1" x14ac:dyDescent="0.2">
      <c r="A25" s="306">
        <v>25</v>
      </c>
      <c r="B25" s="307" t="s">
        <v>242</v>
      </c>
      <c r="C25" s="308"/>
      <c r="D25" s="113">
        <v>5.8640666244193067</v>
      </c>
      <c r="E25" s="115">
        <v>11752</v>
      </c>
      <c r="F25" s="114">
        <v>11807</v>
      </c>
      <c r="G25" s="114">
        <v>11952</v>
      </c>
      <c r="H25" s="114">
        <v>11690</v>
      </c>
      <c r="I25" s="140">
        <v>11768</v>
      </c>
      <c r="J25" s="115">
        <v>-16</v>
      </c>
      <c r="K25" s="116">
        <v>-0.13596193065941536</v>
      </c>
    </row>
    <row r="26" spans="1:255" ht="14.1" customHeight="1" x14ac:dyDescent="0.2">
      <c r="A26" s="306">
        <v>26</v>
      </c>
      <c r="B26" s="307" t="s">
        <v>243</v>
      </c>
      <c r="C26" s="308"/>
      <c r="D26" s="113">
        <v>2.6860339209708242</v>
      </c>
      <c r="E26" s="115">
        <v>5383</v>
      </c>
      <c r="F26" s="114">
        <v>5422</v>
      </c>
      <c r="G26" s="114">
        <v>5470</v>
      </c>
      <c r="H26" s="114">
        <v>5214</v>
      </c>
      <c r="I26" s="140">
        <v>5235</v>
      </c>
      <c r="J26" s="115">
        <v>148</v>
      </c>
      <c r="K26" s="116">
        <v>2.8271251193887297</v>
      </c>
    </row>
    <row r="27" spans="1:255" ht="14.1" customHeight="1" x14ac:dyDescent="0.2">
      <c r="A27" s="306">
        <v>27</v>
      </c>
      <c r="B27" s="307" t="s">
        <v>244</v>
      </c>
      <c r="C27" s="308"/>
      <c r="D27" s="113">
        <v>2.5987116218495361</v>
      </c>
      <c r="E27" s="115">
        <v>5208</v>
      </c>
      <c r="F27" s="114">
        <v>5232</v>
      </c>
      <c r="G27" s="114">
        <v>5269</v>
      </c>
      <c r="H27" s="114">
        <v>5182</v>
      </c>
      <c r="I27" s="140">
        <v>5186</v>
      </c>
      <c r="J27" s="115">
        <v>22</v>
      </c>
      <c r="K27" s="116">
        <v>0.42421905129193982</v>
      </c>
    </row>
    <row r="28" spans="1:255" ht="14.1" customHeight="1" x14ac:dyDescent="0.2">
      <c r="A28" s="306">
        <v>28</v>
      </c>
      <c r="B28" s="307" t="s">
        <v>245</v>
      </c>
      <c r="C28" s="308"/>
      <c r="D28" s="113">
        <v>0.16815779887928067</v>
      </c>
      <c r="E28" s="115">
        <v>337</v>
      </c>
      <c r="F28" s="114">
        <v>356</v>
      </c>
      <c r="G28" s="114">
        <v>392</v>
      </c>
      <c r="H28" s="114">
        <v>345</v>
      </c>
      <c r="I28" s="140">
        <v>337</v>
      </c>
      <c r="J28" s="115">
        <v>0</v>
      </c>
      <c r="K28" s="116">
        <v>0</v>
      </c>
    </row>
    <row r="29" spans="1:255" ht="14.1" customHeight="1" x14ac:dyDescent="0.2">
      <c r="A29" s="306">
        <v>29</v>
      </c>
      <c r="B29" s="307" t="s">
        <v>246</v>
      </c>
      <c r="C29" s="308"/>
      <c r="D29" s="113">
        <v>2.8227556921664414</v>
      </c>
      <c r="E29" s="115">
        <v>5657</v>
      </c>
      <c r="F29" s="114">
        <v>5831</v>
      </c>
      <c r="G29" s="114">
        <v>6068</v>
      </c>
      <c r="H29" s="114">
        <v>5864</v>
      </c>
      <c r="I29" s="140">
        <v>5609</v>
      </c>
      <c r="J29" s="115">
        <v>48</v>
      </c>
      <c r="K29" s="116">
        <v>0.85576751649135319</v>
      </c>
    </row>
    <row r="30" spans="1:255" ht="14.1" customHeight="1" x14ac:dyDescent="0.2">
      <c r="A30" s="306" t="s">
        <v>247</v>
      </c>
      <c r="B30" s="307" t="s">
        <v>248</v>
      </c>
      <c r="C30" s="308"/>
      <c r="D30" s="113">
        <v>0.79288647602129669</v>
      </c>
      <c r="E30" s="115">
        <v>1589</v>
      </c>
      <c r="F30" s="114">
        <v>1583</v>
      </c>
      <c r="G30" s="114">
        <v>1638</v>
      </c>
      <c r="H30" s="114">
        <v>1543</v>
      </c>
      <c r="I30" s="140">
        <v>1514</v>
      </c>
      <c r="J30" s="115">
        <v>75</v>
      </c>
      <c r="K30" s="116">
        <v>4.9537648612945837</v>
      </c>
    </row>
    <row r="31" spans="1:255" ht="14.1" customHeight="1" x14ac:dyDescent="0.2">
      <c r="A31" s="306" t="s">
        <v>249</v>
      </c>
      <c r="B31" s="307" t="s">
        <v>250</v>
      </c>
      <c r="C31" s="308"/>
      <c r="D31" s="113">
        <v>1.8352652352462739</v>
      </c>
      <c r="E31" s="115">
        <v>3678</v>
      </c>
      <c r="F31" s="114">
        <v>3864</v>
      </c>
      <c r="G31" s="114">
        <v>4035</v>
      </c>
      <c r="H31" s="114">
        <v>3965</v>
      </c>
      <c r="I31" s="140">
        <v>3744</v>
      </c>
      <c r="J31" s="115">
        <v>-66</v>
      </c>
      <c r="K31" s="116">
        <v>-1.7628205128205128</v>
      </c>
    </row>
    <row r="32" spans="1:255" ht="14.1" customHeight="1" x14ac:dyDescent="0.2">
      <c r="A32" s="306">
        <v>31</v>
      </c>
      <c r="B32" s="307" t="s">
        <v>251</v>
      </c>
      <c r="C32" s="308"/>
      <c r="D32" s="113">
        <v>0.78839561492363042</v>
      </c>
      <c r="E32" s="115">
        <v>1580</v>
      </c>
      <c r="F32" s="114">
        <v>1570</v>
      </c>
      <c r="G32" s="114">
        <v>1564</v>
      </c>
      <c r="H32" s="114">
        <v>1530</v>
      </c>
      <c r="I32" s="140">
        <v>1520</v>
      </c>
      <c r="J32" s="115">
        <v>60</v>
      </c>
      <c r="K32" s="116">
        <v>3.9473684210526314</v>
      </c>
    </row>
    <row r="33" spans="1:11" ht="14.1" customHeight="1" x14ac:dyDescent="0.2">
      <c r="A33" s="306">
        <v>32</v>
      </c>
      <c r="B33" s="307" t="s">
        <v>252</v>
      </c>
      <c r="C33" s="308"/>
      <c r="D33" s="113">
        <v>2.3796573971967048</v>
      </c>
      <c r="E33" s="115">
        <v>4769</v>
      </c>
      <c r="F33" s="114">
        <v>4702</v>
      </c>
      <c r="G33" s="114">
        <v>4893</v>
      </c>
      <c r="H33" s="114">
        <v>4809</v>
      </c>
      <c r="I33" s="140">
        <v>4719</v>
      </c>
      <c r="J33" s="115">
        <v>50</v>
      </c>
      <c r="K33" s="116">
        <v>1.0595465140919686</v>
      </c>
    </row>
    <row r="34" spans="1:11" ht="14.1" customHeight="1" x14ac:dyDescent="0.2">
      <c r="A34" s="306">
        <v>33</v>
      </c>
      <c r="B34" s="307" t="s">
        <v>253</v>
      </c>
      <c r="C34" s="308"/>
      <c r="D34" s="113">
        <v>0.95206255270524487</v>
      </c>
      <c r="E34" s="115">
        <v>1908</v>
      </c>
      <c r="F34" s="114">
        <v>1857</v>
      </c>
      <c r="G34" s="114">
        <v>1963</v>
      </c>
      <c r="H34" s="114">
        <v>1918</v>
      </c>
      <c r="I34" s="140">
        <v>1883</v>
      </c>
      <c r="J34" s="115">
        <v>25</v>
      </c>
      <c r="K34" s="116">
        <v>1.3276686139139671</v>
      </c>
    </row>
    <row r="35" spans="1:11" ht="14.1" customHeight="1" x14ac:dyDescent="0.2">
      <c r="A35" s="306">
        <v>34</v>
      </c>
      <c r="B35" s="307" t="s">
        <v>254</v>
      </c>
      <c r="C35" s="308"/>
      <c r="D35" s="113">
        <v>2.0782707190866585</v>
      </c>
      <c r="E35" s="115">
        <v>4165</v>
      </c>
      <c r="F35" s="114">
        <v>4148</v>
      </c>
      <c r="G35" s="114">
        <v>4197</v>
      </c>
      <c r="H35" s="114">
        <v>4134</v>
      </c>
      <c r="I35" s="140">
        <v>4056</v>
      </c>
      <c r="J35" s="115">
        <v>109</v>
      </c>
      <c r="K35" s="116">
        <v>2.6873767258382641</v>
      </c>
    </row>
    <row r="36" spans="1:11" ht="14.1" customHeight="1" x14ac:dyDescent="0.2">
      <c r="A36" s="306">
        <v>41</v>
      </c>
      <c r="B36" s="307" t="s">
        <v>255</v>
      </c>
      <c r="C36" s="308"/>
      <c r="D36" s="113">
        <v>0.6706352572514932</v>
      </c>
      <c r="E36" s="115">
        <v>1344</v>
      </c>
      <c r="F36" s="114">
        <v>1357</v>
      </c>
      <c r="G36" s="114">
        <v>1381</v>
      </c>
      <c r="H36" s="114">
        <v>1364</v>
      </c>
      <c r="I36" s="140">
        <v>1342</v>
      </c>
      <c r="J36" s="115">
        <v>2</v>
      </c>
      <c r="K36" s="116">
        <v>0.14903129657228018</v>
      </c>
    </row>
    <row r="37" spans="1:11" ht="14.1" customHeight="1" x14ac:dyDescent="0.2">
      <c r="A37" s="306">
        <v>42</v>
      </c>
      <c r="B37" s="307" t="s">
        <v>256</v>
      </c>
      <c r="C37" s="308"/>
      <c r="D37" s="113">
        <v>0.15718013841831871</v>
      </c>
      <c r="E37" s="115">
        <v>315</v>
      </c>
      <c r="F37" s="114">
        <v>305</v>
      </c>
      <c r="G37" s="114">
        <v>300</v>
      </c>
      <c r="H37" s="114">
        <v>304</v>
      </c>
      <c r="I37" s="140">
        <v>301</v>
      </c>
      <c r="J37" s="115">
        <v>14</v>
      </c>
      <c r="K37" s="116">
        <v>4.6511627906976747</v>
      </c>
    </row>
    <row r="38" spans="1:11" ht="14.1" customHeight="1" x14ac:dyDescent="0.2">
      <c r="A38" s="306">
        <v>43</v>
      </c>
      <c r="B38" s="307" t="s">
        <v>257</v>
      </c>
      <c r="C38" s="308"/>
      <c r="D38" s="113">
        <v>2.442529452564032</v>
      </c>
      <c r="E38" s="115">
        <v>4895</v>
      </c>
      <c r="F38" s="114">
        <v>4797</v>
      </c>
      <c r="G38" s="114">
        <v>4753</v>
      </c>
      <c r="H38" s="114">
        <v>4553</v>
      </c>
      <c r="I38" s="140">
        <v>4493</v>
      </c>
      <c r="J38" s="115">
        <v>402</v>
      </c>
      <c r="K38" s="116">
        <v>8.947251279768528</v>
      </c>
    </row>
    <row r="39" spans="1:11" ht="14.1" customHeight="1" x14ac:dyDescent="0.2">
      <c r="A39" s="306">
        <v>51</v>
      </c>
      <c r="B39" s="307" t="s">
        <v>258</v>
      </c>
      <c r="C39" s="308"/>
      <c r="D39" s="113">
        <v>6.4553633356120299</v>
      </c>
      <c r="E39" s="115">
        <v>12937</v>
      </c>
      <c r="F39" s="114">
        <v>13752</v>
      </c>
      <c r="G39" s="114">
        <v>13342</v>
      </c>
      <c r="H39" s="114">
        <v>13019</v>
      </c>
      <c r="I39" s="140">
        <v>12952</v>
      </c>
      <c r="J39" s="115">
        <v>-15</v>
      </c>
      <c r="K39" s="116">
        <v>-0.11581222977146387</v>
      </c>
    </row>
    <row r="40" spans="1:11" ht="14.1" customHeight="1" x14ac:dyDescent="0.2">
      <c r="A40" s="306" t="s">
        <v>259</v>
      </c>
      <c r="B40" s="307" t="s">
        <v>260</v>
      </c>
      <c r="C40" s="308"/>
      <c r="D40" s="113">
        <v>5.710878362532247</v>
      </c>
      <c r="E40" s="115">
        <v>11445</v>
      </c>
      <c r="F40" s="114">
        <v>12276</v>
      </c>
      <c r="G40" s="114">
        <v>11862</v>
      </c>
      <c r="H40" s="114">
        <v>11617</v>
      </c>
      <c r="I40" s="140">
        <v>11543</v>
      </c>
      <c r="J40" s="115">
        <v>-98</v>
      </c>
      <c r="K40" s="116">
        <v>-0.84899939357186172</v>
      </c>
    </row>
    <row r="41" spans="1:11" ht="14.1" customHeight="1" x14ac:dyDescent="0.2">
      <c r="A41" s="306"/>
      <c r="B41" s="307" t="s">
        <v>261</v>
      </c>
      <c r="C41" s="308"/>
      <c r="D41" s="113">
        <v>4.6759843718033798</v>
      </c>
      <c r="E41" s="115">
        <v>9371</v>
      </c>
      <c r="F41" s="114">
        <v>10231</v>
      </c>
      <c r="G41" s="114">
        <v>9833</v>
      </c>
      <c r="H41" s="114">
        <v>9565</v>
      </c>
      <c r="I41" s="140">
        <v>9474</v>
      </c>
      <c r="J41" s="115">
        <v>-103</v>
      </c>
      <c r="K41" s="116">
        <v>-1.0871859826894659</v>
      </c>
    </row>
    <row r="42" spans="1:11" ht="14.1" customHeight="1" x14ac:dyDescent="0.2">
      <c r="A42" s="306">
        <v>52</v>
      </c>
      <c r="B42" s="307" t="s">
        <v>262</v>
      </c>
      <c r="C42" s="308"/>
      <c r="D42" s="113">
        <v>4.1964602034859064</v>
      </c>
      <c r="E42" s="115">
        <v>8410</v>
      </c>
      <c r="F42" s="114">
        <v>8426</v>
      </c>
      <c r="G42" s="114">
        <v>8407</v>
      </c>
      <c r="H42" s="114">
        <v>8264</v>
      </c>
      <c r="I42" s="140">
        <v>8294</v>
      </c>
      <c r="J42" s="115">
        <v>116</v>
      </c>
      <c r="K42" s="116">
        <v>1.3986013986013985</v>
      </c>
    </row>
    <row r="43" spans="1:11" ht="14.1" customHeight="1" x14ac:dyDescent="0.2">
      <c r="A43" s="306" t="s">
        <v>263</v>
      </c>
      <c r="B43" s="307" t="s">
        <v>264</v>
      </c>
      <c r="C43" s="308"/>
      <c r="D43" s="113">
        <v>3.3871072367731667</v>
      </c>
      <c r="E43" s="115">
        <v>6788</v>
      </c>
      <c r="F43" s="114">
        <v>6821</v>
      </c>
      <c r="G43" s="114">
        <v>6740</v>
      </c>
      <c r="H43" s="114">
        <v>6625</v>
      </c>
      <c r="I43" s="140">
        <v>6690</v>
      </c>
      <c r="J43" s="115">
        <v>98</v>
      </c>
      <c r="K43" s="116">
        <v>1.4648729446935724</v>
      </c>
    </row>
    <row r="44" spans="1:11" ht="14.1" customHeight="1" x14ac:dyDescent="0.2">
      <c r="A44" s="306">
        <v>53</v>
      </c>
      <c r="B44" s="307" t="s">
        <v>265</v>
      </c>
      <c r="C44" s="308"/>
      <c r="D44" s="113">
        <v>0.8946793275683983</v>
      </c>
      <c r="E44" s="115">
        <v>1793</v>
      </c>
      <c r="F44" s="114">
        <v>1775</v>
      </c>
      <c r="G44" s="114">
        <v>1750</v>
      </c>
      <c r="H44" s="114">
        <v>1731</v>
      </c>
      <c r="I44" s="140">
        <v>1702</v>
      </c>
      <c r="J44" s="115">
        <v>91</v>
      </c>
      <c r="K44" s="116">
        <v>5.346650998824912</v>
      </c>
    </row>
    <row r="45" spans="1:11" ht="14.1" customHeight="1" x14ac:dyDescent="0.2">
      <c r="A45" s="306" t="s">
        <v>266</v>
      </c>
      <c r="B45" s="307" t="s">
        <v>267</v>
      </c>
      <c r="C45" s="308"/>
      <c r="D45" s="113">
        <v>0.80835499757992491</v>
      </c>
      <c r="E45" s="115">
        <v>1620</v>
      </c>
      <c r="F45" s="114">
        <v>1606</v>
      </c>
      <c r="G45" s="114">
        <v>1593</v>
      </c>
      <c r="H45" s="114">
        <v>1580</v>
      </c>
      <c r="I45" s="140">
        <v>1557</v>
      </c>
      <c r="J45" s="115">
        <v>63</v>
      </c>
      <c r="K45" s="116">
        <v>4.0462427745664744</v>
      </c>
    </row>
    <row r="46" spans="1:11" ht="14.1" customHeight="1" x14ac:dyDescent="0.2">
      <c r="A46" s="306">
        <v>54</v>
      </c>
      <c r="B46" s="307" t="s">
        <v>268</v>
      </c>
      <c r="C46" s="308"/>
      <c r="D46" s="113">
        <v>2.8087841243070351</v>
      </c>
      <c r="E46" s="115">
        <v>5629</v>
      </c>
      <c r="F46" s="114">
        <v>5389</v>
      </c>
      <c r="G46" s="114">
        <v>5502</v>
      </c>
      <c r="H46" s="114">
        <v>5459</v>
      </c>
      <c r="I46" s="140">
        <v>5402</v>
      </c>
      <c r="J46" s="115">
        <v>227</v>
      </c>
      <c r="K46" s="116">
        <v>4.2021473528322844</v>
      </c>
    </row>
    <row r="47" spans="1:11" ht="14.1" customHeight="1" x14ac:dyDescent="0.2">
      <c r="A47" s="306">
        <v>61</v>
      </c>
      <c r="B47" s="307" t="s">
        <v>269</v>
      </c>
      <c r="C47" s="308"/>
      <c r="D47" s="113">
        <v>2.6915227512013051</v>
      </c>
      <c r="E47" s="115">
        <v>5394</v>
      </c>
      <c r="F47" s="114">
        <v>5364</v>
      </c>
      <c r="G47" s="114">
        <v>5399</v>
      </c>
      <c r="H47" s="114">
        <v>5219</v>
      </c>
      <c r="I47" s="140">
        <v>5306</v>
      </c>
      <c r="J47" s="115">
        <v>88</v>
      </c>
      <c r="K47" s="116">
        <v>1.6584998115341123</v>
      </c>
    </row>
    <row r="48" spans="1:11" ht="14.1" customHeight="1" x14ac:dyDescent="0.2">
      <c r="A48" s="306">
        <v>62</v>
      </c>
      <c r="B48" s="307" t="s">
        <v>270</v>
      </c>
      <c r="C48" s="308"/>
      <c r="D48" s="113">
        <v>6.8615367726676215</v>
      </c>
      <c r="E48" s="115">
        <v>13751</v>
      </c>
      <c r="F48" s="114">
        <v>13799</v>
      </c>
      <c r="G48" s="114">
        <v>13901</v>
      </c>
      <c r="H48" s="114">
        <v>13589</v>
      </c>
      <c r="I48" s="140">
        <v>13541</v>
      </c>
      <c r="J48" s="115">
        <v>210</v>
      </c>
      <c r="K48" s="116">
        <v>1.5508455800900967</v>
      </c>
    </row>
    <row r="49" spans="1:11" ht="14.1" customHeight="1" x14ac:dyDescent="0.2">
      <c r="A49" s="306">
        <v>63</v>
      </c>
      <c r="B49" s="307" t="s">
        <v>271</v>
      </c>
      <c r="C49" s="308"/>
      <c r="D49" s="113">
        <v>2.718467917787303</v>
      </c>
      <c r="E49" s="115">
        <v>5448</v>
      </c>
      <c r="F49" s="114">
        <v>5640</v>
      </c>
      <c r="G49" s="114">
        <v>6346</v>
      </c>
      <c r="H49" s="114">
        <v>6226</v>
      </c>
      <c r="I49" s="140">
        <v>5476</v>
      </c>
      <c r="J49" s="115">
        <v>-28</v>
      </c>
      <c r="K49" s="116">
        <v>-0.51132213294375461</v>
      </c>
    </row>
    <row r="50" spans="1:11" ht="14.1" customHeight="1" x14ac:dyDescent="0.2">
      <c r="A50" s="306" t="s">
        <v>272</v>
      </c>
      <c r="B50" s="307" t="s">
        <v>273</v>
      </c>
      <c r="C50" s="308"/>
      <c r="D50" s="113">
        <v>0.71853777562659982</v>
      </c>
      <c r="E50" s="115">
        <v>1440</v>
      </c>
      <c r="F50" s="114">
        <v>1508</v>
      </c>
      <c r="G50" s="114">
        <v>1717</v>
      </c>
      <c r="H50" s="114">
        <v>1660</v>
      </c>
      <c r="I50" s="140">
        <v>1416</v>
      </c>
      <c r="J50" s="115">
        <v>24</v>
      </c>
      <c r="K50" s="116">
        <v>1.6949152542372881</v>
      </c>
    </row>
    <row r="51" spans="1:11" ht="14.1" customHeight="1" x14ac:dyDescent="0.2">
      <c r="A51" s="306" t="s">
        <v>274</v>
      </c>
      <c r="B51" s="307" t="s">
        <v>275</v>
      </c>
      <c r="C51" s="308"/>
      <c r="D51" s="113">
        <v>1.6062313192652951</v>
      </c>
      <c r="E51" s="115">
        <v>3219</v>
      </c>
      <c r="F51" s="114">
        <v>3324</v>
      </c>
      <c r="G51" s="114">
        <v>3784</v>
      </c>
      <c r="H51" s="114">
        <v>3753</v>
      </c>
      <c r="I51" s="140">
        <v>3272</v>
      </c>
      <c r="J51" s="115">
        <v>-53</v>
      </c>
      <c r="K51" s="116">
        <v>-1.6198044009779951</v>
      </c>
    </row>
    <row r="52" spans="1:11" ht="14.1" customHeight="1" x14ac:dyDescent="0.2">
      <c r="A52" s="306">
        <v>71</v>
      </c>
      <c r="B52" s="307" t="s">
        <v>276</v>
      </c>
      <c r="C52" s="308"/>
      <c r="D52" s="113">
        <v>12.131312778495762</v>
      </c>
      <c r="E52" s="115">
        <v>24312</v>
      </c>
      <c r="F52" s="114">
        <v>24314</v>
      </c>
      <c r="G52" s="114">
        <v>24369</v>
      </c>
      <c r="H52" s="114">
        <v>23905</v>
      </c>
      <c r="I52" s="140">
        <v>23985</v>
      </c>
      <c r="J52" s="115">
        <v>327</v>
      </c>
      <c r="K52" s="116">
        <v>1.3633520950594122</v>
      </c>
    </row>
    <row r="53" spans="1:11" ht="14.1" customHeight="1" x14ac:dyDescent="0.2">
      <c r="A53" s="306" t="s">
        <v>277</v>
      </c>
      <c r="B53" s="307" t="s">
        <v>278</v>
      </c>
      <c r="C53" s="308"/>
      <c r="D53" s="113">
        <v>3.8416821767702727</v>
      </c>
      <c r="E53" s="115">
        <v>7699</v>
      </c>
      <c r="F53" s="114">
        <v>7671</v>
      </c>
      <c r="G53" s="114">
        <v>7670</v>
      </c>
      <c r="H53" s="114">
        <v>7477</v>
      </c>
      <c r="I53" s="140">
        <v>7495</v>
      </c>
      <c r="J53" s="115">
        <v>204</v>
      </c>
      <c r="K53" s="116">
        <v>2.7218145430286858</v>
      </c>
    </row>
    <row r="54" spans="1:11" ht="14.1" customHeight="1" x14ac:dyDescent="0.2">
      <c r="A54" s="306" t="s">
        <v>279</v>
      </c>
      <c r="B54" s="307" t="s">
        <v>280</v>
      </c>
      <c r="C54" s="308"/>
      <c r="D54" s="113">
        <v>7.1469559446526318</v>
      </c>
      <c r="E54" s="115">
        <v>14323</v>
      </c>
      <c r="F54" s="114">
        <v>14359</v>
      </c>
      <c r="G54" s="114">
        <v>14393</v>
      </c>
      <c r="H54" s="114">
        <v>14157</v>
      </c>
      <c r="I54" s="140">
        <v>14262</v>
      </c>
      <c r="J54" s="115">
        <v>61</v>
      </c>
      <c r="K54" s="116">
        <v>0.42770999859767211</v>
      </c>
    </row>
    <row r="55" spans="1:11" ht="14.1" customHeight="1" x14ac:dyDescent="0.2">
      <c r="A55" s="306">
        <v>72</v>
      </c>
      <c r="B55" s="307" t="s">
        <v>281</v>
      </c>
      <c r="C55" s="308"/>
      <c r="D55" s="113">
        <v>4.6081224707719795</v>
      </c>
      <c r="E55" s="115">
        <v>9235</v>
      </c>
      <c r="F55" s="114">
        <v>9253</v>
      </c>
      <c r="G55" s="114">
        <v>9267</v>
      </c>
      <c r="H55" s="114">
        <v>9108</v>
      </c>
      <c r="I55" s="140">
        <v>9156</v>
      </c>
      <c r="J55" s="115">
        <v>79</v>
      </c>
      <c r="K55" s="116">
        <v>0.86282219309742247</v>
      </c>
    </row>
    <row r="56" spans="1:11" ht="14.1" customHeight="1" x14ac:dyDescent="0.2">
      <c r="A56" s="306" t="s">
        <v>282</v>
      </c>
      <c r="B56" s="307" t="s">
        <v>283</v>
      </c>
      <c r="C56" s="308"/>
      <c r="D56" s="113">
        <v>2.6745572759434553</v>
      </c>
      <c r="E56" s="115">
        <v>5360</v>
      </c>
      <c r="F56" s="114">
        <v>5346</v>
      </c>
      <c r="G56" s="114">
        <v>5371</v>
      </c>
      <c r="H56" s="114">
        <v>5295</v>
      </c>
      <c r="I56" s="140">
        <v>5328</v>
      </c>
      <c r="J56" s="115">
        <v>32</v>
      </c>
      <c r="K56" s="116">
        <v>0.60060060060060061</v>
      </c>
    </row>
    <row r="57" spans="1:11" ht="14.1" customHeight="1" x14ac:dyDescent="0.2">
      <c r="A57" s="306" t="s">
        <v>284</v>
      </c>
      <c r="B57" s="307" t="s">
        <v>285</v>
      </c>
      <c r="C57" s="308"/>
      <c r="D57" s="113">
        <v>1.2359847709910332</v>
      </c>
      <c r="E57" s="115">
        <v>2477</v>
      </c>
      <c r="F57" s="114">
        <v>2499</v>
      </c>
      <c r="G57" s="114">
        <v>2488</v>
      </c>
      <c r="H57" s="114">
        <v>2457</v>
      </c>
      <c r="I57" s="140">
        <v>2461</v>
      </c>
      <c r="J57" s="115">
        <v>16</v>
      </c>
      <c r="K57" s="116">
        <v>0.65014221861032095</v>
      </c>
    </row>
    <row r="58" spans="1:11" ht="14.1" customHeight="1" x14ac:dyDescent="0.2">
      <c r="A58" s="306">
        <v>73</v>
      </c>
      <c r="B58" s="307" t="s">
        <v>286</v>
      </c>
      <c r="C58" s="308"/>
      <c r="D58" s="113">
        <v>3.5462833134571148</v>
      </c>
      <c r="E58" s="115">
        <v>7107</v>
      </c>
      <c r="F58" s="114">
        <v>7041</v>
      </c>
      <c r="G58" s="114">
        <v>7024</v>
      </c>
      <c r="H58" s="114">
        <v>6797</v>
      </c>
      <c r="I58" s="140">
        <v>6788</v>
      </c>
      <c r="J58" s="115">
        <v>319</v>
      </c>
      <c r="K58" s="116">
        <v>4.6994696523276369</v>
      </c>
    </row>
    <row r="59" spans="1:11" ht="14.1" customHeight="1" x14ac:dyDescent="0.2">
      <c r="A59" s="306" t="s">
        <v>287</v>
      </c>
      <c r="B59" s="307" t="s">
        <v>288</v>
      </c>
      <c r="C59" s="308"/>
      <c r="D59" s="113">
        <v>2.8117780317054795</v>
      </c>
      <c r="E59" s="115">
        <v>5635</v>
      </c>
      <c r="F59" s="114">
        <v>5569</v>
      </c>
      <c r="G59" s="114">
        <v>5560</v>
      </c>
      <c r="H59" s="114">
        <v>5376</v>
      </c>
      <c r="I59" s="140">
        <v>5362</v>
      </c>
      <c r="J59" s="115">
        <v>273</v>
      </c>
      <c r="K59" s="116">
        <v>5.0913838120104442</v>
      </c>
    </row>
    <row r="60" spans="1:11" ht="14.1" customHeight="1" x14ac:dyDescent="0.2">
      <c r="A60" s="306">
        <v>81</v>
      </c>
      <c r="B60" s="307" t="s">
        <v>289</v>
      </c>
      <c r="C60" s="308"/>
      <c r="D60" s="113">
        <v>9.2816119197433231</v>
      </c>
      <c r="E60" s="115">
        <v>18601</v>
      </c>
      <c r="F60" s="114">
        <v>18651</v>
      </c>
      <c r="G60" s="114">
        <v>18546</v>
      </c>
      <c r="H60" s="114">
        <v>18239</v>
      </c>
      <c r="I60" s="140">
        <v>18117</v>
      </c>
      <c r="J60" s="115">
        <v>484</v>
      </c>
      <c r="K60" s="116">
        <v>2.6715239829993926</v>
      </c>
    </row>
    <row r="61" spans="1:11" ht="14.1" customHeight="1" x14ac:dyDescent="0.2">
      <c r="A61" s="306" t="s">
        <v>290</v>
      </c>
      <c r="B61" s="307" t="s">
        <v>291</v>
      </c>
      <c r="C61" s="308"/>
      <c r="D61" s="113">
        <v>2.2484244562315689</v>
      </c>
      <c r="E61" s="115">
        <v>4506</v>
      </c>
      <c r="F61" s="114">
        <v>4517</v>
      </c>
      <c r="G61" s="114">
        <v>4556</v>
      </c>
      <c r="H61" s="114">
        <v>4393</v>
      </c>
      <c r="I61" s="140">
        <v>4468</v>
      </c>
      <c r="J61" s="115">
        <v>38</v>
      </c>
      <c r="K61" s="116">
        <v>0.85049239033124435</v>
      </c>
    </row>
    <row r="62" spans="1:11" ht="14.1" customHeight="1" x14ac:dyDescent="0.2">
      <c r="A62" s="306" t="s">
        <v>292</v>
      </c>
      <c r="B62" s="307" t="s">
        <v>293</v>
      </c>
      <c r="C62" s="308"/>
      <c r="D62" s="113">
        <v>4.2638231199509002</v>
      </c>
      <c r="E62" s="115">
        <v>8545</v>
      </c>
      <c r="F62" s="114">
        <v>8631</v>
      </c>
      <c r="G62" s="114">
        <v>8539</v>
      </c>
      <c r="H62" s="114">
        <v>8427</v>
      </c>
      <c r="I62" s="140">
        <v>8450</v>
      </c>
      <c r="J62" s="115">
        <v>95</v>
      </c>
      <c r="K62" s="116">
        <v>1.1242603550295858</v>
      </c>
    </row>
    <row r="63" spans="1:11" ht="14.1" customHeight="1" x14ac:dyDescent="0.2">
      <c r="A63" s="306"/>
      <c r="B63" s="307" t="s">
        <v>294</v>
      </c>
      <c r="C63" s="308"/>
      <c r="D63" s="113">
        <v>3.9639333955400757</v>
      </c>
      <c r="E63" s="115">
        <v>7944</v>
      </c>
      <c r="F63" s="114">
        <v>8034</v>
      </c>
      <c r="G63" s="114">
        <v>7963</v>
      </c>
      <c r="H63" s="114">
        <v>7863</v>
      </c>
      <c r="I63" s="140">
        <v>7883</v>
      </c>
      <c r="J63" s="115">
        <v>61</v>
      </c>
      <c r="K63" s="116">
        <v>0.77381707471774708</v>
      </c>
    </row>
    <row r="64" spans="1:11" ht="14.1" customHeight="1" x14ac:dyDescent="0.2">
      <c r="A64" s="306" t="s">
        <v>295</v>
      </c>
      <c r="B64" s="307" t="s">
        <v>296</v>
      </c>
      <c r="C64" s="308"/>
      <c r="D64" s="113">
        <v>0.88120674427539958</v>
      </c>
      <c r="E64" s="115">
        <v>1766</v>
      </c>
      <c r="F64" s="114">
        <v>1729</v>
      </c>
      <c r="G64" s="114">
        <v>1712</v>
      </c>
      <c r="H64" s="114">
        <v>1711</v>
      </c>
      <c r="I64" s="140">
        <v>1706</v>
      </c>
      <c r="J64" s="115">
        <v>60</v>
      </c>
      <c r="K64" s="116">
        <v>3.5169988276670576</v>
      </c>
    </row>
    <row r="65" spans="1:11" ht="14.1" customHeight="1" x14ac:dyDescent="0.2">
      <c r="A65" s="306" t="s">
        <v>297</v>
      </c>
      <c r="B65" s="307" t="s">
        <v>298</v>
      </c>
      <c r="C65" s="308"/>
      <c r="D65" s="113">
        <v>0.99098334888501893</v>
      </c>
      <c r="E65" s="115">
        <v>1986</v>
      </c>
      <c r="F65" s="114">
        <v>1979</v>
      </c>
      <c r="G65" s="114">
        <v>1934</v>
      </c>
      <c r="H65" s="114">
        <v>1923</v>
      </c>
      <c r="I65" s="140">
        <v>1731</v>
      </c>
      <c r="J65" s="115">
        <v>255</v>
      </c>
      <c r="K65" s="116">
        <v>14.731369150779896</v>
      </c>
    </row>
    <row r="66" spans="1:11" ht="14.1" customHeight="1" x14ac:dyDescent="0.2">
      <c r="A66" s="306">
        <v>82</v>
      </c>
      <c r="B66" s="307" t="s">
        <v>299</v>
      </c>
      <c r="C66" s="308"/>
      <c r="D66" s="113">
        <v>3.441496554511569</v>
      </c>
      <c r="E66" s="115">
        <v>6897</v>
      </c>
      <c r="F66" s="114">
        <v>6938</v>
      </c>
      <c r="G66" s="114">
        <v>6871</v>
      </c>
      <c r="H66" s="114">
        <v>6684</v>
      </c>
      <c r="I66" s="140">
        <v>6677</v>
      </c>
      <c r="J66" s="115">
        <v>220</v>
      </c>
      <c r="K66" s="116">
        <v>3.2948929159802307</v>
      </c>
    </row>
    <row r="67" spans="1:11" ht="14.1" customHeight="1" x14ac:dyDescent="0.2">
      <c r="A67" s="306" t="s">
        <v>300</v>
      </c>
      <c r="B67" s="307" t="s">
        <v>301</v>
      </c>
      <c r="C67" s="308"/>
      <c r="D67" s="113">
        <v>2.1920392002275371</v>
      </c>
      <c r="E67" s="115">
        <v>4393</v>
      </c>
      <c r="F67" s="114">
        <v>4413</v>
      </c>
      <c r="G67" s="114">
        <v>4372</v>
      </c>
      <c r="H67" s="114">
        <v>4283</v>
      </c>
      <c r="I67" s="140">
        <v>4258</v>
      </c>
      <c r="J67" s="115">
        <v>135</v>
      </c>
      <c r="K67" s="116">
        <v>3.1705025833724751</v>
      </c>
    </row>
    <row r="68" spans="1:11" ht="14.1" customHeight="1" x14ac:dyDescent="0.2">
      <c r="A68" s="306" t="s">
        <v>302</v>
      </c>
      <c r="B68" s="307" t="s">
        <v>303</v>
      </c>
      <c r="C68" s="308"/>
      <c r="D68" s="113">
        <v>0.60077741795446271</v>
      </c>
      <c r="E68" s="115">
        <v>1204</v>
      </c>
      <c r="F68" s="114">
        <v>1235</v>
      </c>
      <c r="G68" s="114">
        <v>1202</v>
      </c>
      <c r="H68" s="114">
        <v>1156</v>
      </c>
      <c r="I68" s="140">
        <v>1158</v>
      </c>
      <c r="J68" s="115">
        <v>46</v>
      </c>
      <c r="K68" s="116">
        <v>3.9723661485319517</v>
      </c>
    </row>
    <row r="69" spans="1:11" ht="14.1" customHeight="1" x14ac:dyDescent="0.2">
      <c r="A69" s="306">
        <v>83</v>
      </c>
      <c r="B69" s="307" t="s">
        <v>304</v>
      </c>
      <c r="C69" s="308"/>
      <c r="D69" s="113">
        <v>5.9039853897318952</v>
      </c>
      <c r="E69" s="115">
        <v>11832</v>
      </c>
      <c r="F69" s="114">
        <v>11814</v>
      </c>
      <c r="G69" s="114">
        <v>11730</v>
      </c>
      <c r="H69" s="114">
        <v>11483</v>
      </c>
      <c r="I69" s="140">
        <v>11530</v>
      </c>
      <c r="J69" s="115">
        <v>302</v>
      </c>
      <c r="K69" s="116">
        <v>2.619254119687771</v>
      </c>
    </row>
    <row r="70" spans="1:11" ht="14.1" customHeight="1" x14ac:dyDescent="0.2">
      <c r="A70" s="306" t="s">
        <v>305</v>
      </c>
      <c r="B70" s="307" t="s">
        <v>306</v>
      </c>
      <c r="C70" s="308"/>
      <c r="D70" s="113">
        <v>4.637063575623606</v>
      </c>
      <c r="E70" s="115">
        <v>9293</v>
      </c>
      <c r="F70" s="114">
        <v>9281</v>
      </c>
      <c r="G70" s="114">
        <v>9190</v>
      </c>
      <c r="H70" s="114">
        <v>8975</v>
      </c>
      <c r="I70" s="140">
        <v>9024</v>
      </c>
      <c r="J70" s="115">
        <v>269</v>
      </c>
      <c r="K70" s="116">
        <v>2.9809397163120566</v>
      </c>
    </row>
    <row r="71" spans="1:11" ht="14.1" customHeight="1" x14ac:dyDescent="0.2">
      <c r="A71" s="306"/>
      <c r="B71" s="307" t="s">
        <v>307</v>
      </c>
      <c r="C71" s="308"/>
      <c r="D71" s="113">
        <v>2.8701592259751405</v>
      </c>
      <c r="E71" s="115">
        <v>5752</v>
      </c>
      <c r="F71" s="114">
        <v>5741</v>
      </c>
      <c r="G71" s="114">
        <v>5697</v>
      </c>
      <c r="H71" s="114">
        <v>5562</v>
      </c>
      <c r="I71" s="140">
        <v>5606</v>
      </c>
      <c r="J71" s="115">
        <v>146</v>
      </c>
      <c r="K71" s="116">
        <v>2.6043524794862649</v>
      </c>
    </row>
    <row r="72" spans="1:11" ht="14.1" customHeight="1" x14ac:dyDescent="0.2">
      <c r="A72" s="306">
        <v>84</v>
      </c>
      <c r="B72" s="307" t="s">
        <v>308</v>
      </c>
      <c r="C72" s="308"/>
      <c r="D72" s="113">
        <v>1.5822800600777418</v>
      </c>
      <c r="E72" s="115">
        <v>3171</v>
      </c>
      <c r="F72" s="114">
        <v>3237</v>
      </c>
      <c r="G72" s="114">
        <v>3177</v>
      </c>
      <c r="H72" s="114">
        <v>3184</v>
      </c>
      <c r="I72" s="140">
        <v>3178</v>
      </c>
      <c r="J72" s="115">
        <v>-7</v>
      </c>
      <c r="K72" s="116">
        <v>-0.22026431718061673</v>
      </c>
    </row>
    <row r="73" spans="1:11" ht="14.1" customHeight="1" x14ac:dyDescent="0.2">
      <c r="A73" s="306" t="s">
        <v>309</v>
      </c>
      <c r="B73" s="307" t="s">
        <v>310</v>
      </c>
      <c r="C73" s="308"/>
      <c r="D73" s="113">
        <v>0.5688424057043916</v>
      </c>
      <c r="E73" s="115">
        <v>1140</v>
      </c>
      <c r="F73" s="114">
        <v>1161</v>
      </c>
      <c r="G73" s="114">
        <v>1124</v>
      </c>
      <c r="H73" s="114">
        <v>1130</v>
      </c>
      <c r="I73" s="140">
        <v>1183</v>
      </c>
      <c r="J73" s="115">
        <v>-43</v>
      </c>
      <c r="K73" s="116">
        <v>-3.6348267117497888</v>
      </c>
    </row>
    <row r="74" spans="1:11" ht="14.1" customHeight="1" x14ac:dyDescent="0.2">
      <c r="A74" s="306" t="s">
        <v>311</v>
      </c>
      <c r="B74" s="307" t="s">
        <v>312</v>
      </c>
      <c r="C74" s="308"/>
      <c r="D74" s="113">
        <v>0.20258773396138857</v>
      </c>
      <c r="E74" s="115">
        <v>406</v>
      </c>
      <c r="F74" s="114">
        <v>403</v>
      </c>
      <c r="G74" s="114">
        <v>409</v>
      </c>
      <c r="H74" s="114">
        <v>397</v>
      </c>
      <c r="I74" s="140">
        <v>401</v>
      </c>
      <c r="J74" s="115">
        <v>5</v>
      </c>
      <c r="K74" s="116">
        <v>1.2468827930174564</v>
      </c>
    </row>
    <row r="75" spans="1:11" ht="14.1" customHeight="1" x14ac:dyDescent="0.2">
      <c r="A75" s="306" t="s">
        <v>313</v>
      </c>
      <c r="B75" s="307" t="s">
        <v>314</v>
      </c>
      <c r="C75" s="308"/>
      <c r="D75" s="113">
        <v>0.4905018287784359</v>
      </c>
      <c r="E75" s="115">
        <v>983</v>
      </c>
      <c r="F75" s="114">
        <v>1035</v>
      </c>
      <c r="G75" s="114">
        <v>997</v>
      </c>
      <c r="H75" s="114">
        <v>1008</v>
      </c>
      <c r="I75" s="140">
        <v>964</v>
      </c>
      <c r="J75" s="115">
        <v>19</v>
      </c>
      <c r="K75" s="116">
        <v>1.9709543568464731</v>
      </c>
    </row>
    <row r="76" spans="1:11" ht="14.1" customHeight="1" x14ac:dyDescent="0.2">
      <c r="A76" s="306">
        <v>91</v>
      </c>
      <c r="B76" s="307" t="s">
        <v>315</v>
      </c>
      <c r="C76" s="308"/>
      <c r="D76" s="113">
        <v>0.31236433857100798</v>
      </c>
      <c r="E76" s="115">
        <v>626</v>
      </c>
      <c r="F76" s="114">
        <v>640</v>
      </c>
      <c r="G76" s="114">
        <v>630</v>
      </c>
      <c r="H76" s="114">
        <v>596</v>
      </c>
      <c r="I76" s="140">
        <v>602</v>
      </c>
      <c r="J76" s="115">
        <v>24</v>
      </c>
      <c r="K76" s="116">
        <v>3.9867109634551494</v>
      </c>
    </row>
    <row r="77" spans="1:11" ht="14.1" customHeight="1" x14ac:dyDescent="0.2">
      <c r="A77" s="306">
        <v>92</v>
      </c>
      <c r="B77" s="307" t="s">
        <v>316</v>
      </c>
      <c r="C77" s="308"/>
      <c r="D77" s="113">
        <v>1.0134376543733503</v>
      </c>
      <c r="E77" s="115">
        <v>2031</v>
      </c>
      <c r="F77" s="114">
        <v>2031</v>
      </c>
      <c r="G77" s="114">
        <v>2035</v>
      </c>
      <c r="H77" s="114">
        <v>2074</v>
      </c>
      <c r="I77" s="140">
        <v>2051</v>
      </c>
      <c r="J77" s="115">
        <v>-20</v>
      </c>
      <c r="K77" s="116">
        <v>-0.97513408093612874</v>
      </c>
    </row>
    <row r="78" spans="1:11" ht="14.1" customHeight="1" x14ac:dyDescent="0.2">
      <c r="A78" s="306">
        <v>93</v>
      </c>
      <c r="B78" s="307" t="s">
        <v>317</v>
      </c>
      <c r="C78" s="308"/>
      <c r="D78" s="113">
        <v>0.19460398089887079</v>
      </c>
      <c r="E78" s="115">
        <v>390</v>
      </c>
      <c r="F78" s="114">
        <v>389</v>
      </c>
      <c r="G78" s="114">
        <v>389</v>
      </c>
      <c r="H78" s="114">
        <v>395</v>
      </c>
      <c r="I78" s="140">
        <v>395</v>
      </c>
      <c r="J78" s="115">
        <v>-5</v>
      </c>
      <c r="K78" s="116">
        <v>-1.2658227848101267</v>
      </c>
    </row>
    <row r="79" spans="1:11" ht="14.1" customHeight="1" x14ac:dyDescent="0.2">
      <c r="A79" s="306">
        <v>94</v>
      </c>
      <c r="B79" s="307" t="s">
        <v>318</v>
      </c>
      <c r="C79" s="308"/>
      <c r="D79" s="113">
        <v>0.25797502083260565</v>
      </c>
      <c r="E79" s="115">
        <v>517</v>
      </c>
      <c r="F79" s="114">
        <v>532</v>
      </c>
      <c r="G79" s="114">
        <v>542</v>
      </c>
      <c r="H79" s="114">
        <v>550</v>
      </c>
      <c r="I79" s="140">
        <v>530</v>
      </c>
      <c r="J79" s="115">
        <v>-13</v>
      </c>
      <c r="K79" s="116">
        <v>-2.4528301886792452</v>
      </c>
    </row>
    <row r="80" spans="1:11" ht="14.1" customHeight="1" x14ac:dyDescent="0.2">
      <c r="A80" s="306" t="s">
        <v>319</v>
      </c>
      <c r="B80" s="307" t="s">
        <v>320</v>
      </c>
      <c r="C80" s="308"/>
      <c r="D80" s="113">
        <v>6.9857839297030539E-3</v>
      </c>
      <c r="E80" s="115">
        <v>14</v>
      </c>
      <c r="F80" s="114">
        <v>12</v>
      </c>
      <c r="G80" s="114">
        <v>11</v>
      </c>
      <c r="H80" s="114">
        <v>9</v>
      </c>
      <c r="I80" s="140">
        <v>9</v>
      </c>
      <c r="J80" s="115">
        <v>5</v>
      </c>
      <c r="K80" s="116">
        <v>55.555555555555557</v>
      </c>
    </row>
    <row r="81" spans="1:11" ht="14.1" customHeight="1" x14ac:dyDescent="0.2">
      <c r="A81" s="310" t="s">
        <v>321</v>
      </c>
      <c r="B81" s="311" t="s">
        <v>224</v>
      </c>
      <c r="C81" s="312"/>
      <c r="D81" s="125">
        <v>0.64069618326705158</v>
      </c>
      <c r="E81" s="143">
        <v>1284</v>
      </c>
      <c r="F81" s="144">
        <v>1298</v>
      </c>
      <c r="G81" s="144">
        <v>1309</v>
      </c>
      <c r="H81" s="144">
        <v>1296</v>
      </c>
      <c r="I81" s="145">
        <v>1306</v>
      </c>
      <c r="J81" s="143">
        <v>-22</v>
      </c>
      <c r="K81" s="146">
        <v>-1.6845329249617151</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54036</v>
      </c>
      <c r="E12" s="114">
        <v>56230</v>
      </c>
      <c r="F12" s="114">
        <v>57534</v>
      </c>
      <c r="G12" s="114">
        <v>57872</v>
      </c>
      <c r="H12" s="140">
        <v>56340</v>
      </c>
      <c r="I12" s="115">
        <v>-2304</v>
      </c>
      <c r="J12" s="116">
        <v>-4.0894568690095845</v>
      </c>
      <c r="K12"/>
      <c r="L12"/>
      <c r="M12"/>
      <c r="N12"/>
      <c r="O12"/>
      <c r="P12"/>
    </row>
    <row r="13" spans="1:16" s="110" customFormat="1" ht="14.45" customHeight="1" x14ac:dyDescent="0.2">
      <c r="A13" s="120" t="s">
        <v>105</v>
      </c>
      <c r="B13" s="119" t="s">
        <v>106</v>
      </c>
      <c r="C13" s="113">
        <v>41.489007328447698</v>
      </c>
      <c r="D13" s="115">
        <v>22419</v>
      </c>
      <c r="E13" s="114">
        <v>23186</v>
      </c>
      <c r="F13" s="114">
        <v>23690</v>
      </c>
      <c r="G13" s="114">
        <v>23786</v>
      </c>
      <c r="H13" s="140">
        <v>23211</v>
      </c>
      <c r="I13" s="115">
        <v>-792</v>
      </c>
      <c r="J13" s="116">
        <v>-3.4121752617293524</v>
      </c>
      <c r="K13"/>
      <c r="L13"/>
      <c r="M13"/>
      <c r="N13"/>
      <c r="O13"/>
      <c r="P13"/>
    </row>
    <row r="14" spans="1:16" s="110" customFormat="1" ht="14.45" customHeight="1" x14ac:dyDescent="0.2">
      <c r="A14" s="120"/>
      <c r="B14" s="119" t="s">
        <v>107</v>
      </c>
      <c r="C14" s="113">
        <v>58.510992671552302</v>
      </c>
      <c r="D14" s="115">
        <v>31617</v>
      </c>
      <c r="E14" s="114">
        <v>33044</v>
      </c>
      <c r="F14" s="114">
        <v>33844</v>
      </c>
      <c r="G14" s="114">
        <v>34086</v>
      </c>
      <c r="H14" s="140">
        <v>33129</v>
      </c>
      <c r="I14" s="115">
        <v>-1512</v>
      </c>
      <c r="J14" s="116">
        <v>-4.5639771801140991</v>
      </c>
      <c r="K14"/>
      <c r="L14"/>
      <c r="M14"/>
      <c r="N14"/>
      <c r="O14"/>
      <c r="P14"/>
    </row>
    <row r="15" spans="1:16" s="110" customFormat="1" ht="14.45" customHeight="1" x14ac:dyDescent="0.2">
      <c r="A15" s="118" t="s">
        <v>105</v>
      </c>
      <c r="B15" s="121" t="s">
        <v>108</v>
      </c>
      <c r="C15" s="113">
        <v>18.158264860463394</v>
      </c>
      <c r="D15" s="115">
        <v>9812</v>
      </c>
      <c r="E15" s="114">
        <v>10654</v>
      </c>
      <c r="F15" s="114">
        <v>11136</v>
      </c>
      <c r="G15" s="114">
        <v>11506</v>
      </c>
      <c r="H15" s="140">
        <v>11027</v>
      </c>
      <c r="I15" s="115">
        <v>-1215</v>
      </c>
      <c r="J15" s="116">
        <v>-11.018409358846467</v>
      </c>
      <c r="K15"/>
      <c r="L15"/>
      <c r="M15"/>
      <c r="N15"/>
      <c r="O15"/>
      <c r="P15"/>
    </row>
    <row r="16" spans="1:16" s="110" customFormat="1" ht="14.45" customHeight="1" x14ac:dyDescent="0.2">
      <c r="A16" s="118"/>
      <c r="B16" s="121" t="s">
        <v>109</v>
      </c>
      <c r="C16" s="113">
        <v>46.698497298097564</v>
      </c>
      <c r="D16" s="115">
        <v>25234</v>
      </c>
      <c r="E16" s="114">
        <v>26359</v>
      </c>
      <c r="F16" s="114">
        <v>26971</v>
      </c>
      <c r="G16" s="114">
        <v>26989</v>
      </c>
      <c r="H16" s="140">
        <v>26352</v>
      </c>
      <c r="I16" s="115">
        <v>-1118</v>
      </c>
      <c r="J16" s="116">
        <v>-4.2425622343655132</v>
      </c>
      <c r="K16"/>
      <c r="L16"/>
      <c r="M16"/>
      <c r="N16"/>
      <c r="O16"/>
      <c r="P16"/>
    </row>
    <row r="17" spans="1:16" s="110" customFormat="1" ht="14.45" customHeight="1" x14ac:dyDescent="0.2">
      <c r="A17" s="118"/>
      <c r="B17" s="121" t="s">
        <v>110</v>
      </c>
      <c r="C17" s="113">
        <v>19.185357909541786</v>
      </c>
      <c r="D17" s="115">
        <v>10367</v>
      </c>
      <c r="E17" s="114">
        <v>10424</v>
      </c>
      <c r="F17" s="114">
        <v>10541</v>
      </c>
      <c r="G17" s="114">
        <v>10567</v>
      </c>
      <c r="H17" s="140">
        <v>10373</v>
      </c>
      <c r="I17" s="115">
        <v>-6</v>
      </c>
      <c r="J17" s="116">
        <v>-5.7842475657958158E-2</v>
      </c>
      <c r="K17"/>
      <c r="L17"/>
      <c r="M17"/>
      <c r="N17"/>
      <c r="O17"/>
      <c r="P17"/>
    </row>
    <row r="18" spans="1:16" s="110" customFormat="1" ht="14.45" customHeight="1" x14ac:dyDescent="0.2">
      <c r="A18" s="120"/>
      <c r="B18" s="121" t="s">
        <v>111</v>
      </c>
      <c r="C18" s="113">
        <v>15.956029313790806</v>
      </c>
      <c r="D18" s="115">
        <v>8622</v>
      </c>
      <c r="E18" s="114">
        <v>8792</v>
      </c>
      <c r="F18" s="114">
        <v>8886</v>
      </c>
      <c r="G18" s="114">
        <v>8810</v>
      </c>
      <c r="H18" s="140">
        <v>8588</v>
      </c>
      <c r="I18" s="115">
        <v>34</v>
      </c>
      <c r="J18" s="116">
        <v>0.39590125756870054</v>
      </c>
      <c r="K18"/>
      <c r="L18"/>
      <c r="M18"/>
      <c r="N18"/>
      <c r="O18"/>
      <c r="P18"/>
    </row>
    <row r="19" spans="1:16" s="110" customFormat="1" ht="14.45" customHeight="1" x14ac:dyDescent="0.2">
      <c r="A19" s="120"/>
      <c r="B19" s="121" t="s">
        <v>112</v>
      </c>
      <c r="C19" s="113">
        <v>1.437930268709749</v>
      </c>
      <c r="D19" s="115">
        <v>777</v>
      </c>
      <c r="E19" s="114">
        <v>820</v>
      </c>
      <c r="F19" s="114">
        <v>909</v>
      </c>
      <c r="G19" s="114">
        <v>819</v>
      </c>
      <c r="H19" s="140">
        <v>791</v>
      </c>
      <c r="I19" s="115">
        <v>-14</v>
      </c>
      <c r="J19" s="116">
        <v>-1.7699115044247788</v>
      </c>
      <c r="K19"/>
      <c r="L19"/>
      <c r="M19"/>
      <c r="N19"/>
      <c r="O19"/>
      <c r="P19"/>
    </row>
    <row r="20" spans="1:16" s="110" customFormat="1" ht="14.45" customHeight="1" x14ac:dyDescent="0.2">
      <c r="A20" s="120" t="s">
        <v>113</v>
      </c>
      <c r="B20" s="119" t="s">
        <v>116</v>
      </c>
      <c r="C20" s="113">
        <v>90.863498408468431</v>
      </c>
      <c r="D20" s="115">
        <v>49099</v>
      </c>
      <c r="E20" s="114">
        <v>51073</v>
      </c>
      <c r="F20" s="114">
        <v>52361</v>
      </c>
      <c r="G20" s="114">
        <v>52724</v>
      </c>
      <c r="H20" s="140">
        <v>51488</v>
      </c>
      <c r="I20" s="115">
        <v>-2389</v>
      </c>
      <c r="J20" s="116">
        <v>-4.6399160969546305</v>
      </c>
      <c r="K20"/>
      <c r="L20"/>
      <c r="M20"/>
      <c r="N20"/>
      <c r="O20"/>
      <c r="P20"/>
    </row>
    <row r="21" spans="1:16" s="110" customFormat="1" ht="14.45" customHeight="1" x14ac:dyDescent="0.2">
      <c r="A21" s="123"/>
      <c r="B21" s="124" t="s">
        <v>117</v>
      </c>
      <c r="C21" s="125">
        <v>8.9680953438448441</v>
      </c>
      <c r="D21" s="143">
        <v>4846</v>
      </c>
      <c r="E21" s="144">
        <v>5057</v>
      </c>
      <c r="F21" s="144">
        <v>5075</v>
      </c>
      <c r="G21" s="144">
        <v>5056</v>
      </c>
      <c r="H21" s="145">
        <v>4766</v>
      </c>
      <c r="I21" s="143">
        <v>80</v>
      </c>
      <c r="J21" s="146">
        <v>1.678556441460344</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470357</v>
      </c>
      <c r="E23" s="114">
        <v>489426</v>
      </c>
      <c r="F23" s="114">
        <v>493608</v>
      </c>
      <c r="G23" s="114">
        <v>494508</v>
      </c>
      <c r="H23" s="140">
        <v>487194</v>
      </c>
      <c r="I23" s="115">
        <v>-16837</v>
      </c>
      <c r="J23" s="116">
        <v>-3.4559128396490926</v>
      </c>
      <c r="K23"/>
      <c r="L23"/>
      <c r="M23"/>
      <c r="N23"/>
      <c r="O23"/>
      <c r="P23"/>
    </row>
    <row r="24" spans="1:16" s="110" customFormat="1" ht="14.45" customHeight="1" x14ac:dyDescent="0.2">
      <c r="A24" s="120" t="s">
        <v>105</v>
      </c>
      <c r="B24" s="119" t="s">
        <v>106</v>
      </c>
      <c r="C24" s="113">
        <v>40.426739689214791</v>
      </c>
      <c r="D24" s="115">
        <v>190150</v>
      </c>
      <c r="E24" s="114">
        <v>196287</v>
      </c>
      <c r="F24" s="114">
        <v>197849</v>
      </c>
      <c r="G24" s="114">
        <v>197290</v>
      </c>
      <c r="H24" s="140">
        <v>194372</v>
      </c>
      <c r="I24" s="115">
        <v>-4222</v>
      </c>
      <c r="J24" s="116">
        <v>-2.1721235568909103</v>
      </c>
      <c r="K24"/>
      <c r="L24"/>
      <c r="M24"/>
      <c r="N24"/>
      <c r="O24"/>
      <c r="P24"/>
    </row>
    <row r="25" spans="1:16" s="110" customFormat="1" ht="14.45" customHeight="1" x14ac:dyDescent="0.2">
      <c r="A25" s="120"/>
      <c r="B25" s="119" t="s">
        <v>107</v>
      </c>
      <c r="C25" s="113">
        <v>59.573260310785209</v>
      </c>
      <c r="D25" s="115">
        <v>280207</v>
      </c>
      <c r="E25" s="114">
        <v>293139</v>
      </c>
      <c r="F25" s="114">
        <v>295759</v>
      </c>
      <c r="G25" s="114">
        <v>297218</v>
      </c>
      <c r="H25" s="140">
        <v>292822</v>
      </c>
      <c r="I25" s="115">
        <v>-12615</v>
      </c>
      <c r="J25" s="116">
        <v>-4.3080779449631521</v>
      </c>
      <c r="K25"/>
      <c r="L25"/>
      <c r="M25"/>
      <c r="N25"/>
      <c r="O25"/>
      <c r="P25"/>
    </row>
    <row r="26" spans="1:16" s="110" customFormat="1" ht="14.45" customHeight="1" x14ac:dyDescent="0.2">
      <c r="A26" s="118" t="s">
        <v>105</v>
      </c>
      <c r="B26" s="121" t="s">
        <v>108</v>
      </c>
      <c r="C26" s="113">
        <v>16.785760603116355</v>
      </c>
      <c r="D26" s="115">
        <v>78953</v>
      </c>
      <c r="E26" s="114">
        <v>84347</v>
      </c>
      <c r="F26" s="114">
        <v>85552</v>
      </c>
      <c r="G26" s="114">
        <v>87910</v>
      </c>
      <c r="H26" s="140">
        <v>84635</v>
      </c>
      <c r="I26" s="115">
        <v>-5682</v>
      </c>
      <c r="J26" s="116">
        <v>-6.7135345897087495</v>
      </c>
      <c r="K26"/>
      <c r="L26"/>
      <c r="M26"/>
      <c r="N26"/>
      <c r="O26"/>
      <c r="P26"/>
    </row>
    <row r="27" spans="1:16" s="110" customFormat="1" ht="14.45" customHeight="1" x14ac:dyDescent="0.2">
      <c r="A27" s="118"/>
      <c r="B27" s="121" t="s">
        <v>109</v>
      </c>
      <c r="C27" s="113">
        <v>46.5004241459147</v>
      </c>
      <c r="D27" s="115">
        <v>218718</v>
      </c>
      <c r="E27" s="114">
        <v>228807</v>
      </c>
      <c r="F27" s="114">
        <v>231217</v>
      </c>
      <c r="G27" s="114">
        <v>231109</v>
      </c>
      <c r="H27" s="140">
        <v>229687</v>
      </c>
      <c r="I27" s="115">
        <v>-10969</v>
      </c>
      <c r="J27" s="116">
        <v>-4.7756294435470883</v>
      </c>
      <c r="K27"/>
      <c r="L27"/>
      <c r="M27"/>
      <c r="N27"/>
      <c r="O27"/>
      <c r="P27"/>
    </row>
    <row r="28" spans="1:16" s="110" customFormat="1" ht="14.45" customHeight="1" x14ac:dyDescent="0.2">
      <c r="A28" s="118"/>
      <c r="B28" s="121" t="s">
        <v>110</v>
      </c>
      <c r="C28" s="113">
        <v>20.320947705678879</v>
      </c>
      <c r="D28" s="115">
        <v>95581</v>
      </c>
      <c r="E28" s="114">
        <v>97355</v>
      </c>
      <c r="F28" s="114">
        <v>98122</v>
      </c>
      <c r="G28" s="114">
        <v>97824</v>
      </c>
      <c r="H28" s="140">
        <v>96763</v>
      </c>
      <c r="I28" s="115">
        <v>-1182</v>
      </c>
      <c r="J28" s="116">
        <v>-1.2215412916093962</v>
      </c>
      <c r="K28"/>
      <c r="L28"/>
      <c r="M28"/>
      <c r="N28"/>
      <c r="O28"/>
      <c r="P28"/>
    </row>
    <row r="29" spans="1:16" s="110" customFormat="1" ht="14.45" customHeight="1" x14ac:dyDescent="0.2">
      <c r="A29" s="118"/>
      <c r="B29" s="121" t="s">
        <v>111</v>
      </c>
      <c r="C29" s="113">
        <v>16.392654940821547</v>
      </c>
      <c r="D29" s="115">
        <v>77104</v>
      </c>
      <c r="E29" s="114">
        <v>78916</v>
      </c>
      <c r="F29" s="114">
        <v>78717</v>
      </c>
      <c r="G29" s="114">
        <v>77665</v>
      </c>
      <c r="H29" s="140">
        <v>76109</v>
      </c>
      <c r="I29" s="115">
        <v>995</v>
      </c>
      <c r="J29" s="116">
        <v>1.3073355319344624</v>
      </c>
      <c r="K29"/>
      <c r="L29"/>
      <c r="M29"/>
      <c r="N29"/>
      <c r="O29"/>
      <c r="P29"/>
    </row>
    <row r="30" spans="1:16" s="110" customFormat="1" ht="14.45" customHeight="1" x14ac:dyDescent="0.2">
      <c r="A30" s="120"/>
      <c r="B30" s="121" t="s">
        <v>112</v>
      </c>
      <c r="C30" s="113">
        <v>1.5739108804588855</v>
      </c>
      <c r="D30" s="115">
        <v>7403</v>
      </c>
      <c r="E30" s="114">
        <v>7595</v>
      </c>
      <c r="F30" s="114">
        <v>8004</v>
      </c>
      <c r="G30" s="114">
        <v>6991</v>
      </c>
      <c r="H30" s="140">
        <v>6849</v>
      </c>
      <c r="I30" s="115">
        <v>554</v>
      </c>
      <c r="J30" s="116">
        <v>8.0887720835158419</v>
      </c>
      <c r="K30"/>
      <c r="L30"/>
      <c r="M30"/>
      <c r="N30"/>
      <c r="O30"/>
      <c r="P30"/>
    </row>
    <row r="31" spans="1:16" s="110" customFormat="1" ht="14.45" customHeight="1" x14ac:dyDescent="0.2">
      <c r="A31" s="120" t="s">
        <v>113</v>
      </c>
      <c r="B31" s="119" t="s">
        <v>116</v>
      </c>
      <c r="C31" s="113">
        <v>88.523610789251563</v>
      </c>
      <c r="D31" s="115">
        <v>416377</v>
      </c>
      <c r="E31" s="114">
        <v>433275</v>
      </c>
      <c r="F31" s="114">
        <v>437742</v>
      </c>
      <c r="G31" s="114">
        <v>439328</v>
      </c>
      <c r="H31" s="140">
        <v>433581</v>
      </c>
      <c r="I31" s="115">
        <v>-17204</v>
      </c>
      <c r="J31" s="116">
        <v>-3.9678860466671741</v>
      </c>
      <c r="K31"/>
      <c r="L31"/>
      <c r="M31"/>
      <c r="N31"/>
      <c r="O31"/>
      <c r="P31"/>
    </row>
    <row r="32" spans="1:16" s="110" customFormat="1" ht="14.45" customHeight="1" x14ac:dyDescent="0.2">
      <c r="A32" s="123"/>
      <c r="B32" s="124" t="s">
        <v>117</v>
      </c>
      <c r="C32" s="125">
        <v>11.288659465044637</v>
      </c>
      <c r="D32" s="143">
        <v>53097</v>
      </c>
      <c r="E32" s="144">
        <v>55234</v>
      </c>
      <c r="F32" s="144">
        <v>54957</v>
      </c>
      <c r="G32" s="144">
        <v>54276</v>
      </c>
      <c r="H32" s="145">
        <v>52739</v>
      </c>
      <c r="I32" s="143">
        <v>358</v>
      </c>
      <c r="J32" s="146">
        <v>0.67881453952482984</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327</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53210</v>
      </c>
      <c r="E56" s="114">
        <v>55526</v>
      </c>
      <c r="F56" s="114">
        <v>56722</v>
      </c>
      <c r="G56" s="114">
        <v>56926</v>
      </c>
      <c r="H56" s="140">
        <v>55423</v>
      </c>
      <c r="I56" s="115">
        <v>-2213</v>
      </c>
      <c r="J56" s="116">
        <v>-3.9929271241181459</v>
      </c>
      <c r="K56"/>
      <c r="L56"/>
      <c r="M56"/>
      <c r="N56"/>
      <c r="O56"/>
      <c r="P56"/>
    </row>
    <row r="57" spans="1:16" s="110" customFormat="1" ht="14.45" customHeight="1" x14ac:dyDescent="0.2">
      <c r="A57" s="120" t="s">
        <v>105</v>
      </c>
      <c r="B57" s="119" t="s">
        <v>106</v>
      </c>
      <c r="C57" s="113">
        <v>41.078744596880284</v>
      </c>
      <c r="D57" s="115">
        <v>21858</v>
      </c>
      <c r="E57" s="114">
        <v>22658</v>
      </c>
      <c r="F57" s="114">
        <v>23039</v>
      </c>
      <c r="G57" s="114">
        <v>23106</v>
      </c>
      <c r="H57" s="140">
        <v>22497</v>
      </c>
      <c r="I57" s="115">
        <v>-639</v>
      </c>
      <c r="J57" s="116">
        <v>-2.8403787171622885</v>
      </c>
    </row>
    <row r="58" spans="1:16" s="110" customFormat="1" ht="14.45" customHeight="1" x14ac:dyDescent="0.2">
      <c r="A58" s="120"/>
      <c r="B58" s="119" t="s">
        <v>107</v>
      </c>
      <c r="C58" s="113">
        <v>58.921255403119716</v>
      </c>
      <c r="D58" s="115">
        <v>31352</v>
      </c>
      <c r="E58" s="114">
        <v>32868</v>
      </c>
      <c r="F58" s="114">
        <v>33683</v>
      </c>
      <c r="G58" s="114">
        <v>33820</v>
      </c>
      <c r="H58" s="140">
        <v>32926</v>
      </c>
      <c r="I58" s="115">
        <v>-1574</v>
      </c>
      <c r="J58" s="116">
        <v>-4.7804166919759457</v>
      </c>
    </row>
    <row r="59" spans="1:16" s="110" customFormat="1" ht="14.45" customHeight="1" x14ac:dyDescent="0.2">
      <c r="A59" s="118" t="s">
        <v>105</v>
      </c>
      <c r="B59" s="121" t="s">
        <v>108</v>
      </c>
      <c r="C59" s="113">
        <v>18.259725615485809</v>
      </c>
      <c r="D59" s="115">
        <v>9716</v>
      </c>
      <c r="E59" s="114">
        <v>10433</v>
      </c>
      <c r="F59" s="114">
        <v>10819</v>
      </c>
      <c r="G59" s="114">
        <v>11117</v>
      </c>
      <c r="H59" s="140">
        <v>10524</v>
      </c>
      <c r="I59" s="115">
        <v>-808</v>
      </c>
      <c r="J59" s="116">
        <v>-7.6776890916001523</v>
      </c>
    </row>
    <row r="60" spans="1:16" s="110" customFormat="1" ht="14.45" customHeight="1" x14ac:dyDescent="0.2">
      <c r="A60" s="118"/>
      <c r="B60" s="121" t="s">
        <v>109</v>
      </c>
      <c r="C60" s="113">
        <v>46.782559669235106</v>
      </c>
      <c r="D60" s="115">
        <v>24893</v>
      </c>
      <c r="E60" s="114">
        <v>26082</v>
      </c>
      <c r="F60" s="114">
        <v>26674</v>
      </c>
      <c r="G60" s="114">
        <v>26620</v>
      </c>
      <c r="H60" s="140">
        <v>26108</v>
      </c>
      <c r="I60" s="115">
        <v>-1215</v>
      </c>
      <c r="J60" s="116">
        <v>-4.6537459782442161</v>
      </c>
    </row>
    <row r="61" spans="1:16" s="110" customFormat="1" ht="14.45" customHeight="1" x14ac:dyDescent="0.2">
      <c r="A61" s="118"/>
      <c r="B61" s="121" t="s">
        <v>110</v>
      </c>
      <c r="C61" s="113">
        <v>19.114828039842134</v>
      </c>
      <c r="D61" s="115">
        <v>10171</v>
      </c>
      <c r="E61" s="114">
        <v>10346</v>
      </c>
      <c r="F61" s="114">
        <v>10474</v>
      </c>
      <c r="G61" s="114">
        <v>10476</v>
      </c>
      <c r="H61" s="140">
        <v>10312</v>
      </c>
      <c r="I61" s="115">
        <v>-141</v>
      </c>
      <c r="J61" s="116">
        <v>-1.3673390224980606</v>
      </c>
    </row>
    <row r="62" spans="1:16" s="110" customFormat="1" ht="14.45" customHeight="1" x14ac:dyDescent="0.2">
      <c r="A62" s="120"/>
      <c r="B62" s="121" t="s">
        <v>111</v>
      </c>
      <c r="C62" s="113">
        <v>15.841007329449351</v>
      </c>
      <c r="D62" s="115">
        <v>8429</v>
      </c>
      <c r="E62" s="114">
        <v>8664</v>
      </c>
      <c r="F62" s="114">
        <v>8755</v>
      </c>
      <c r="G62" s="114">
        <v>8713</v>
      </c>
      <c r="H62" s="140">
        <v>8479</v>
      </c>
      <c r="I62" s="115">
        <v>-50</v>
      </c>
      <c r="J62" s="116">
        <v>-0.58969218068168416</v>
      </c>
    </row>
    <row r="63" spans="1:16" s="110" customFormat="1" ht="14.45" customHeight="1" x14ac:dyDescent="0.2">
      <c r="A63" s="120"/>
      <c r="B63" s="121" t="s">
        <v>112</v>
      </c>
      <c r="C63" s="113">
        <v>1.4283029505732006</v>
      </c>
      <c r="D63" s="115">
        <v>760</v>
      </c>
      <c r="E63" s="114">
        <v>797</v>
      </c>
      <c r="F63" s="114">
        <v>876</v>
      </c>
      <c r="G63" s="114">
        <v>803</v>
      </c>
      <c r="H63" s="140">
        <v>794</v>
      </c>
      <c r="I63" s="115">
        <v>-34</v>
      </c>
      <c r="J63" s="116">
        <v>-4.2821158690176322</v>
      </c>
    </row>
    <row r="64" spans="1:16" s="110" customFormat="1" ht="14.45" customHeight="1" x14ac:dyDescent="0.2">
      <c r="A64" s="120" t="s">
        <v>113</v>
      </c>
      <c r="B64" s="119" t="s">
        <v>116</v>
      </c>
      <c r="C64" s="113">
        <v>90.373989851531661</v>
      </c>
      <c r="D64" s="115">
        <v>48088</v>
      </c>
      <c r="E64" s="114">
        <v>50227</v>
      </c>
      <c r="F64" s="114">
        <v>51420</v>
      </c>
      <c r="G64" s="114">
        <v>51683</v>
      </c>
      <c r="H64" s="140">
        <v>50452</v>
      </c>
      <c r="I64" s="115">
        <v>-2364</v>
      </c>
      <c r="J64" s="116">
        <v>-4.6856417981447711</v>
      </c>
    </row>
    <row r="65" spans="1:10" s="110" customFormat="1" ht="14.45" customHeight="1" x14ac:dyDescent="0.2">
      <c r="A65" s="123"/>
      <c r="B65" s="124" t="s">
        <v>117</v>
      </c>
      <c r="C65" s="125">
        <v>9.4531103176094717</v>
      </c>
      <c r="D65" s="143">
        <v>5030</v>
      </c>
      <c r="E65" s="144">
        <v>5193</v>
      </c>
      <c r="F65" s="144">
        <v>5200</v>
      </c>
      <c r="G65" s="144">
        <v>5150</v>
      </c>
      <c r="H65" s="145">
        <v>4880</v>
      </c>
      <c r="I65" s="143">
        <v>150</v>
      </c>
      <c r="J65" s="146">
        <v>3.0737704918032787</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328</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54036</v>
      </c>
      <c r="G11" s="114">
        <v>56230</v>
      </c>
      <c r="H11" s="114">
        <v>57534</v>
      </c>
      <c r="I11" s="114">
        <v>57872</v>
      </c>
      <c r="J11" s="140">
        <v>56340</v>
      </c>
      <c r="K11" s="114">
        <v>-2304</v>
      </c>
      <c r="L11" s="116">
        <v>-4.0894568690095845</v>
      </c>
    </row>
    <row r="12" spans="1:17" s="110" customFormat="1" ht="24" customHeight="1" x14ac:dyDescent="0.2">
      <c r="A12" s="604" t="s">
        <v>185</v>
      </c>
      <c r="B12" s="605"/>
      <c r="C12" s="605"/>
      <c r="D12" s="606"/>
      <c r="E12" s="113">
        <v>41.489007328447698</v>
      </c>
      <c r="F12" s="115">
        <v>22419</v>
      </c>
      <c r="G12" s="114">
        <v>23186</v>
      </c>
      <c r="H12" s="114">
        <v>23690</v>
      </c>
      <c r="I12" s="114">
        <v>23786</v>
      </c>
      <c r="J12" s="140">
        <v>23211</v>
      </c>
      <c r="K12" s="114">
        <v>-792</v>
      </c>
      <c r="L12" s="116">
        <v>-3.4121752617293524</v>
      </c>
    </row>
    <row r="13" spans="1:17" s="110" customFormat="1" ht="15" customHeight="1" x14ac:dyDescent="0.2">
      <c r="A13" s="120"/>
      <c r="B13" s="612" t="s">
        <v>107</v>
      </c>
      <c r="C13" s="612"/>
      <c r="E13" s="113">
        <v>58.510992671552302</v>
      </c>
      <c r="F13" s="115">
        <v>31617</v>
      </c>
      <c r="G13" s="114">
        <v>33044</v>
      </c>
      <c r="H13" s="114">
        <v>33844</v>
      </c>
      <c r="I13" s="114">
        <v>34086</v>
      </c>
      <c r="J13" s="140">
        <v>33129</v>
      </c>
      <c r="K13" s="114">
        <v>-1512</v>
      </c>
      <c r="L13" s="116">
        <v>-4.5639771801140991</v>
      </c>
    </row>
    <row r="14" spans="1:17" s="110" customFormat="1" ht="22.5" customHeight="1" x14ac:dyDescent="0.2">
      <c r="A14" s="604" t="s">
        <v>186</v>
      </c>
      <c r="B14" s="605"/>
      <c r="C14" s="605"/>
      <c r="D14" s="606"/>
      <c r="E14" s="113">
        <v>18.158264860463394</v>
      </c>
      <c r="F14" s="115">
        <v>9812</v>
      </c>
      <c r="G14" s="114">
        <v>10654</v>
      </c>
      <c r="H14" s="114">
        <v>11136</v>
      </c>
      <c r="I14" s="114">
        <v>11506</v>
      </c>
      <c r="J14" s="140">
        <v>11027</v>
      </c>
      <c r="K14" s="114">
        <v>-1215</v>
      </c>
      <c r="L14" s="116">
        <v>-11.018409358846467</v>
      </c>
    </row>
    <row r="15" spans="1:17" s="110" customFormat="1" ht="15" customHeight="1" x14ac:dyDescent="0.2">
      <c r="A15" s="120"/>
      <c r="B15" s="119"/>
      <c r="C15" s="258" t="s">
        <v>106</v>
      </c>
      <c r="E15" s="113">
        <v>46.850794944965351</v>
      </c>
      <c r="F15" s="115">
        <v>4597</v>
      </c>
      <c r="G15" s="114">
        <v>4868</v>
      </c>
      <c r="H15" s="114">
        <v>5091</v>
      </c>
      <c r="I15" s="114">
        <v>5261</v>
      </c>
      <c r="J15" s="140">
        <v>5152</v>
      </c>
      <c r="K15" s="114">
        <v>-555</v>
      </c>
      <c r="L15" s="116">
        <v>-10.772515527950311</v>
      </c>
    </row>
    <row r="16" spans="1:17" s="110" customFormat="1" ht="15" customHeight="1" x14ac:dyDescent="0.2">
      <c r="A16" s="120"/>
      <c r="B16" s="119"/>
      <c r="C16" s="258" t="s">
        <v>107</v>
      </c>
      <c r="E16" s="113">
        <v>53.149205055034649</v>
      </c>
      <c r="F16" s="115">
        <v>5215</v>
      </c>
      <c r="G16" s="114">
        <v>5786</v>
      </c>
      <c r="H16" s="114">
        <v>6045</v>
      </c>
      <c r="I16" s="114">
        <v>6245</v>
      </c>
      <c r="J16" s="140">
        <v>5875</v>
      </c>
      <c r="K16" s="114">
        <v>-660</v>
      </c>
      <c r="L16" s="116">
        <v>-11.23404255319149</v>
      </c>
    </row>
    <row r="17" spans="1:12" s="110" customFormat="1" ht="15" customHeight="1" x14ac:dyDescent="0.2">
      <c r="A17" s="120"/>
      <c r="B17" s="121" t="s">
        <v>109</v>
      </c>
      <c r="C17" s="258"/>
      <c r="E17" s="113">
        <v>46.698497298097564</v>
      </c>
      <c r="F17" s="115">
        <v>25234</v>
      </c>
      <c r="G17" s="114">
        <v>26359</v>
      </c>
      <c r="H17" s="114">
        <v>26971</v>
      </c>
      <c r="I17" s="114">
        <v>26989</v>
      </c>
      <c r="J17" s="140">
        <v>26352</v>
      </c>
      <c r="K17" s="114">
        <v>-1118</v>
      </c>
      <c r="L17" s="116">
        <v>-4.2425622343655132</v>
      </c>
    </row>
    <row r="18" spans="1:12" s="110" customFormat="1" ht="15" customHeight="1" x14ac:dyDescent="0.2">
      <c r="A18" s="120"/>
      <c r="B18" s="119"/>
      <c r="C18" s="258" t="s">
        <v>106</v>
      </c>
      <c r="E18" s="113">
        <v>36.807481968772294</v>
      </c>
      <c r="F18" s="115">
        <v>9288</v>
      </c>
      <c r="G18" s="114">
        <v>9706</v>
      </c>
      <c r="H18" s="114">
        <v>9887</v>
      </c>
      <c r="I18" s="114">
        <v>9842</v>
      </c>
      <c r="J18" s="140">
        <v>9550</v>
      </c>
      <c r="K18" s="114">
        <v>-262</v>
      </c>
      <c r="L18" s="116">
        <v>-2.743455497382199</v>
      </c>
    </row>
    <row r="19" spans="1:12" s="110" customFormat="1" ht="15" customHeight="1" x14ac:dyDescent="0.2">
      <c r="A19" s="120"/>
      <c r="B19" s="119"/>
      <c r="C19" s="258" t="s">
        <v>107</v>
      </c>
      <c r="E19" s="113">
        <v>63.192518031227706</v>
      </c>
      <c r="F19" s="115">
        <v>15946</v>
      </c>
      <c r="G19" s="114">
        <v>16653</v>
      </c>
      <c r="H19" s="114">
        <v>17084</v>
      </c>
      <c r="I19" s="114">
        <v>17147</v>
      </c>
      <c r="J19" s="140">
        <v>16802</v>
      </c>
      <c r="K19" s="114">
        <v>-856</v>
      </c>
      <c r="L19" s="116">
        <v>-5.0946315914772047</v>
      </c>
    </row>
    <row r="20" spans="1:12" s="110" customFormat="1" ht="15" customHeight="1" x14ac:dyDescent="0.2">
      <c r="A20" s="120"/>
      <c r="B20" s="121" t="s">
        <v>110</v>
      </c>
      <c r="C20" s="258"/>
      <c r="E20" s="113">
        <v>19.185357909541786</v>
      </c>
      <c r="F20" s="115">
        <v>10367</v>
      </c>
      <c r="G20" s="114">
        <v>10424</v>
      </c>
      <c r="H20" s="114">
        <v>10541</v>
      </c>
      <c r="I20" s="114">
        <v>10567</v>
      </c>
      <c r="J20" s="140">
        <v>10373</v>
      </c>
      <c r="K20" s="114">
        <v>-6</v>
      </c>
      <c r="L20" s="116">
        <v>-5.7842475657958158E-2</v>
      </c>
    </row>
    <row r="21" spans="1:12" s="110" customFormat="1" ht="15" customHeight="1" x14ac:dyDescent="0.2">
      <c r="A21" s="120"/>
      <c r="B21" s="119"/>
      <c r="C21" s="258" t="s">
        <v>106</v>
      </c>
      <c r="E21" s="113">
        <v>36.056718433490886</v>
      </c>
      <c r="F21" s="115">
        <v>3738</v>
      </c>
      <c r="G21" s="114">
        <v>3735</v>
      </c>
      <c r="H21" s="114">
        <v>3764</v>
      </c>
      <c r="I21" s="114">
        <v>3777</v>
      </c>
      <c r="J21" s="140">
        <v>3703</v>
      </c>
      <c r="K21" s="114">
        <v>35</v>
      </c>
      <c r="L21" s="116">
        <v>0.94517958412098302</v>
      </c>
    </row>
    <row r="22" spans="1:12" s="110" customFormat="1" ht="15" customHeight="1" x14ac:dyDescent="0.2">
      <c r="A22" s="120"/>
      <c r="B22" s="119"/>
      <c r="C22" s="258" t="s">
        <v>107</v>
      </c>
      <c r="E22" s="113">
        <v>63.943281566509114</v>
      </c>
      <c r="F22" s="115">
        <v>6629</v>
      </c>
      <c r="G22" s="114">
        <v>6689</v>
      </c>
      <c r="H22" s="114">
        <v>6777</v>
      </c>
      <c r="I22" s="114">
        <v>6790</v>
      </c>
      <c r="J22" s="140">
        <v>6670</v>
      </c>
      <c r="K22" s="114">
        <v>-41</v>
      </c>
      <c r="L22" s="116">
        <v>-0.61469265367316339</v>
      </c>
    </row>
    <row r="23" spans="1:12" s="110" customFormat="1" ht="15" customHeight="1" x14ac:dyDescent="0.2">
      <c r="A23" s="120"/>
      <c r="B23" s="121" t="s">
        <v>111</v>
      </c>
      <c r="C23" s="258"/>
      <c r="E23" s="113">
        <v>15.956029313790806</v>
      </c>
      <c r="F23" s="115">
        <v>8622</v>
      </c>
      <c r="G23" s="114">
        <v>8792</v>
      </c>
      <c r="H23" s="114">
        <v>8886</v>
      </c>
      <c r="I23" s="114">
        <v>8810</v>
      </c>
      <c r="J23" s="140">
        <v>8588</v>
      </c>
      <c r="K23" s="114">
        <v>34</v>
      </c>
      <c r="L23" s="116">
        <v>0.39590125756870054</v>
      </c>
    </row>
    <row r="24" spans="1:12" s="110" customFormat="1" ht="15" customHeight="1" x14ac:dyDescent="0.2">
      <c r="A24" s="120"/>
      <c r="B24" s="119"/>
      <c r="C24" s="258" t="s">
        <v>106</v>
      </c>
      <c r="E24" s="113">
        <v>55.613546740895387</v>
      </c>
      <c r="F24" s="115">
        <v>4795</v>
      </c>
      <c r="G24" s="114">
        <v>4876</v>
      </c>
      <c r="H24" s="114">
        <v>4948</v>
      </c>
      <c r="I24" s="114">
        <v>4906</v>
      </c>
      <c r="J24" s="140">
        <v>4806</v>
      </c>
      <c r="K24" s="114">
        <v>-11</v>
      </c>
      <c r="L24" s="116">
        <v>-0.22888056595921766</v>
      </c>
    </row>
    <row r="25" spans="1:12" s="110" customFormat="1" ht="15" customHeight="1" x14ac:dyDescent="0.2">
      <c r="A25" s="120"/>
      <c r="B25" s="119"/>
      <c r="C25" s="258" t="s">
        <v>107</v>
      </c>
      <c r="E25" s="113">
        <v>44.386453259104613</v>
      </c>
      <c r="F25" s="115">
        <v>3827</v>
      </c>
      <c r="G25" s="114">
        <v>3916</v>
      </c>
      <c r="H25" s="114">
        <v>3938</v>
      </c>
      <c r="I25" s="114">
        <v>3904</v>
      </c>
      <c r="J25" s="140">
        <v>3782</v>
      </c>
      <c r="K25" s="114">
        <v>45</v>
      </c>
      <c r="L25" s="116">
        <v>1.189846641988366</v>
      </c>
    </row>
    <row r="26" spans="1:12" s="110" customFormat="1" ht="15" customHeight="1" x14ac:dyDescent="0.2">
      <c r="A26" s="120"/>
      <c r="C26" s="121" t="s">
        <v>187</v>
      </c>
      <c r="D26" s="110" t="s">
        <v>188</v>
      </c>
      <c r="E26" s="113">
        <v>1.437930268709749</v>
      </c>
      <c r="F26" s="115">
        <v>777</v>
      </c>
      <c r="G26" s="114">
        <v>820</v>
      </c>
      <c r="H26" s="114">
        <v>909</v>
      </c>
      <c r="I26" s="114">
        <v>819</v>
      </c>
      <c r="J26" s="140">
        <v>791</v>
      </c>
      <c r="K26" s="114">
        <v>-14</v>
      </c>
      <c r="L26" s="116">
        <v>-1.7699115044247788</v>
      </c>
    </row>
    <row r="27" spans="1:12" s="110" customFormat="1" ht="15" customHeight="1" x14ac:dyDescent="0.2">
      <c r="A27" s="120"/>
      <c r="B27" s="119"/>
      <c r="D27" s="259" t="s">
        <v>106</v>
      </c>
      <c r="E27" s="113">
        <v>48.519948519948521</v>
      </c>
      <c r="F27" s="115">
        <v>377</v>
      </c>
      <c r="G27" s="114">
        <v>392</v>
      </c>
      <c r="H27" s="114">
        <v>460</v>
      </c>
      <c r="I27" s="114">
        <v>426</v>
      </c>
      <c r="J27" s="140">
        <v>403</v>
      </c>
      <c r="K27" s="114">
        <v>-26</v>
      </c>
      <c r="L27" s="116">
        <v>-6.4516129032258061</v>
      </c>
    </row>
    <row r="28" spans="1:12" s="110" customFormat="1" ht="15" customHeight="1" x14ac:dyDescent="0.2">
      <c r="A28" s="120"/>
      <c r="B28" s="119"/>
      <c r="D28" s="259" t="s">
        <v>107</v>
      </c>
      <c r="E28" s="113">
        <v>51.480051480051479</v>
      </c>
      <c r="F28" s="115">
        <v>400</v>
      </c>
      <c r="G28" s="114">
        <v>428</v>
      </c>
      <c r="H28" s="114">
        <v>449</v>
      </c>
      <c r="I28" s="114">
        <v>393</v>
      </c>
      <c r="J28" s="140">
        <v>388</v>
      </c>
      <c r="K28" s="114">
        <v>12</v>
      </c>
      <c r="L28" s="116">
        <v>3.0927835051546393</v>
      </c>
    </row>
    <row r="29" spans="1:12" s="110" customFormat="1" ht="24" customHeight="1" x14ac:dyDescent="0.2">
      <c r="A29" s="604" t="s">
        <v>189</v>
      </c>
      <c r="B29" s="605"/>
      <c r="C29" s="605"/>
      <c r="D29" s="606"/>
      <c r="E29" s="113">
        <v>90.863498408468431</v>
      </c>
      <c r="F29" s="115">
        <v>49099</v>
      </c>
      <c r="G29" s="114">
        <v>51073</v>
      </c>
      <c r="H29" s="114">
        <v>52361</v>
      </c>
      <c r="I29" s="114">
        <v>52724</v>
      </c>
      <c r="J29" s="140">
        <v>51488</v>
      </c>
      <c r="K29" s="114">
        <v>-2389</v>
      </c>
      <c r="L29" s="116">
        <v>-4.6399160969546305</v>
      </c>
    </row>
    <row r="30" spans="1:12" s="110" customFormat="1" ht="15" customHeight="1" x14ac:dyDescent="0.2">
      <c r="A30" s="120"/>
      <c r="B30" s="119"/>
      <c r="C30" s="258" t="s">
        <v>106</v>
      </c>
      <c r="E30" s="113">
        <v>41.516120491252366</v>
      </c>
      <c r="F30" s="115">
        <v>20384</v>
      </c>
      <c r="G30" s="114">
        <v>21045</v>
      </c>
      <c r="H30" s="114">
        <v>21568</v>
      </c>
      <c r="I30" s="114">
        <v>21660</v>
      </c>
      <c r="J30" s="140">
        <v>21226</v>
      </c>
      <c r="K30" s="114">
        <v>-842</v>
      </c>
      <c r="L30" s="116">
        <v>-3.9668331291811927</v>
      </c>
    </row>
    <row r="31" spans="1:12" s="110" customFormat="1" ht="15" customHeight="1" x14ac:dyDescent="0.2">
      <c r="A31" s="120"/>
      <c r="B31" s="119"/>
      <c r="C31" s="258" t="s">
        <v>107</v>
      </c>
      <c r="E31" s="113">
        <v>58.483879508747634</v>
      </c>
      <c r="F31" s="115">
        <v>28715</v>
      </c>
      <c r="G31" s="114">
        <v>30028</v>
      </c>
      <c r="H31" s="114">
        <v>30793</v>
      </c>
      <c r="I31" s="114">
        <v>31064</v>
      </c>
      <c r="J31" s="140">
        <v>30262</v>
      </c>
      <c r="K31" s="114">
        <v>-1547</v>
      </c>
      <c r="L31" s="116">
        <v>-5.1120216773511338</v>
      </c>
    </row>
    <row r="32" spans="1:12" s="110" customFormat="1" ht="15" customHeight="1" x14ac:dyDescent="0.2">
      <c r="A32" s="120"/>
      <c r="B32" s="119" t="s">
        <v>117</v>
      </c>
      <c r="C32" s="258"/>
      <c r="E32" s="113">
        <v>8.9680953438448441</v>
      </c>
      <c r="F32" s="114">
        <v>4846</v>
      </c>
      <c r="G32" s="114">
        <v>5057</v>
      </c>
      <c r="H32" s="114">
        <v>5075</v>
      </c>
      <c r="I32" s="114">
        <v>5056</v>
      </c>
      <c r="J32" s="140">
        <v>4766</v>
      </c>
      <c r="K32" s="114">
        <v>80</v>
      </c>
      <c r="L32" s="116">
        <v>1.678556441460344</v>
      </c>
    </row>
    <row r="33" spans="1:12" s="110" customFormat="1" ht="15" customHeight="1" x14ac:dyDescent="0.2">
      <c r="A33" s="120"/>
      <c r="B33" s="119"/>
      <c r="C33" s="258" t="s">
        <v>106</v>
      </c>
      <c r="E33" s="113">
        <v>41.333058192323563</v>
      </c>
      <c r="F33" s="114">
        <v>2003</v>
      </c>
      <c r="G33" s="114">
        <v>2113</v>
      </c>
      <c r="H33" s="114">
        <v>2094</v>
      </c>
      <c r="I33" s="114">
        <v>2102</v>
      </c>
      <c r="J33" s="140">
        <v>1965</v>
      </c>
      <c r="K33" s="114">
        <v>38</v>
      </c>
      <c r="L33" s="116">
        <v>1.9338422391857506</v>
      </c>
    </row>
    <row r="34" spans="1:12" s="110" customFormat="1" ht="15" customHeight="1" x14ac:dyDescent="0.2">
      <c r="A34" s="120"/>
      <c r="B34" s="119"/>
      <c r="C34" s="258" t="s">
        <v>107</v>
      </c>
      <c r="E34" s="113">
        <v>58.666941807676437</v>
      </c>
      <c r="F34" s="114">
        <v>2843</v>
      </c>
      <c r="G34" s="114">
        <v>2944</v>
      </c>
      <c r="H34" s="114">
        <v>2981</v>
      </c>
      <c r="I34" s="114">
        <v>2954</v>
      </c>
      <c r="J34" s="140">
        <v>2801</v>
      </c>
      <c r="K34" s="114">
        <v>42</v>
      </c>
      <c r="L34" s="116">
        <v>1.4994644769725098</v>
      </c>
    </row>
    <row r="35" spans="1:12" s="110" customFormat="1" ht="24" customHeight="1" x14ac:dyDescent="0.2">
      <c r="A35" s="604" t="s">
        <v>192</v>
      </c>
      <c r="B35" s="605"/>
      <c r="C35" s="605"/>
      <c r="D35" s="606"/>
      <c r="E35" s="113">
        <v>20.430823895180989</v>
      </c>
      <c r="F35" s="114">
        <v>11040</v>
      </c>
      <c r="G35" s="114">
        <v>11538</v>
      </c>
      <c r="H35" s="114">
        <v>11846</v>
      </c>
      <c r="I35" s="114">
        <v>12196</v>
      </c>
      <c r="J35" s="114">
        <v>11467</v>
      </c>
      <c r="K35" s="318">
        <v>-427</v>
      </c>
      <c r="L35" s="319">
        <v>-3.7237289613674021</v>
      </c>
    </row>
    <row r="36" spans="1:12" s="110" customFormat="1" ht="15" customHeight="1" x14ac:dyDescent="0.2">
      <c r="A36" s="120"/>
      <c r="B36" s="119"/>
      <c r="C36" s="258" t="s">
        <v>106</v>
      </c>
      <c r="E36" s="113">
        <v>41.050724637681157</v>
      </c>
      <c r="F36" s="114">
        <v>4532</v>
      </c>
      <c r="G36" s="114">
        <v>4714</v>
      </c>
      <c r="H36" s="114">
        <v>4857</v>
      </c>
      <c r="I36" s="114">
        <v>4977</v>
      </c>
      <c r="J36" s="114">
        <v>4691</v>
      </c>
      <c r="K36" s="318">
        <v>-159</v>
      </c>
      <c r="L36" s="116">
        <v>-3.3894691963334043</v>
      </c>
    </row>
    <row r="37" spans="1:12" s="110" customFormat="1" ht="15" customHeight="1" x14ac:dyDescent="0.2">
      <c r="A37" s="120"/>
      <c r="B37" s="119"/>
      <c r="C37" s="258" t="s">
        <v>107</v>
      </c>
      <c r="E37" s="113">
        <v>58.949275362318843</v>
      </c>
      <c r="F37" s="114">
        <v>6508</v>
      </c>
      <c r="G37" s="114">
        <v>6824</v>
      </c>
      <c r="H37" s="114">
        <v>6989</v>
      </c>
      <c r="I37" s="114">
        <v>7219</v>
      </c>
      <c r="J37" s="140">
        <v>6776</v>
      </c>
      <c r="K37" s="114">
        <v>-268</v>
      </c>
      <c r="L37" s="116">
        <v>-3.9551357733175916</v>
      </c>
    </row>
    <row r="38" spans="1:12" s="110" customFormat="1" ht="15" customHeight="1" x14ac:dyDescent="0.2">
      <c r="A38" s="120"/>
      <c r="B38" s="119" t="s">
        <v>329</v>
      </c>
      <c r="C38" s="258"/>
      <c r="E38" s="113">
        <v>54.722777407654156</v>
      </c>
      <c r="F38" s="114">
        <v>29570</v>
      </c>
      <c r="G38" s="114">
        <v>30456</v>
      </c>
      <c r="H38" s="114">
        <v>31140</v>
      </c>
      <c r="I38" s="114">
        <v>31104</v>
      </c>
      <c r="J38" s="140">
        <v>30342</v>
      </c>
      <c r="K38" s="114">
        <v>-772</v>
      </c>
      <c r="L38" s="116">
        <v>-2.5443279941994597</v>
      </c>
    </row>
    <row r="39" spans="1:12" s="110" customFormat="1" ht="15" customHeight="1" x14ac:dyDescent="0.2">
      <c r="A39" s="120"/>
      <c r="B39" s="119"/>
      <c r="C39" s="258" t="s">
        <v>106</v>
      </c>
      <c r="E39" s="113">
        <v>42.106865065945215</v>
      </c>
      <c r="F39" s="115">
        <v>12451</v>
      </c>
      <c r="G39" s="114">
        <v>12754</v>
      </c>
      <c r="H39" s="114">
        <v>13017</v>
      </c>
      <c r="I39" s="114">
        <v>12968</v>
      </c>
      <c r="J39" s="140">
        <v>12626</v>
      </c>
      <c r="K39" s="114">
        <v>-175</v>
      </c>
      <c r="L39" s="116">
        <v>-1.3860288293996514</v>
      </c>
    </row>
    <row r="40" spans="1:12" s="110" customFormat="1" ht="15" customHeight="1" x14ac:dyDescent="0.2">
      <c r="A40" s="120"/>
      <c r="B40" s="119"/>
      <c r="C40" s="258" t="s">
        <v>107</v>
      </c>
      <c r="E40" s="113">
        <v>57.893134934054785</v>
      </c>
      <c r="F40" s="115">
        <v>17119</v>
      </c>
      <c r="G40" s="114">
        <v>17702</v>
      </c>
      <c r="H40" s="114">
        <v>18123</v>
      </c>
      <c r="I40" s="114">
        <v>18136</v>
      </c>
      <c r="J40" s="140">
        <v>17716</v>
      </c>
      <c r="K40" s="114">
        <v>-597</v>
      </c>
      <c r="L40" s="116">
        <v>-3.3698351772409123</v>
      </c>
    </row>
    <row r="41" spans="1:12" s="110" customFormat="1" ht="15" customHeight="1" x14ac:dyDescent="0.2">
      <c r="A41" s="120"/>
      <c r="B41" s="320" t="s">
        <v>516</v>
      </c>
      <c r="C41" s="258"/>
      <c r="E41" s="113">
        <v>6.6178103486564517</v>
      </c>
      <c r="F41" s="115">
        <v>3576</v>
      </c>
      <c r="G41" s="114">
        <v>3699</v>
      </c>
      <c r="H41" s="114">
        <v>3662</v>
      </c>
      <c r="I41" s="114">
        <v>3668</v>
      </c>
      <c r="J41" s="140">
        <v>3488</v>
      </c>
      <c r="K41" s="114">
        <v>88</v>
      </c>
      <c r="L41" s="116">
        <v>2.522935779816514</v>
      </c>
    </row>
    <row r="42" spans="1:12" s="110" customFormat="1" ht="15" customHeight="1" x14ac:dyDescent="0.2">
      <c r="A42" s="120"/>
      <c r="B42" s="119"/>
      <c r="C42" s="268" t="s">
        <v>106</v>
      </c>
      <c r="D42" s="182"/>
      <c r="E42" s="113">
        <v>45.441834451901563</v>
      </c>
      <c r="F42" s="115">
        <v>1625</v>
      </c>
      <c r="G42" s="114">
        <v>1660</v>
      </c>
      <c r="H42" s="114">
        <v>1656</v>
      </c>
      <c r="I42" s="114">
        <v>1667</v>
      </c>
      <c r="J42" s="140">
        <v>1599</v>
      </c>
      <c r="K42" s="114">
        <v>26</v>
      </c>
      <c r="L42" s="116">
        <v>1.6260162601626016</v>
      </c>
    </row>
    <row r="43" spans="1:12" s="110" customFormat="1" ht="15" customHeight="1" x14ac:dyDescent="0.2">
      <c r="A43" s="120"/>
      <c r="B43" s="119"/>
      <c r="C43" s="268" t="s">
        <v>107</v>
      </c>
      <c r="D43" s="182"/>
      <c r="E43" s="113">
        <v>54.558165548098437</v>
      </c>
      <c r="F43" s="115">
        <v>1951</v>
      </c>
      <c r="G43" s="114">
        <v>2039</v>
      </c>
      <c r="H43" s="114">
        <v>2006</v>
      </c>
      <c r="I43" s="114">
        <v>2001</v>
      </c>
      <c r="J43" s="140">
        <v>1889</v>
      </c>
      <c r="K43" s="114">
        <v>62</v>
      </c>
      <c r="L43" s="116">
        <v>3.2821598729486499</v>
      </c>
    </row>
    <row r="44" spans="1:12" s="110" customFormat="1" ht="15" customHeight="1" x14ac:dyDescent="0.2">
      <c r="A44" s="120"/>
      <c r="B44" s="119" t="s">
        <v>205</v>
      </c>
      <c r="C44" s="268"/>
      <c r="D44" s="182"/>
      <c r="E44" s="113">
        <v>18.228588348508403</v>
      </c>
      <c r="F44" s="115">
        <v>9850</v>
      </c>
      <c r="G44" s="114">
        <v>10537</v>
      </c>
      <c r="H44" s="114">
        <v>10886</v>
      </c>
      <c r="I44" s="114">
        <v>10904</v>
      </c>
      <c r="J44" s="140">
        <v>11043</v>
      </c>
      <c r="K44" s="114">
        <v>-1193</v>
      </c>
      <c r="L44" s="116">
        <v>-10.80322376165897</v>
      </c>
    </row>
    <row r="45" spans="1:12" s="110" customFormat="1" ht="15" customHeight="1" x14ac:dyDescent="0.2">
      <c r="A45" s="120"/>
      <c r="B45" s="119"/>
      <c r="C45" s="268" t="s">
        <v>106</v>
      </c>
      <c r="D45" s="182"/>
      <c r="E45" s="113">
        <v>38.690355329949242</v>
      </c>
      <c r="F45" s="115">
        <v>3811</v>
      </c>
      <c r="G45" s="114">
        <v>4058</v>
      </c>
      <c r="H45" s="114">
        <v>4160</v>
      </c>
      <c r="I45" s="114">
        <v>4174</v>
      </c>
      <c r="J45" s="140">
        <v>4295</v>
      </c>
      <c r="K45" s="114">
        <v>-484</v>
      </c>
      <c r="L45" s="116">
        <v>-11.268917345750873</v>
      </c>
    </row>
    <row r="46" spans="1:12" s="110" customFormat="1" ht="15" customHeight="1" x14ac:dyDescent="0.2">
      <c r="A46" s="123"/>
      <c r="B46" s="124"/>
      <c r="C46" s="260" t="s">
        <v>107</v>
      </c>
      <c r="D46" s="261"/>
      <c r="E46" s="125">
        <v>61.309644670050758</v>
      </c>
      <c r="F46" s="143">
        <v>6039</v>
      </c>
      <c r="G46" s="144">
        <v>6479</v>
      </c>
      <c r="H46" s="144">
        <v>6726</v>
      </c>
      <c r="I46" s="144">
        <v>6730</v>
      </c>
      <c r="J46" s="145">
        <v>6748</v>
      </c>
      <c r="K46" s="144">
        <v>-709</v>
      </c>
      <c r="L46" s="146">
        <v>-10.506816834617664</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330</v>
      </c>
      <c r="B49" s="192"/>
      <c r="C49" s="192"/>
      <c r="D49" s="192"/>
      <c r="E49" s="273"/>
      <c r="F49" s="274"/>
      <c r="G49" s="274"/>
      <c r="H49" s="274"/>
      <c r="I49" s="274"/>
      <c r="J49" s="274"/>
      <c r="K49" s="274"/>
      <c r="L49" s="276"/>
    </row>
    <row r="50" spans="1:12" ht="14.25" customHeight="1" x14ac:dyDescent="0.2">
      <c r="A50" s="535" t="s">
        <v>517</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54036</v>
      </c>
      <c r="E11" s="114">
        <v>56230</v>
      </c>
      <c r="F11" s="114">
        <v>57534</v>
      </c>
      <c r="G11" s="114">
        <v>57872</v>
      </c>
      <c r="H11" s="140">
        <v>56340</v>
      </c>
      <c r="I11" s="115">
        <v>-2304</v>
      </c>
      <c r="J11" s="116">
        <v>-4.0894568690095845</v>
      </c>
    </row>
    <row r="12" spans="1:15" s="110" customFormat="1" ht="24.95" customHeight="1" x14ac:dyDescent="0.2">
      <c r="A12" s="193" t="s">
        <v>132</v>
      </c>
      <c r="B12" s="194" t="s">
        <v>133</v>
      </c>
      <c r="C12" s="113">
        <v>1.4138722333259308</v>
      </c>
      <c r="D12" s="115">
        <v>764</v>
      </c>
      <c r="E12" s="114">
        <v>806</v>
      </c>
      <c r="F12" s="114">
        <v>878</v>
      </c>
      <c r="G12" s="114">
        <v>852</v>
      </c>
      <c r="H12" s="140">
        <v>775</v>
      </c>
      <c r="I12" s="115">
        <v>-11</v>
      </c>
      <c r="J12" s="116">
        <v>-1.4193548387096775</v>
      </c>
    </row>
    <row r="13" spans="1:15" s="110" customFormat="1" ht="24.95" customHeight="1" x14ac:dyDescent="0.2">
      <c r="A13" s="193" t="s">
        <v>134</v>
      </c>
      <c r="B13" s="199" t="s">
        <v>214</v>
      </c>
      <c r="C13" s="113">
        <v>0.37012362128951071</v>
      </c>
      <c r="D13" s="115">
        <v>200</v>
      </c>
      <c r="E13" s="114">
        <v>199</v>
      </c>
      <c r="F13" s="114">
        <v>208</v>
      </c>
      <c r="G13" s="114">
        <v>198</v>
      </c>
      <c r="H13" s="140">
        <v>192</v>
      </c>
      <c r="I13" s="115">
        <v>8</v>
      </c>
      <c r="J13" s="116">
        <v>4.166666666666667</v>
      </c>
    </row>
    <row r="14" spans="1:15" s="287" customFormat="1" ht="24.95" customHeight="1" x14ac:dyDescent="0.2">
      <c r="A14" s="193" t="s">
        <v>215</v>
      </c>
      <c r="B14" s="199" t="s">
        <v>137</v>
      </c>
      <c r="C14" s="113">
        <v>7.0360500407135982</v>
      </c>
      <c r="D14" s="115">
        <v>3802</v>
      </c>
      <c r="E14" s="114">
        <v>3931</v>
      </c>
      <c r="F14" s="114">
        <v>4017</v>
      </c>
      <c r="G14" s="114">
        <v>4076</v>
      </c>
      <c r="H14" s="140">
        <v>4044</v>
      </c>
      <c r="I14" s="115">
        <v>-242</v>
      </c>
      <c r="J14" s="116">
        <v>-5.9841740850642928</v>
      </c>
      <c r="K14" s="110"/>
      <c r="L14" s="110"/>
      <c r="M14" s="110"/>
      <c r="N14" s="110"/>
      <c r="O14" s="110"/>
    </row>
    <row r="15" spans="1:15" s="110" customFormat="1" ht="24.95" customHeight="1" x14ac:dyDescent="0.2">
      <c r="A15" s="193" t="s">
        <v>216</v>
      </c>
      <c r="B15" s="199" t="s">
        <v>217</v>
      </c>
      <c r="C15" s="113">
        <v>3.2663409578799318</v>
      </c>
      <c r="D15" s="115">
        <v>1765</v>
      </c>
      <c r="E15" s="114">
        <v>1881</v>
      </c>
      <c r="F15" s="114">
        <v>1933</v>
      </c>
      <c r="G15" s="114">
        <v>1948</v>
      </c>
      <c r="H15" s="140">
        <v>1904</v>
      </c>
      <c r="I15" s="115">
        <v>-139</v>
      </c>
      <c r="J15" s="116">
        <v>-7.3004201680672267</v>
      </c>
    </row>
    <row r="16" spans="1:15" s="287" customFormat="1" ht="24.95" customHeight="1" x14ac:dyDescent="0.2">
      <c r="A16" s="193" t="s">
        <v>218</v>
      </c>
      <c r="B16" s="199" t="s">
        <v>141</v>
      </c>
      <c r="C16" s="113">
        <v>2.6056702938781555</v>
      </c>
      <c r="D16" s="115">
        <v>1408</v>
      </c>
      <c r="E16" s="114">
        <v>1412</v>
      </c>
      <c r="F16" s="114">
        <v>1443</v>
      </c>
      <c r="G16" s="114">
        <v>1480</v>
      </c>
      <c r="H16" s="140">
        <v>1471</v>
      </c>
      <c r="I16" s="115">
        <v>-63</v>
      </c>
      <c r="J16" s="116">
        <v>-4.2828008157715836</v>
      </c>
      <c r="K16" s="110"/>
      <c r="L16" s="110"/>
      <c r="M16" s="110"/>
      <c r="N16" s="110"/>
      <c r="O16" s="110"/>
    </row>
    <row r="17" spans="1:15" s="110" customFormat="1" ht="24.95" customHeight="1" x14ac:dyDescent="0.2">
      <c r="A17" s="193" t="s">
        <v>142</v>
      </c>
      <c r="B17" s="199" t="s">
        <v>220</v>
      </c>
      <c r="C17" s="113">
        <v>1.1640387889555111</v>
      </c>
      <c r="D17" s="115">
        <v>629</v>
      </c>
      <c r="E17" s="114">
        <v>638</v>
      </c>
      <c r="F17" s="114">
        <v>641</v>
      </c>
      <c r="G17" s="114">
        <v>648</v>
      </c>
      <c r="H17" s="140">
        <v>669</v>
      </c>
      <c r="I17" s="115">
        <v>-40</v>
      </c>
      <c r="J17" s="116">
        <v>-5.9790732436472345</v>
      </c>
    </row>
    <row r="18" spans="1:15" s="287" customFormat="1" ht="24.95" customHeight="1" x14ac:dyDescent="0.2">
      <c r="A18" s="201" t="s">
        <v>144</v>
      </c>
      <c r="B18" s="202" t="s">
        <v>145</v>
      </c>
      <c r="C18" s="113">
        <v>4.4211266563032057</v>
      </c>
      <c r="D18" s="115">
        <v>2389</v>
      </c>
      <c r="E18" s="114">
        <v>2429</v>
      </c>
      <c r="F18" s="114">
        <v>2389</v>
      </c>
      <c r="G18" s="114">
        <v>2379</v>
      </c>
      <c r="H18" s="140">
        <v>2367</v>
      </c>
      <c r="I18" s="115">
        <v>22</v>
      </c>
      <c r="J18" s="116">
        <v>0.92944655682298272</v>
      </c>
      <c r="K18" s="110"/>
      <c r="L18" s="110"/>
      <c r="M18" s="110"/>
      <c r="N18" s="110"/>
      <c r="O18" s="110"/>
    </row>
    <row r="19" spans="1:15" s="110" customFormat="1" ht="24.95" customHeight="1" x14ac:dyDescent="0.2">
      <c r="A19" s="193" t="s">
        <v>146</v>
      </c>
      <c r="B19" s="199" t="s">
        <v>147</v>
      </c>
      <c r="C19" s="113">
        <v>18.25264638389222</v>
      </c>
      <c r="D19" s="115">
        <v>9863</v>
      </c>
      <c r="E19" s="114">
        <v>10051</v>
      </c>
      <c r="F19" s="114">
        <v>10067</v>
      </c>
      <c r="G19" s="114">
        <v>10015</v>
      </c>
      <c r="H19" s="140">
        <v>9798</v>
      </c>
      <c r="I19" s="115">
        <v>65</v>
      </c>
      <c r="J19" s="116">
        <v>0.66340069401918755</v>
      </c>
    </row>
    <row r="20" spans="1:15" s="287" customFormat="1" ht="24.95" customHeight="1" x14ac:dyDescent="0.2">
      <c r="A20" s="193" t="s">
        <v>148</v>
      </c>
      <c r="B20" s="199" t="s">
        <v>149</v>
      </c>
      <c r="C20" s="113">
        <v>6.8065733955141017</v>
      </c>
      <c r="D20" s="115">
        <v>3678</v>
      </c>
      <c r="E20" s="114">
        <v>3674</v>
      </c>
      <c r="F20" s="114">
        <v>3703</v>
      </c>
      <c r="G20" s="114">
        <v>3763</v>
      </c>
      <c r="H20" s="140">
        <v>3908</v>
      </c>
      <c r="I20" s="115">
        <v>-230</v>
      </c>
      <c r="J20" s="116">
        <v>-5.8853633572159669</v>
      </c>
      <c r="K20" s="110"/>
      <c r="L20" s="110"/>
      <c r="M20" s="110"/>
      <c r="N20" s="110"/>
      <c r="O20" s="110"/>
    </row>
    <row r="21" spans="1:15" s="110" customFormat="1" ht="24.95" customHeight="1" x14ac:dyDescent="0.2">
      <c r="A21" s="201" t="s">
        <v>150</v>
      </c>
      <c r="B21" s="202" t="s">
        <v>151</v>
      </c>
      <c r="C21" s="113">
        <v>12.169664667999111</v>
      </c>
      <c r="D21" s="115">
        <v>6576</v>
      </c>
      <c r="E21" s="114">
        <v>7823</v>
      </c>
      <c r="F21" s="114">
        <v>8741</v>
      </c>
      <c r="G21" s="114">
        <v>8744</v>
      </c>
      <c r="H21" s="140">
        <v>7654</v>
      </c>
      <c r="I21" s="115">
        <v>-1078</v>
      </c>
      <c r="J21" s="116">
        <v>-14.08413901228116</v>
      </c>
    </row>
    <row r="22" spans="1:15" s="110" customFormat="1" ht="24.95" customHeight="1" x14ac:dyDescent="0.2">
      <c r="A22" s="201" t="s">
        <v>152</v>
      </c>
      <c r="B22" s="199" t="s">
        <v>153</v>
      </c>
      <c r="C22" s="113">
        <v>3.80487082685617</v>
      </c>
      <c r="D22" s="115">
        <v>2056</v>
      </c>
      <c r="E22" s="114">
        <v>1860</v>
      </c>
      <c r="F22" s="114">
        <v>1878</v>
      </c>
      <c r="G22" s="114">
        <v>1919</v>
      </c>
      <c r="H22" s="140">
        <v>2087</v>
      </c>
      <c r="I22" s="115">
        <v>-31</v>
      </c>
      <c r="J22" s="116">
        <v>-1.4853857211308097</v>
      </c>
    </row>
    <row r="23" spans="1:15" s="110" customFormat="1" ht="24.95" customHeight="1" x14ac:dyDescent="0.2">
      <c r="A23" s="193" t="s">
        <v>154</v>
      </c>
      <c r="B23" s="199" t="s">
        <v>155</v>
      </c>
      <c r="C23" s="113">
        <v>0.75505218743060187</v>
      </c>
      <c r="D23" s="115">
        <v>408</v>
      </c>
      <c r="E23" s="114">
        <v>409</v>
      </c>
      <c r="F23" s="114">
        <v>412</v>
      </c>
      <c r="G23" s="114">
        <v>410</v>
      </c>
      <c r="H23" s="140">
        <v>411</v>
      </c>
      <c r="I23" s="115">
        <v>-3</v>
      </c>
      <c r="J23" s="116">
        <v>-0.72992700729927007</v>
      </c>
    </row>
    <row r="24" spans="1:15" s="110" customFormat="1" ht="24.95" customHeight="1" x14ac:dyDescent="0.2">
      <c r="A24" s="193" t="s">
        <v>156</v>
      </c>
      <c r="B24" s="199" t="s">
        <v>221</v>
      </c>
      <c r="C24" s="113">
        <v>8.4610259826782137</v>
      </c>
      <c r="D24" s="115">
        <v>4572</v>
      </c>
      <c r="E24" s="114">
        <v>4633</v>
      </c>
      <c r="F24" s="114">
        <v>4718</v>
      </c>
      <c r="G24" s="114">
        <v>4866</v>
      </c>
      <c r="H24" s="140">
        <v>4765</v>
      </c>
      <c r="I24" s="115">
        <v>-193</v>
      </c>
      <c r="J24" s="116">
        <v>-4.0503672612801678</v>
      </c>
    </row>
    <row r="25" spans="1:15" s="110" customFormat="1" ht="24.95" customHeight="1" x14ac:dyDescent="0.2">
      <c r="A25" s="193" t="s">
        <v>222</v>
      </c>
      <c r="B25" s="204" t="s">
        <v>159</v>
      </c>
      <c r="C25" s="113">
        <v>9.1031904656155156</v>
      </c>
      <c r="D25" s="115">
        <v>4919</v>
      </c>
      <c r="E25" s="114">
        <v>5056</v>
      </c>
      <c r="F25" s="114">
        <v>5137</v>
      </c>
      <c r="G25" s="114">
        <v>5074</v>
      </c>
      <c r="H25" s="140">
        <v>5025</v>
      </c>
      <c r="I25" s="115">
        <v>-106</v>
      </c>
      <c r="J25" s="116">
        <v>-2.1094527363184081</v>
      </c>
    </row>
    <row r="26" spans="1:15" s="110" customFormat="1" ht="24.95" customHeight="1" x14ac:dyDescent="0.2">
      <c r="A26" s="201">
        <v>782.78300000000002</v>
      </c>
      <c r="B26" s="203" t="s">
        <v>160</v>
      </c>
      <c r="C26" s="113">
        <v>0.37197423939595825</v>
      </c>
      <c r="D26" s="115">
        <v>201</v>
      </c>
      <c r="E26" s="114">
        <v>215</v>
      </c>
      <c r="F26" s="114">
        <v>215</v>
      </c>
      <c r="G26" s="114">
        <v>214</v>
      </c>
      <c r="H26" s="140">
        <v>225</v>
      </c>
      <c r="I26" s="115">
        <v>-24</v>
      </c>
      <c r="J26" s="116">
        <v>-10.666666666666666</v>
      </c>
    </row>
    <row r="27" spans="1:15" s="110" customFormat="1" ht="24.95" customHeight="1" x14ac:dyDescent="0.2">
      <c r="A27" s="193" t="s">
        <v>161</v>
      </c>
      <c r="B27" s="199" t="s">
        <v>162</v>
      </c>
      <c r="C27" s="113">
        <v>2.8610555925679177</v>
      </c>
      <c r="D27" s="115">
        <v>1546</v>
      </c>
      <c r="E27" s="114">
        <v>1568</v>
      </c>
      <c r="F27" s="114">
        <v>1614</v>
      </c>
      <c r="G27" s="114">
        <v>1601</v>
      </c>
      <c r="H27" s="140">
        <v>1518</v>
      </c>
      <c r="I27" s="115">
        <v>28</v>
      </c>
      <c r="J27" s="116">
        <v>1.8445322793148879</v>
      </c>
    </row>
    <row r="28" spans="1:15" s="110" customFormat="1" ht="24.95" customHeight="1" x14ac:dyDescent="0.2">
      <c r="A28" s="193" t="s">
        <v>163</v>
      </c>
      <c r="B28" s="199" t="s">
        <v>164</v>
      </c>
      <c r="C28" s="113">
        <v>2.5779110222814419</v>
      </c>
      <c r="D28" s="115">
        <v>1393</v>
      </c>
      <c r="E28" s="114">
        <v>1472</v>
      </c>
      <c r="F28" s="114">
        <v>1373</v>
      </c>
      <c r="G28" s="114">
        <v>1409</v>
      </c>
      <c r="H28" s="140">
        <v>1432</v>
      </c>
      <c r="I28" s="115">
        <v>-39</v>
      </c>
      <c r="J28" s="116">
        <v>-2.7234636871508382</v>
      </c>
    </row>
    <row r="29" spans="1:15" s="110" customFormat="1" ht="24.95" customHeight="1" x14ac:dyDescent="0.2">
      <c r="A29" s="193">
        <v>86</v>
      </c>
      <c r="B29" s="199" t="s">
        <v>165</v>
      </c>
      <c r="C29" s="113">
        <v>5.947886594122437</v>
      </c>
      <c r="D29" s="115">
        <v>3214</v>
      </c>
      <c r="E29" s="114">
        <v>3262</v>
      </c>
      <c r="F29" s="114">
        <v>3275</v>
      </c>
      <c r="G29" s="114">
        <v>3308</v>
      </c>
      <c r="H29" s="140">
        <v>3322</v>
      </c>
      <c r="I29" s="115">
        <v>-108</v>
      </c>
      <c r="J29" s="116">
        <v>-3.2510535821794102</v>
      </c>
    </row>
    <row r="30" spans="1:15" s="110" customFormat="1" ht="24.95" customHeight="1" x14ac:dyDescent="0.2">
      <c r="A30" s="193">
        <v>87.88</v>
      </c>
      <c r="B30" s="204" t="s">
        <v>166</v>
      </c>
      <c r="C30" s="113">
        <v>4.7801465689540308</v>
      </c>
      <c r="D30" s="115">
        <v>2583</v>
      </c>
      <c r="E30" s="114">
        <v>2576</v>
      </c>
      <c r="F30" s="114">
        <v>2552</v>
      </c>
      <c r="G30" s="114">
        <v>2609</v>
      </c>
      <c r="H30" s="140">
        <v>2576</v>
      </c>
      <c r="I30" s="115">
        <v>7</v>
      </c>
      <c r="J30" s="116">
        <v>0.27173913043478259</v>
      </c>
    </row>
    <row r="31" spans="1:15" s="110" customFormat="1" ht="24.95" customHeight="1" x14ac:dyDescent="0.2">
      <c r="A31" s="193" t="s">
        <v>167</v>
      </c>
      <c r="B31" s="199" t="s">
        <v>168</v>
      </c>
      <c r="C31" s="113">
        <v>10.866829521060033</v>
      </c>
      <c r="D31" s="115">
        <v>5872</v>
      </c>
      <c r="E31" s="114">
        <v>6266</v>
      </c>
      <c r="F31" s="114">
        <v>6357</v>
      </c>
      <c r="G31" s="114">
        <v>6434</v>
      </c>
      <c r="H31" s="140">
        <v>6240</v>
      </c>
      <c r="I31" s="115">
        <v>-368</v>
      </c>
      <c r="J31" s="116">
        <v>-5.8974358974358978</v>
      </c>
    </row>
    <row r="32" spans="1:15" s="110" customFormat="1" ht="24.95" customHeight="1" x14ac:dyDescent="0.2">
      <c r="A32" s="193"/>
      <c r="B32" s="204" t="s">
        <v>169</v>
      </c>
      <c r="C32" s="113">
        <v>0</v>
      </c>
      <c r="D32" s="115">
        <v>0</v>
      </c>
      <c r="E32" s="114">
        <v>0</v>
      </c>
      <c r="F32" s="114">
        <v>0</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1.4138722333259308</v>
      </c>
      <c r="D34" s="115">
        <v>764</v>
      </c>
      <c r="E34" s="114">
        <v>806</v>
      </c>
      <c r="F34" s="114">
        <v>878</v>
      </c>
      <c r="G34" s="114">
        <v>852</v>
      </c>
      <c r="H34" s="140">
        <v>775</v>
      </c>
      <c r="I34" s="115">
        <v>-11</v>
      </c>
      <c r="J34" s="116">
        <v>-1.4193548387096775</v>
      </c>
    </row>
    <row r="35" spans="1:10" s="110" customFormat="1" ht="24.95" customHeight="1" x14ac:dyDescent="0.2">
      <c r="A35" s="292" t="s">
        <v>171</v>
      </c>
      <c r="B35" s="293" t="s">
        <v>172</v>
      </c>
      <c r="C35" s="113">
        <v>11.827300318306314</v>
      </c>
      <c r="D35" s="115">
        <v>6391</v>
      </c>
      <c r="E35" s="114">
        <v>6559</v>
      </c>
      <c r="F35" s="114">
        <v>6614</v>
      </c>
      <c r="G35" s="114">
        <v>6653</v>
      </c>
      <c r="H35" s="140">
        <v>6603</v>
      </c>
      <c r="I35" s="115">
        <v>-212</v>
      </c>
      <c r="J35" s="116">
        <v>-3.2106618203846735</v>
      </c>
    </row>
    <row r="36" spans="1:10" s="110" customFormat="1" ht="24.95" customHeight="1" x14ac:dyDescent="0.2">
      <c r="A36" s="294" t="s">
        <v>173</v>
      </c>
      <c r="B36" s="295" t="s">
        <v>174</v>
      </c>
      <c r="C36" s="125">
        <v>86.758827448367754</v>
      </c>
      <c r="D36" s="143">
        <v>46881</v>
      </c>
      <c r="E36" s="144">
        <v>48865</v>
      </c>
      <c r="F36" s="144">
        <v>50042</v>
      </c>
      <c r="G36" s="144">
        <v>50366</v>
      </c>
      <c r="H36" s="145">
        <v>48961</v>
      </c>
      <c r="I36" s="143">
        <v>-2080</v>
      </c>
      <c r="J36" s="146">
        <v>-4.2482792426625275</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333</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54036</v>
      </c>
      <c r="F11" s="264">
        <v>56230</v>
      </c>
      <c r="G11" s="264">
        <v>57534</v>
      </c>
      <c r="H11" s="264">
        <v>57872</v>
      </c>
      <c r="I11" s="265">
        <v>56340</v>
      </c>
      <c r="J11" s="263">
        <v>-2304</v>
      </c>
      <c r="K11" s="266">
        <v>-4.0894568690095845</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43.485824265304615</v>
      </c>
      <c r="E13" s="115">
        <v>23498</v>
      </c>
      <c r="F13" s="114">
        <v>24063</v>
      </c>
      <c r="G13" s="114">
        <v>24936</v>
      </c>
      <c r="H13" s="114">
        <v>25171</v>
      </c>
      <c r="I13" s="140">
        <v>24552</v>
      </c>
      <c r="J13" s="115">
        <v>-1054</v>
      </c>
      <c r="K13" s="116">
        <v>-4.2929292929292933</v>
      </c>
    </row>
    <row r="14" spans="1:15" ht="15.95" customHeight="1" x14ac:dyDescent="0.2">
      <c r="A14" s="306" t="s">
        <v>230</v>
      </c>
      <c r="B14" s="307"/>
      <c r="C14" s="308"/>
      <c r="D14" s="113">
        <v>43.787475016655563</v>
      </c>
      <c r="E14" s="115">
        <v>23661</v>
      </c>
      <c r="F14" s="114">
        <v>25000</v>
      </c>
      <c r="G14" s="114">
        <v>25511</v>
      </c>
      <c r="H14" s="114">
        <v>25582</v>
      </c>
      <c r="I14" s="140">
        <v>24810</v>
      </c>
      <c r="J14" s="115">
        <v>-1149</v>
      </c>
      <c r="K14" s="116">
        <v>-4.6311970979443773</v>
      </c>
    </row>
    <row r="15" spans="1:15" ht="15.95" customHeight="1" x14ac:dyDescent="0.2">
      <c r="A15" s="306" t="s">
        <v>231</v>
      </c>
      <c r="B15" s="307"/>
      <c r="C15" s="308"/>
      <c r="D15" s="113">
        <v>5.1521208083499888</v>
      </c>
      <c r="E15" s="115">
        <v>2784</v>
      </c>
      <c r="F15" s="114">
        <v>2878</v>
      </c>
      <c r="G15" s="114">
        <v>2870</v>
      </c>
      <c r="H15" s="114">
        <v>2823</v>
      </c>
      <c r="I15" s="140">
        <v>2800</v>
      </c>
      <c r="J15" s="115">
        <v>-16</v>
      </c>
      <c r="K15" s="116">
        <v>-0.5714285714285714</v>
      </c>
    </row>
    <row r="16" spans="1:15" ht="15.95" customHeight="1" x14ac:dyDescent="0.2">
      <c r="A16" s="306" t="s">
        <v>232</v>
      </c>
      <c r="B16" s="307"/>
      <c r="C16" s="308"/>
      <c r="D16" s="113">
        <v>3.2903989932637501</v>
      </c>
      <c r="E16" s="115">
        <v>1778</v>
      </c>
      <c r="F16" s="114">
        <v>1860</v>
      </c>
      <c r="G16" s="114">
        <v>1763</v>
      </c>
      <c r="H16" s="114">
        <v>1785</v>
      </c>
      <c r="I16" s="140">
        <v>1760</v>
      </c>
      <c r="J16" s="115">
        <v>18</v>
      </c>
      <c r="K16" s="116">
        <v>1.0227272727272727</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1.1251758087201125</v>
      </c>
      <c r="E18" s="115">
        <v>608</v>
      </c>
      <c r="F18" s="114">
        <v>618</v>
      </c>
      <c r="G18" s="114">
        <v>666</v>
      </c>
      <c r="H18" s="114">
        <v>640</v>
      </c>
      <c r="I18" s="140">
        <v>585</v>
      </c>
      <c r="J18" s="115">
        <v>23</v>
      </c>
      <c r="K18" s="116">
        <v>3.9316239316239314</v>
      </c>
    </row>
    <row r="19" spans="1:11" ht="14.1" customHeight="1" x14ac:dyDescent="0.2">
      <c r="A19" s="306" t="s">
        <v>235</v>
      </c>
      <c r="B19" s="307" t="s">
        <v>236</v>
      </c>
      <c r="C19" s="308"/>
      <c r="D19" s="113">
        <v>0.76245465985639205</v>
      </c>
      <c r="E19" s="115">
        <v>412</v>
      </c>
      <c r="F19" s="114">
        <v>420</v>
      </c>
      <c r="G19" s="114">
        <v>466</v>
      </c>
      <c r="H19" s="114">
        <v>440</v>
      </c>
      <c r="I19" s="140">
        <v>396</v>
      </c>
      <c r="J19" s="115">
        <v>16</v>
      </c>
      <c r="K19" s="116">
        <v>4.0404040404040407</v>
      </c>
    </row>
    <row r="20" spans="1:11" ht="14.1" customHeight="1" x14ac:dyDescent="0.2">
      <c r="A20" s="306">
        <v>12</v>
      </c>
      <c r="B20" s="307" t="s">
        <v>237</v>
      </c>
      <c r="C20" s="308"/>
      <c r="D20" s="113">
        <v>1.0011843955881263</v>
      </c>
      <c r="E20" s="115">
        <v>541</v>
      </c>
      <c r="F20" s="114">
        <v>537</v>
      </c>
      <c r="G20" s="114">
        <v>577</v>
      </c>
      <c r="H20" s="114">
        <v>586</v>
      </c>
      <c r="I20" s="140">
        <v>542</v>
      </c>
      <c r="J20" s="115">
        <v>-1</v>
      </c>
      <c r="K20" s="116">
        <v>-0.18450184501845018</v>
      </c>
    </row>
    <row r="21" spans="1:11" ht="14.1" customHeight="1" x14ac:dyDescent="0.2">
      <c r="A21" s="306">
        <v>21</v>
      </c>
      <c r="B21" s="307" t="s">
        <v>238</v>
      </c>
      <c r="C21" s="308"/>
      <c r="D21" s="113">
        <v>0.19801613738988821</v>
      </c>
      <c r="E21" s="115">
        <v>107</v>
      </c>
      <c r="F21" s="114">
        <v>113</v>
      </c>
      <c r="G21" s="114">
        <v>121</v>
      </c>
      <c r="H21" s="114">
        <v>122</v>
      </c>
      <c r="I21" s="140">
        <v>133</v>
      </c>
      <c r="J21" s="115">
        <v>-26</v>
      </c>
      <c r="K21" s="116">
        <v>-19.548872180451127</v>
      </c>
    </row>
    <row r="22" spans="1:11" ht="14.1" customHeight="1" x14ac:dyDescent="0.2">
      <c r="A22" s="306">
        <v>22</v>
      </c>
      <c r="B22" s="307" t="s">
        <v>239</v>
      </c>
      <c r="C22" s="308"/>
      <c r="D22" s="113">
        <v>0.49781627063439188</v>
      </c>
      <c r="E22" s="115">
        <v>269</v>
      </c>
      <c r="F22" s="114">
        <v>260</v>
      </c>
      <c r="G22" s="114">
        <v>259</v>
      </c>
      <c r="H22" s="114">
        <v>264</v>
      </c>
      <c r="I22" s="140">
        <v>260</v>
      </c>
      <c r="J22" s="115">
        <v>9</v>
      </c>
      <c r="K22" s="116">
        <v>3.4615384615384617</v>
      </c>
    </row>
    <row r="23" spans="1:11" ht="14.1" customHeight="1" x14ac:dyDescent="0.2">
      <c r="A23" s="306">
        <v>23</v>
      </c>
      <c r="B23" s="307" t="s">
        <v>240</v>
      </c>
      <c r="C23" s="308"/>
      <c r="D23" s="113">
        <v>0.32015693241542675</v>
      </c>
      <c r="E23" s="115">
        <v>173</v>
      </c>
      <c r="F23" s="114">
        <v>171</v>
      </c>
      <c r="G23" s="114">
        <v>171</v>
      </c>
      <c r="H23" s="114">
        <v>159</v>
      </c>
      <c r="I23" s="140">
        <v>166</v>
      </c>
      <c r="J23" s="115">
        <v>7</v>
      </c>
      <c r="K23" s="116">
        <v>4.2168674698795181</v>
      </c>
    </row>
    <row r="24" spans="1:11" ht="14.1" customHeight="1" x14ac:dyDescent="0.2">
      <c r="A24" s="306">
        <v>24</v>
      </c>
      <c r="B24" s="307" t="s">
        <v>241</v>
      </c>
      <c r="C24" s="308"/>
      <c r="D24" s="113">
        <v>0.86423865571100744</v>
      </c>
      <c r="E24" s="115">
        <v>467</v>
      </c>
      <c r="F24" s="114">
        <v>489</v>
      </c>
      <c r="G24" s="114">
        <v>507</v>
      </c>
      <c r="H24" s="114">
        <v>509</v>
      </c>
      <c r="I24" s="140">
        <v>518</v>
      </c>
      <c r="J24" s="115">
        <v>-51</v>
      </c>
      <c r="K24" s="116">
        <v>-9.8455598455598459</v>
      </c>
    </row>
    <row r="25" spans="1:11" ht="14.1" customHeight="1" x14ac:dyDescent="0.2">
      <c r="A25" s="306">
        <v>25</v>
      </c>
      <c r="B25" s="307" t="s">
        <v>242</v>
      </c>
      <c r="C25" s="308"/>
      <c r="D25" s="113">
        <v>1.3046857650455252</v>
      </c>
      <c r="E25" s="115">
        <v>705</v>
      </c>
      <c r="F25" s="114">
        <v>764</v>
      </c>
      <c r="G25" s="114">
        <v>765</v>
      </c>
      <c r="H25" s="114">
        <v>759</v>
      </c>
      <c r="I25" s="140">
        <v>716</v>
      </c>
      <c r="J25" s="115">
        <v>-11</v>
      </c>
      <c r="K25" s="116">
        <v>-1.5363128491620113</v>
      </c>
    </row>
    <row r="26" spans="1:11" ht="14.1" customHeight="1" x14ac:dyDescent="0.2">
      <c r="A26" s="306">
        <v>26</v>
      </c>
      <c r="B26" s="307" t="s">
        <v>243</v>
      </c>
      <c r="C26" s="308"/>
      <c r="D26" s="113">
        <v>0.72359167962099347</v>
      </c>
      <c r="E26" s="115">
        <v>391</v>
      </c>
      <c r="F26" s="114">
        <v>394</v>
      </c>
      <c r="G26" s="114">
        <v>385</v>
      </c>
      <c r="H26" s="114">
        <v>386</v>
      </c>
      <c r="I26" s="140">
        <v>386</v>
      </c>
      <c r="J26" s="115">
        <v>5</v>
      </c>
      <c r="K26" s="116">
        <v>1.2953367875647668</v>
      </c>
    </row>
    <row r="27" spans="1:11" ht="14.1" customHeight="1" x14ac:dyDescent="0.2">
      <c r="A27" s="306">
        <v>27</v>
      </c>
      <c r="B27" s="307" t="s">
        <v>244</v>
      </c>
      <c r="C27" s="308"/>
      <c r="D27" s="113">
        <v>0.33126064105411207</v>
      </c>
      <c r="E27" s="115">
        <v>179</v>
      </c>
      <c r="F27" s="114">
        <v>170</v>
      </c>
      <c r="G27" s="114">
        <v>176</v>
      </c>
      <c r="H27" s="114">
        <v>188</v>
      </c>
      <c r="I27" s="140">
        <v>190</v>
      </c>
      <c r="J27" s="115">
        <v>-11</v>
      </c>
      <c r="K27" s="116">
        <v>-5.7894736842105265</v>
      </c>
    </row>
    <row r="28" spans="1:11" ht="14.1" customHeight="1" x14ac:dyDescent="0.2">
      <c r="A28" s="306">
        <v>28</v>
      </c>
      <c r="B28" s="307" t="s">
        <v>245</v>
      </c>
      <c r="C28" s="308"/>
      <c r="D28" s="113">
        <v>0.19061366496409801</v>
      </c>
      <c r="E28" s="115">
        <v>103</v>
      </c>
      <c r="F28" s="114">
        <v>113</v>
      </c>
      <c r="G28" s="114">
        <v>112</v>
      </c>
      <c r="H28" s="114">
        <v>115</v>
      </c>
      <c r="I28" s="140">
        <v>115</v>
      </c>
      <c r="J28" s="115">
        <v>-12</v>
      </c>
      <c r="K28" s="116">
        <v>-10.434782608695652</v>
      </c>
    </row>
    <row r="29" spans="1:11" ht="14.1" customHeight="1" x14ac:dyDescent="0.2">
      <c r="A29" s="306">
        <v>29</v>
      </c>
      <c r="B29" s="307" t="s">
        <v>246</v>
      </c>
      <c r="C29" s="308"/>
      <c r="D29" s="113">
        <v>2.8740099193130506</v>
      </c>
      <c r="E29" s="115">
        <v>1553</v>
      </c>
      <c r="F29" s="114">
        <v>1844</v>
      </c>
      <c r="G29" s="114">
        <v>1862</v>
      </c>
      <c r="H29" s="114">
        <v>1881</v>
      </c>
      <c r="I29" s="140">
        <v>1790</v>
      </c>
      <c r="J29" s="115">
        <v>-237</v>
      </c>
      <c r="K29" s="116">
        <v>-13.240223463687151</v>
      </c>
    </row>
    <row r="30" spans="1:11" ht="14.1" customHeight="1" x14ac:dyDescent="0.2">
      <c r="A30" s="306" t="s">
        <v>247</v>
      </c>
      <c r="B30" s="307" t="s">
        <v>248</v>
      </c>
      <c r="C30" s="308"/>
      <c r="D30" s="113">
        <v>0.34976682211858762</v>
      </c>
      <c r="E30" s="115">
        <v>189</v>
      </c>
      <c r="F30" s="114">
        <v>219</v>
      </c>
      <c r="G30" s="114">
        <v>209</v>
      </c>
      <c r="H30" s="114">
        <v>212</v>
      </c>
      <c r="I30" s="140">
        <v>206</v>
      </c>
      <c r="J30" s="115">
        <v>-17</v>
      </c>
      <c r="K30" s="116">
        <v>-8.2524271844660202</v>
      </c>
    </row>
    <row r="31" spans="1:11" ht="14.1" customHeight="1" x14ac:dyDescent="0.2">
      <c r="A31" s="306" t="s">
        <v>249</v>
      </c>
      <c r="B31" s="307" t="s">
        <v>250</v>
      </c>
      <c r="C31" s="308"/>
      <c r="D31" s="113">
        <v>2.5038862980235397</v>
      </c>
      <c r="E31" s="115">
        <v>1353</v>
      </c>
      <c r="F31" s="114">
        <v>1612</v>
      </c>
      <c r="G31" s="114">
        <v>1639</v>
      </c>
      <c r="H31" s="114">
        <v>1654</v>
      </c>
      <c r="I31" s="140">
        <v>1570</v>
      </c>
      <c r="J31" s="115">
        <v>-217</v>
      </c>
      <c r="K31" s="116">
        <v>-13.821656050955413</v>
      </c>
    </row>
    <row r="32" spans="1:11" ht="14.1" customHeight="1" x14ac:dyDescent="0.2">
      <c r="A32" s="306">
        <v>31</v>
      </c>
      <c r="B32" s="307" t="s">
        <v>251</v>
      </c>
      <c r="C32" s="308"/>
      <c r="D32" s="113">
        <v>0.18136057443186024</v>
      </c>
      <c r="E32" s="115">
        <v>98</v>
      </c>
      <c r="F32" s="114">
        <v>95</v>
      </c>
      <c r="G32" s="114">
        <v>95</v>
      </c>
      <c r="H32" s="114">
        <v>105</v>
      </c>
      <c r="I32" s="140">
        <v>98</v>
      </c>
      <c r="J32" s="115">
        <v>0</v>
      </c>
      <c r="K32" s="116">
        <v>0</v>
      </c>
    </row>
    <row r="33" spans="1:11" ht="14.1" customHeight="1" x14ac:dyDescent="0.2">
      <c r="A33" s="306">
        <v>32</v>
      </c>
      <c r="B33" s="307" t="s">
        <v>252</v>
      </c>
      <c r="C33" s="308"/>
      <c r="D33" s="113">
        <v>1.2565696942778888</v>
      </c>
      <c r="E33" s="115">
        <v>679</v>
      </c>
      <c r="F33" s="114">
        <v>697</v>
      </c>
      <c r="G33" s="114">
        <v>697</v>
      </c>
      <c r="H33" s="114">
        <v>716</v>
      </c>
      <c r="I33" s="140">
        <v>684</v>
      </c>
      <c r="J33" s="115">
        <v>-5</v>
      </c>
      <c r="K33" s="116">
        <v>-0.73099415204678364</v>
      </c>
    </row>
    <row r="34" spans="1:11" ht="14.1" customHeight="1" x14ac:dyDescent="0.2">
      <c r="A34" s="306">
        <v>33</v>
      </c>
      <c r="B34" s="307" t="s">
        <v>253</v>
      </c>
      <c r="C34" s="308"/>
      <c r="D34" s="113">
        <v>0.47745947146346879</v>
      </c>
      <c r="E34" s="115">
        <v>258</v>
      </c>
      <c r="F34" s="114">
        <v>252</v>
      </c>
      <c r="G34" s="114">
        <v>247</v>
      </c>
      <c r="H34" s="114">
        <v>241</v>
      </c>
      <c r="I34" s="140">
        <v>241</v>
      </c>
      <c r="J34" s="115">
        <v>17</v>
      </c>
      <c r="K34" s="116">
        <v>7.0539419087136928</v>
      </c>
    </row>
    <row r="35" spans="1:11" ht="14.1" customHeight="1" x14ac:dyDescent="0.2">
      <c r="A35" s="306">
        <v>34</v>
      </c>
      <c r="B35" s="307" t="s">
        <v>254</v>
      </c>
      <c r="C35" s="308"/>
      <c r="D35" s="113">
        <v>3.8178251536013028</v>
      </c>
      <c r="E35" s="115">
        <v>2063</v>
      </c>
      <c r="F35" s="114">
        <v>2086</v>
      </c>
      <c r="G35" s="114">
        <v>2135</v>
      </c>
      <c r="H35" s="114">
        <v>2087</v>
      </c>
      <c r="I35" s="140">
        <v>2057</v>
      </c>
      <c r="J35" s="115">
        <v>6</v>
      </c>
      <c r="K35" s="116">
        <v>0.29168692270296548</v>
      </c>
    </row>
    <row r="36" spans="1:11" ht="14.1" customHeight="1" x14ac:dyDescent="0.2">
      <c r="A36" s="306">
        <v>41</v>
      </c>
      <c r="B36" s="307" t="s">
        <v>255</v>
      </c>
      <c r="C36" s="308"/>
      <c r="D36" s="113">
        <v>7.5875342364349688E-2</v>
      </c>
      <c r="E36" s="115">
        <v>41</v>
      </c>
      <c r="F36" s="114">
        <v>40</v>
      </c>
      <c r="G36" s="114">
        <v>48</v>
      </c>
      <c r="H36" s="114">
        <v>47</v>
      </c>
      <c r="I36" s="140">
        <v>47</v>
      </c>
      <c r="J36" s="115">
        <v>-6</v>
      </c>
      <c r="K36" s="116">
        <v>-12.76595744680851</v>
      </c>
    </row>
    <row r="37" spans="1:11" ht="14.1" customHeight="1" x14ac:dyDescent="0.2">
      <c r="A37" s="306">
        <v>42</v>
      </c>
      <c r="B37" s="307" t="s">
        <v>256</v>
      </c>
      <c r="C37" s="308"/>
      <c r="D37" s="113">
        <v>3.5161744022503515E-2</v>
      </c>
      <c r="E37" s="115">
        <v>19</v>
      </c>
      <c r="F37" s="114">
        <v>19</v>
      </c>
      <c r="G37" s="114">
        <v>19</v>
      </c>
      <c r="H37" s="114">
        <v>17</v>
      </c>
      <c r="I37" s="140">
        <v>19</v>
      </c>
      <c r="J37" s="115">
        <v>0</v>
      </c>
      <c r="K37" s="116">
        <v>0</v>
      </c>
    </row>
    <row r="38" spans="1:11" ht="14.1" customHeight="1" x14ac:dyDescent="0.2">
      <c r="A38" s="306">
        <v>43</v>
      </c>
      <c r="B38" s="307" t="s">
        <v>257</v>
      </c>
      <c r="C38" s="308"/>
      <c r="D38" s="113">
        <v>0.3386631134799023</v>
      </c>
      <c r="E38" s="115">
        <v>183</v>
      </c>
      <c r="F38" s="114">
        <v>181</v>
      </c>
      <c r="G38" s="114">
        <v>171</v>
      </c>
      <c r="H38" s="114">
        <v>174</v>
      </c>
      <c r="I38" s="140">
        <v>169</v>
      </c>
      <c r="J38" s="115">
        <v>14</v>
      </c>
      <c r="K38" s="116">
        <v>8.2840236686390529</v>
      </c>
    </row>
    <row r="39" spans="1:11" ht="14.1" customHeight="1" x14ac:dyDescent="0.2">
      <c r="A39" s="306">
        <v>51</v>
      </c>
      <c r="B39" s="307" t="s">
        <v>258</v>
      </c>
      <c r="C39" s="308"/>
      <c r="D39" s="113">
        <v>10.359760159893405</v>
      </c>
      <c r="E39" s="115">
        <v>5598</v>
      </c>
      <c r="F39" s="114">
        <v>5240</v>
      </c>
      <c r="G39" s="114">
        <v>5362</v>
      </c>
      <c r="H39" s="114">
        <v>5624</v>
      </c>
      <c r="I39" s="140">
        <v>5989</v>
      </c>
      <c r="J39" s="115">
        <v>-391</v>
      </c>
      <c r="K39" s="116">
        <v>-6.528635832359325</v>
      </c>
    </row>
    <row r="40" spans="1:11" ht="14.1" customHeight="1" x14ac:dyDescent="0.2">
      <c r="A40" s="306" t="s">
        <v>259</v>
      </c>
      <c r="B40" s="307" t="s">
        <v>260</v>
      </c>
      <c r="C40" s="308"/>
      <c r="D40" s="113">
        <v>10.043304463690873</v>
      </c>
      <c r="E40" s="115">
        <v>5427</v>
      </c>
      <c r="F40" s="114">
        <v>5052</v>
      </c>
      <c r="G40" s="114">
        <v>5174</v>
      </c>
      <c r="H40" s="114">
        <v>5442</v>
      </c>
      <c r="I40" s="140">
        <v>5820</v>
      </c>
      <c r="J40" s="115">
        <v>-393</v>
      </c>
      <c r="K40" s="116">
        <v>-6.7525773195876289</v>
      </c>
    </row>
    <row r="41" spans="1:11" ht="14.1" customHeight="1" x14ac:dyDescent="0.2">
      <c r="A41" s="306"/>
      <c r="B41" s="307" t="s">
        <v>261</v>
      </c>
      <c r="C41" s="308"/>
      <c r="D41" s="113">
        <v>3.4106891701828412</v>
      </c>
      <c r="E41" s="115">
        <v>1843</v>
      </c>
      <c r="F41" s="114">
        <v>1889</v>
      </c>
      <c r="G41" s="114">
        <v>1958</v>
      </c>
      <c r="H41" s="114">
        <v>2023</v>
      </c>
      <c r="I41" s="140">
        <v>2029</v>
      </c>
      <c r="J41" s="115">
        <v>-186</v>
      </c>
      <c r="K41" s="116">
        <v>-9.1670773780187282</v>
      </c>
    </row>
    <row r="42" spans="1:11" ht="14.1" customHeight="1" x14ac:dyDescent="0.2">
      <c r="A42" s="306">
        <v>52</v>
      </c>
      <c r="B42" s="307" t="s">
        <v>262</v>
      </c>
      <c r="C42" s="308"/>
      <c r="D42" s="113">
        <v>5.7850322007550519</v>
      </c>
      <c r="E42" s="115">
        <v>3126</v>
      </c>
      <c r="F42" s="114">
        <v>3260</v>
      </c>
      <c r="G42" s="114">
        <v>3252</v>
      </c>
      <c r="H42" s="114">
        <v>3216</v>
      </c>
      <c r="I42" s="140">
        <v>3224</v>
      </c>
      <c r="J42" s="115">
        <v>-98</v>
      </c>
      <c r="K42" s="116">
        <v>-3.0397022332506203</v>
      </c>
    </row>
    <row r="43" spans="1:11" ht="14.1" customHeight="1" x14ac:dyDescent="0.2">
      <c r="A43" s="306" t="s">
        <v>263</v>
      </c>
      <c r="B43" s="307" t="s">
        <v>264</v>
      </c>
      <c r="C43" s="308"/>
      <c r="D43" s="113">
        <v>5.6314308979199055</v>
      </c>
      <c r="E43" s="115">
        <v>3043</v>
      </c>
      <c r="F43" s="114">
        <v>3167</v>
      </c>
      <c r="G43" s="114">
        <v>3151</v>
      </c>
      <c r="H43" s="114">
        <v>3111</v>
      </c>
      <c r="I43" s="140">
        <v>3123</v>
      </c>
      <c r="J43" s="115">
        <v>-80</v>
      </c>
      <c r="K43" s="116">
        <v>-2.5616394492475183</v>
      </c>
    </row>
    <row r="44" spans="1:11" ht="14.1" customHeight="1" x14ac:dyDescent="0.2">
      <c r="A44" s="306">
        <v>53</v>
      </c>
      <c r="B44" s="307" t="s">
        <v>265</v>
      </c>
      <c r="C44" s="308"/>
      <c r="D44" s="113">
        <v>1.7673402916574137</v>
      </c>
      <c r="E44" s="115">
        <v>955</v>
      </c>
      <c r="F44" s="114">
        <v>1019</v>
      </c>
      <c r="G44" s="114">
        <v>1020</v>
      </c>
      <c r="H44" s="114">
        <v>1050</v>
      </c>
      <c r="I44" s="140">
        <v>919</v>
      </c>
      <c r="J44" s="115">
        <v>36</v>
      </c>
      <c r="K44" s="116">
        <v>3.9173014145810665</v>
      </c>
    </row>
    <row r="45" spans="1:11" ht="14.1" customHeight="1" x14ac:dyDescent="0.2">
      <c r="A45" s="306" t="s">
        <v>266</v>
      </c>
      <c r="B45" s="307" t="s">
        <v>267</v>
      </c>
      <c r="C45" s="308"/>
      <c r="D45" s="113">
        <v>1.674809386335036</v>
      </c>
      <c r="E45" s="115">
        <v>905</v>
      </c>
      <c r="F45" s="114">
        <v>968</v>
      </c>
      <c r="G45" s="114">
        <v>969</v>
      </c>
      <c r="H45" s="114">
        <v>996</v>
      </c>
      <c r="I45" s="140">
        <v>875</v>
      </c>
      <c r="J45" s="115">
        <v>30</v>
      </c>
      <c r="K45" s="116">
        <v>3.4285714285714284</v>
      </c>
    </row>
    <row r="46" spans="1:11" ht="14.1" customHeight="1" x14ac:dyDescent="0.2">
      <c r="A46" s="306">
        <v>54</v>
      </c>
      <c r="B46" s="307" t="s">
        <v>268</v>
      </c>
      <c r="C46" s="308"/>
      <c r="D46" s="113">
        <v>13.285587386186986</v>
      </c>
      <c r="E46" s="115">
        <v>7179</v>
      </c>
      <c r="F46" s="114">
        <v>7387</v>
      </c>
      <c r="G46" s="114">
        <v>7525</v>
      </c>
      <c r="H46" s="114">
        <v>7427</v>
      </c>
      <c r="I46" s="140">
        <v>7325</v>
      </c>
      <c r="J46" s="115">
        <v>-146</v>
      </c>
      <c r="K46" s="116">
        <v>-1.993174061433447</v>
      </c>
    </row>
    <row r="47" spans="1:11" ht="14.1" customHeight="1" x14ac:dyDescent="0.2">
      <c r="A47" s="306">
        <v>61</v>
      </c>
      <c r="B47" s="307" t="s">
        <v>269</v>
      </c>
      <c r="C47" s="308"/>
      <c r="D47" s="113">
        <v>0.70138426234362272</v>
      </c>
      <c r="E47" s="115">
        <v>379</v>
      </c>
      <c r="F47" s="114">
        <v>376</v>
      </c>
      <c r="G47" s="114">
        <v>371</v>
      </c>
      <c r="H47" s="114">
        <v>370</v>
      </c>
      <c r="I47" s="140">
        <v>357</v>
      </c>
      <c r="J47" s="115">
        <v>22</v>
      </c>
      <c r="K47" s="116">
        <v>6.1624649859943981</v>
      </c>
    </row>
    <row r="48" spans="1:11" ht="14.1" customHeight="1" x14ac:dyDescent="0.2">
      <c r="A48" s="306">
        <v>62</v>
      </c>
      <c r="B48" s="307" t="s">
        <v>270</v>
      </c>
      <c r="C48" s="308"/>
      <c r="D48" s="113">
        <v>11.279517358797838</v>
      </c>
      <c r="E48" s="115">
        <v>6095</v>
      </c>
      <c r="F48" s="114">
        <v>6340</v>
      </c>
      <c r="G48" s="114">
        <v>6468</v>
      </c>
      <c r="H48" s="114">
        <v>6494</v>
      </c>
      <c r="I48" s="140">
        <v>6165</v>
      </c>
      <c r="J48" s="115">
        <v>-70</v>
      </c>
      <c r="K48" s="116">
        <v>-1.1354420113544201</v>
      </c>
    </row>
    <row r="49" spans="1:11" ht="14.1" customHeight="1" x14ac:dyDescent="0.2">
      <c r="A49" s="306">
        <v>63</v>
      </c>
      <c r="B49" s="307" t="s">
        <v>271</v>
      </c>
      <c r="C49" s="308"/>
      <c r="D49" s="113">
        <v>10.496705899770523</v>
      </c>
      <c r="E49" s="115">
        <v>5672</v>
      </c>
      <c r="F49" s="114">
        <v>6833</v>
      </c>
      <c r="G49" s="114">
        <v>7697</v>
      </c>
      <c r="H49" s="114">
        <v>7733</v>
      </c>
      <c r="I49" s="140">
        <v>6860</v>
      </c>
      <c r="J49" s="115">
        <v>-1188</v>
      </c>
      <c r="K49" s="116">
        <v>-17.317784256559765</v>
      </c>
    </row>
    <row r="50" spans="1:11" ht="14.1" customHeight="1" x14ac:dyDescent="0.2">
      <c r="A50" s="306" t="s">
        <v>272</v>
      </c>
      <c r="B50" s="307" t="s">
        <v>273</v>
      </c>
      <c r="C50" s="308"/>
      <c r="D50" s="113">
        <v>1.053001702568658</v>
      </c>
      <c r="E50" s="115">
        <v>569</v>
      </c>
      <c r="F50" s="114">
        <v>689</v>
      </c>
      <c r="G50" s="114">
        <v>785</v>
      </c>
      <c r="H50" s="114">
        <v>773</v>
      </c>
      <c r="I50" s="140">
        <v>685</v>
      </c>
      <c r="J50" s="115">
        <v>-116</v>
      </c>
      <c r="K50" s="116">
        <v>-16.934306569343065</v>
      </c>
    </row>
    <row r="51" spans="1:11" ht="14.1" customHeight="1" x14ac:dyDescent="0.2">
      <c r="A51" s="306" t="s">
        <v>274</v>
      </c>
      <c r="B51" s="307" t="s">
        <v>275</v>
      </c>
      <c r="C51" s="308"/>
      <c r="D51" s="113">
        <v>8.6405359390036267</v>
      </c>
      <c r="E51" s="115">
        <v>4669</v>
      </c>
      <c r="F51" s="114">
        <v>5628</v>
      </c>
      <c r="G51" s="114">
        <v>6262</v>
      </c>
      <c r="H51" s="114">
        <v>6296</v>
      </c>
      <c r="I51" s="140">
        <v>5494</v>
      </c>
      <c r="J51" s="115">
        <v>-825</v>
      </c>
      <c r="K51" s="116">
        <v>-15.016381507098654</v>
      </c>
    </row>
    <row r="52" spans="1:11" ht="14.1" customHeight="1" x14ac:dyDescent="0.2">
      <c r="A52" s="306">
        <v>71</v>
      </c>
      <c r="B52" s="307" t="s">
        <v>276</v>
      </c>
      <c r="C52" s="308"/>
      <c r="D52" s="113">
        <v>12.054926345399364</v>
      </c>
      <c r="E52" s="115">
        <v>6514</v>
      </c>
      <c r="F52" s="114">
        <v>6549</v>
      </c>
      <c r="G52" s="114">
        <v>6518</v>
      </c>
      <c r="H52" s="114">
        <v>6537</v>
      </c>
      <c r="I52" s="140">
        <v>6482</v>
      </c>
      <c r="J52" s="115">
        <v>32</v>
      </c>
      <c r="K52" s="116">
        <v>0.49367479173094725</v>
      </c>
    </row>
    <row r="53" spans="1:11" ht="14.1" customHeight="1" x14ac:dyDescent="0.2">
      <c r="A53" s="306" t="s">
        <v>277</v>
      </c>
      <c r="B53" s="307" t="s">
        <v>278</v>
      </c>
      <c r="C53" s="308"/>
      <c r="D53" s="113">
        <v>0.81427196683692349</v>
      </c>
      <c r="E53" s="115">
        <v>440</v>
      </c>
      <c r="F53" s="114">
        <v>445</v>
      </c>
      <c r="G53" s="114">
        <v>439</v>
      </c>
      <c r="H53" s="114">
        <v>443</v>
      </c>
      <c r="I53" s="140">
        <v>440</v>
      </c>
      <c r="J53" s="115">
        <v>0</v>
      </c>
      <c r="K53" s="116">
        <v>0</v>
      </c>
    </row>
    <row r="54" spans="1:11" ht="14.1" customHeight="1" x14ac:dyDescent="0.2">
      <c r="A54" s="306" t="s">
        <v>279</v>
      </c>
      <c r="B54" s="307" t="s">
        <v>280</v>
      </c>
      <c r="C54" s="308"/>
      <c r="D54" s="113">
        <v>10.565178769709084</v>
      </c>
      <c r="E54" s="115">
        <v>5709</v>
      </c>
      <c r="F54" s="114">
        <v>5754</v>
      </c>
      <c r="G54" s="114">
        <v>5725</v>
      </c>
      <c r="H54" s="114">
        <v>5751</v>
      </c>
      <c r="I54" s="140">
        <v>5714</v>
      </c>
      <c r="J54" s="115">
        <v>-5</v>
      </c>
      <c r="K54" s="116">
        <v>-8.7504375218760935E-2</v>
      </c>
    </row>
    <row r="55" spans="1:11" ht="14.1" customHeight="1" x14ac:dyDescent="0.2">
      <c r="A55" s="306">
        <v>72</v>
      </c>
      <c r="B55" s="307" t="s">
        <v>281</v>
      </c>
      <c r="C55" s="308"/>
      <c r="D55" s="113">
        <v>1.214005477829595</v>
      </c>
      <c r="E55" s="115">
        <v>656</v>
      </c>
      <c r="F55" s="114">
        <v>641</v>
      </c>
      <c r="G55" s="114">
        <v>633</v>
      </c>
      <c r="H55" s="114">
        <v>637</v>
      </c>
      <c r="I55" s="140">
        <v>634</v>
      </c>
      <c r="J55" s="115">
        <v>22</v>
      </c>
      <c r="K55" s="116">
        <v>3.4700315457413251</v>
      </c>
    </row>
    <row r="56" spans="1:11" ht="14.1" customHeight="1" x14ac:dyDescent="0.2">
      <c r="A56" s="306" t="s">
        <v>282</v>
      </c>
      <c r="B56" s="307" t="s">
        <v>283</v>
      </c>
      <c r="C56" s="308"/>
      <c r="D56" s="113">
        <v>0.16655562958027981</v>
      </c>
      <c r="E56" s="115">
        <v>90</v>
      </c>
      <c r="F56" s="114">
        <v>87</v>
      </c>
      <c r="G56" s="114">
        <v>85</v>
      </c>
      <c r="H56" s="114">
        <v>87</v>
      </c>
      <c r="I56" s="140">
        <v>88</v>
      </c>
      <c r="J56" s="115">
        <v>2</v>
      </c>
      <c r="K56" s="116">
        <v>2.2727272727272729</v>
      </c>
    </row>
    <row r="57" spans="1:11" ht="14.1" customHeight="1" x14ac:dyDescent="0.2">
      <c r="A57" s="306" t="s">
        <v>284</v>
      </c>
      <c r="B57" s="307" t="s">
        <v>285</v>
      </c>
      <c r="C57" s="308"/>
      <c r="D57" s="113">
        <v>0.71433858908875569</v>
      </c>
      <c r="E57" s="115">
        <v>386</v>
      </c>
      <c r="F57" s="114">
        <v>374</v>
      </c>
      <c r="G57" s="114">
        <v>371</v>
      </c>
      <c r="H57" s="114">
        <v>369</v>
      </c>
      <c r="I57" s="140">
        <v>371</v>
      </c>
      <c r="J57" s="115">
        <v>15</v>
      </c>
      <c r="K57" s="116">
        <v>4.0431266846361185</v>
      </c>
    </row>
    <row r="58" spans="1:11" ht="14.1" customHeight="1" x14ac:dyDescent="0.2">
      <c r="A58" s="306">
        <v>73</v>
      </c>
      <c r="B58" s="307" t="s">
        <v>286</v>
      </c>
      <c r="C58" s="308"/>
      <c r="D58" s="113">
        <v>1.1473832259974832</v>
      </c>
      <c r="E58" s="115">
        <v>620</v>
      </c>
      <c r="F58" s="114">
        <v>657</v>
      </c>
      <c r="G58" s="114">
        <v>644</v>
      </c>
      <c r="H58" s="114">
        <v>665</v>
      </c>
      <c r="I58" s="140">
        <v>647</v>
      </c>
      <c r="J58" s="115">
        <v>-27</v>
      </c>
      <c r="K58" s="116">
        <v>-4.1731066460587325</v>
      </c>
    </row>
    <row r="59" spans="1:11" ht="14.1" customHeight="1" x14ac:dyDescent="0.2">
      <c r="A59" s="306" t="s">
        <v>287</v>
      </c>
      <c r="B59" s="307" t="s">
        <v>288</v>
      </c>
      <c r="C59" s="308"/>
      <c r="D59" s="113">
        <v>0.88274483677548299</v>
      </c>
      <c r="E59" s="115">
        <v>477</v>
      </c>
      <c r="F59" s="114">
        <v>498</v>
      </c>
      <c r="G59" s="114">
        <v>485</v>
      </c>
      <c r="H59" s="114">
        <v>506</v>
      </c>
      <c r="I59" s="140">
        <v>493</v>
      </c>
      <c r="J59" s="115">
        <v>-16</v>
      </c>
      <c r="K59" s="116">
        <v>-3.2454361054766734</v>
      </c>
    </row>
    <row r="60" spans="1:11" ht="14.1" customHeight="1" x14ac:dyDescent="0.2">
      <c r="A60" s="306">
        <v>81</v>
      </c>
      <c r="B60" s="307" t="s">
        <v>289</v>
      </c>
      <c r="C60" s="308"/>
      <c r="D60" s="113">
        <v>3.8788955511140721</v>
      </c>
      <c r="E60" s="115">
        <v>2096</v>
      </c>
      <c r="F60" s="114">
        <v>2132</v>
      </c>
      <c r="G60" s="114">
        <v>2171</v>
      </c>
      <c r="H60" s="114">
        <v>2171</v>
      </c>
      <c r="I60" s="140">
        <v>2158</v>
      </c>
      <c r="J60" s="115">
        <v>-62</v>
      </c>
      <c r="K60" s="116">
        <v>-2.8730305838739572</v>
      </c>
    </row>
    <row r="61" spans="1:11" ht="14.1" customHeight="1" x14ac:dyDescent="0.2">
      <c r="A61" s="306" t="s">
        <v>290</v>
      </c>
      <c r="B61" s="307" t="s">
        <v>291</v>
      </c>
      <c r="C61" s="308"/>
      <c r="D61" s="113">
        <v>1.2121548597231475</v>
      </c>
      <c r="E61" s="115">
        <v>655</v>
      </c>
      <c r="F61" s="114">
        <v>668</v>
      </c>
      <c r="G61" s="114">
        <v>680</v>
      </c>
      <c r="H61" s="114">
        <v>701</v>
      </c>
      <c r="I61" s="140">
        <v>703</v>
      </c>
      <c r="J61" s="115">
        <v>-48</v>
      </c>
      <c r="K61" s="116">
        <v>-6.8278805120910384</v>
      </c>
    </row>
    <row r="62" spans="1:11" ht="14.1" customHeight="1" x14ac:dyDescent="0.2">
      <c r="A62" s="306" t="s">
        <v>292</v>
      </c>
      <c r="B62" s="307" t="s">
        <v>293</v>
      </c>
      <c r="C62" s="308"/>
      <c r="D62" s="113">
        <v>1.487896957583833</v>
      </c>
      <c r="E62" s="115">
        <v>804</v>
      </c>
      <c r="F62" s="114">
        <v>820</v>
      </c>
      <c r="G62" s="114">
        <v>814</v>
      </c>
      <c r="H62" s="114">
        <v>820</v>
      </c>
      <c r="I62" s="140">
        <v>805</v>
      </c>
      <c r="J62" s="115">
        <v>-1</v>
      </c>
      <c r="K62" s="116">
        <v>-0.12422360248447205</v>
      </c>
    </row>
    <row r="63" spans="1:11" ht="14.1" customHeight="1" x14ac:dyDescent="0.2">
      <c r="A63" s="306"/>
      <c r="B63" s="307" t="s">
        <v>294</v>
      </c>
      <c r="C63" s="308"/>
      <c r="D63" s="113">
        <v>1.417573469538826</v>
      </c>
      <c r="E63" s="115">
        <v>766</v>
      </c>
      <c r="F63" s="114">
        <v>781</v>
      </c>
      <c r="G63" s="114">
        <v>776</v>
      </c>
      <c r="H63" s="114">
        <v>784</v>
      </c>
      <c r="I63" s="140">
        <v>771</v>
      </c>
      <c r="J63" s="115">
        <v>-5</v>
      </c>
      <c r="K63" s="116">
        <v>-0.64850843060959795</v>
      </c>
    </row>
    <row r="64" spans="1:11" ht="14.1" customHeight="1" x14ac:dyDescent="0.2">
      <c r="A64" s="306" t="s">
        <v>295</v>
      </c>
      <c r="B64" s="307" t="s">
        <v>296</v>
      </c>
      <c r="C64" s="308"/>
      <c r="D64" s="113">
        <v>7.2174106151454587E-2</v>
      </c>
      <c r="E64" s="115">
        <v>39</v>
      </c>
      <c r="F64" s="114">
        <v>45</v>
      </c>
      <c r="G64" s="114">
        <v>52</v>
      </c>
      <c r="H64" s="114">
        <v>52</v>
      </c>
      <c r="I64" s="140">
        <v>56</v>
      </c>
      <c r="J64" s="115">
        <v>-17</v>
      </c>
      <c r="K64" s="116">
        <v>-30.357142857142858</v>
      </c>
    </row>
    <row r="65" spans="1:11" ht="14.1" customHeight="1" x14ac:dyDescent="0.2">
      <c r="A65" s="306" t="s">
        <v>297</v>
      </c>
      <c r="B65" s="307" t="s">
        <v>298</v>
      </c>
      <c r="C65" s="308"/>
      <c r="D65" s="113">
        <v>0.70323488045007032</v>
      </c>
      <c r="E65" s="115">
        <v>380</v>
      </c>
      <c r="F65" s="114">
        <v>384</v>
      </c>
      <c r="G65" s="114">
        <v>401</v>
      </c>
      <c r="H65" s="114">
        <v>390</v>
      </c>
      <c r="I65" s="140">
        <v>384</v>
      </c>
      <c r="J65" s="115">
        <v>-4</v>
      </c>
      <c r="K65" s="116">
        <v>-1.0416666666666667</v>
      </c>
    </row>
    <row r="66" spans="1:11" ht="14.1" customHeight="1" x14ac:dyDescent="0.2">
      <c r="A66" s="306">
        <v>82</v>
      </c>
      <c r="B66" s="307" t="s">
        <v>299</v>
      </c>
      <c r="C66" s="308"/>
      <c r="D66" s="113">
        <v>2.0393811533052038</v>
      </c>
      <c r="E66" s="115">
        <v>1102</v>
      </c>
      <c r="F66" s="114">
        <v>1142</v>
      </c>
      <c r="G66" s="114">
        <v>1115</v>
      </c>
      <c r="H66" s="114">
        <v>1114</v>
      </c>
      <c r="I66" s="140">
        <v>1120</v>
      </c>
      <c r="J66" s="115">
        <v>-18</v>
      </c>
      <c r="K66" s="116">
        <v>-1.6071428571428572</v>
      </c>
    </row>
    <row r="67" spans="1:11" ht="14.1" customHeight="1" x14ac:dyDescent="0.2">
      <c r="A67" s="306" t="s">
        <v>300</v>
      </c>
      <c r="B67" s="307" t="s">
        <v>301</v>
      </c>
      <c r="C67" s="308"/>
      <c r="D67" s="113">
        <v>0.85128432896587458</v>
      </c>
      <c r="E67" s="115">
        <v>460</v>
      </c>
      <c r="F67" s="114">
        <v>470</v>
      </c>
      <c r="G67" s="114">
        <v>468</v>
      </c>
      <c r="H67" s="114">
        <v>464</v>
      </c>
      <c r="I67" s="140">
        <v>461</v>
      </c>
      <c r="J67" s="115">
        <v>-1</v>
      </c>
      <c r="K67" s="116">
        <v>-0.21691973969631237</v>
      </c>
    </row>
    <row r="68" spans="1:11" ht="14.1" customHeight="1" x14ac:dyDescent="0.2">
      <c r="A68" s="306" t="s">
        <v>302</v>
      </c>
      <c r="B68" s="307" t="s">
        <v>303</v>
      </c>
      <c r="C68" s="308"/>
      <c r="D68" s="113">
        <v>0.77355836849507731</v>
      </c>
      <c r="E68" s="115">
        <v>418</v>
      </c>
      <c r="F68" s="114">
        <v>446</v>
      </c>
      <c r="G68" s="114">
        <v>422</v>
      </c>
      <c r="H68" s="114">
        <v>428</v>
      </c>
      <c r="I68" s="140">
        <v>440</v>
      </c>
      <c r="J68" s="115">
        <v>-22</v>
      </c>
      <c r="K68" s="116">
        <v>-5</v>
      </c>
    </row>
    <row r="69" spans="1:11" ht="14.1" customHeight="1" x14ac:dyDescent="0.2">
      <c r="A69" s="306">
        <v>83</v>
      </c>
      <c r="B69" s="307" t="s">
        <v>304</v>
      </c>
      <c r="C69" s="308"/>
      <c r="D69" s="113">
        <v>3.0775779110222814</v>
      </c>
      <c r="E69" s="115">
        <v>1663</v>
      </c>
      <c r="F69" s="114">
        <v>1639</v>
      </c>
      <c r="G69" s="114">
        <v>1630</v>
      </c>
      <c r="H69" s="114">
        <v>1676</v>
      </c>
      <c r="I69" s="140">
        <v>1653</v>
      </c>
      <c r="J69" s="115">
        <v>10</v>
      </c>
      <c r="K69" s="116">
        <v>0.60496067755595884</v>
      </c>
    </row>
    <row r="70" spans="1:11" ht="14.1" customHeight="1" x14ac:dyDescent="0.2">
      <c r="A70" s="306" t="s">
        <v>305</v>
      </c>
      <c r="B70" s="307" t="s">
        <v>306</v>
      </c>
      <c r="C70" s="308"/>
      <c r="D70" s="113">
        <v>1.3379968909615811</v>
      </c>
      <c r="E70" s="115">
        <v>723</v>
      </c>
      <c r="F70" s="114">
        <v>702</v>
      </c>
      <c r="G70" s="114">
        <v>690</v>
      </c>
      <c r="H70" s="114">
        <v>715</v>
      </c>
      <c r="I70" s="140">
        <v>721</v>
      </c>
      <c r="J70" s="115">
        <v>2</v>
      </c>
      <c r="K70" s="116">
        <v>0.27739251040221913</v>
      </c>
    </row>
    <row r="71" spans="1:11" ht="14.1" customHeight="1" x14ac:dyDescent="0.2">
      <c r="A71" s="306"/>
      <c r="B71" s="307" t="s">
        <v>307</v>
      </c>
      <c r="C71" s="308"/>
      <c r="D71" s="113">
        <v>0.79021393145310537</v>
      </c>
      <c r="E71" s="115">
        <v>427</v>
      </c>
      <c r="F71" s="114">
        <v>408</v>
      </c>
      <c r="G71" s="114">
        <v>395</v>
      </c>
      <c r="H71" s="114">
        <v>413</v>
      </c>
      <c r="I71" s="140">
        <v>411</v>
      </c>
      <c r="J71" s="115">
        <v>16</v>
      </c>
      <c r="K71" s="116">
        <v>3.8929440389294405</v>
      </c>
    </row>
    <row r="72" spans="1:11" ht="14.1" customHeight="1" x14ac:dyDescent="0.2">
      <c r="A72" s="306">
        <v>84</v>
      </c>
      <c r="B72" s="307" t="s">
        <v>308</v>
      </c>
      <c r="C72" s="308"/>
      <c r="D72" s="113">
        <v>1.8802279961507142</v>
      </c>
      <c r="E72" s="115">
        <v>1016</v>
      </c>
      <c r="F72" s="114">
        <v>1079</v>
      </c>
      <c r="G72" s="114">
        <v>991</v>
      </c>
      <c r="H72" s="114">
        <v>1027</v>
      </c>
      <c r="I72" s="140">
        <v>1021</v>
      </c>
      <c r="J72" s="115">
        <v>-5</v>
      </c>
      <c r="K72" s="116">
        <v>-0.48971596474045054</v>
      </c>
    </row>
    <row r="73" spans="1:11" ht="14.1" customHeight="1" x14ac:dyDescent="0.2">
      <c r="A73" s="306" t="s">
        <v>309</v>
      </c>
      <c r="B73" s="307" t="s">
        <v>310</v>
      </c>
      <c r="C73" s="308"/>
      <c r="D73" s="113">
        <v>0.21467170034791622</v>
      </c>
      <c r="E73" s="115">
        <v>116</v>
      </c>
      <c r="F73" s="114">
        <v>113</v>
      </c>
      <c r="G73" s="114">
        <v>111</v>
      </c>
      <c r="H73" s="114">
        <v>91</v>
      </c>
      <c r="I73" s="140">
        <v>105</v>
      </c>
      <c r="J73" s="115">
        <v>11</v>
      </c>
      <c r="K73" s="116">
        <v>10.476190476190476</v>
      </c>
    </row>
    <row r="74" spans="1:11" ht="14.1" customHeight="1" x14ac:dyDescent="0.2">
      <c r="A74" s="306" t="s">
        <v>311</v>
      </c>
      <c r="B74" s="307" t="s">
        <v>312</v>
      </c>
      <c r="C74" s="308"/>
      <c r="D74" s="113">
        <v>5.3667925086979054E-2</v>
      </c>
      <c r="E74" s="115">
        <v>29</v>
      </c>
      <c r="F74" s="114">
        <v>34</v>
      </c>
      <c r="G74" s="114">
        <v>36</v>
      </c>
      <c r="H74" s="114">
        <v>39</v>
      </c>
      <c r="I74" s="140">
        <v>35</v>
      </c>
      <c r="J74" s="115">
        <v>-6</v>
      </c>
      <c r="K74" s="116">
        <v>-17.142857142857142</v>
      </c>
    </row>
    <row r="75" spans="1:11" ht="14.1" customHeight="1" x14ac:dyDescent="0.2">
      <c r="A75" s="306" t="s">
        <v>313</v>
      </c>
      <c r="B75" s="307" t="s">
        <v>314</v>
      </c>
      <c r="C75" s="308"/>
      <c r="D75" s="113">
        <v>0.62180768376637796</v>
      </c>
      <c r="E75" s="115">
        <v>336</v>
      </c>
      <c r="F75" s="114">
        <v>390</v>
      </c>
      <c r="G75" s="114">
        <v>296</v>
      </c>
      <c r="H75" s="114">
        <v>372</v>
      </c>
      <c r="I75" s="140">
        <v>361</v>
      </c>
      <c r="J75" s="115">
        <v>-25</v>
      </c>
      <c r="K75" s="116">
        <v>-6.9252077562326866</v>
      </c>
    </row>
    <row r="76" spans="1:11" ht="14.1" customHeight="1" x14ac:dyDescent="0.2">
      <c r="A76" s="306">
        <v>91</v>
      </c>
      <c r="B76" s="307" t="s">
        <v>315</v>
      </c>
      <c r="C76" s="308"/>
      <c r="D76" s="113">
        <v>5.3667925086979054E-2</v>
      </c>
      <c r="E76" s="115">
        <v>29</v>
      </c>
      <c r="F76" s="114">
        <v>29</v>
      </c>
      <c r="G76" s="114">
        <v>41</v>
      </c>
      <c r="H76" s="114">
        <v>29</v>
      </c>
      <c r="I76" s="140">
        <v>30</v>
      </c>
      <c r="J76" s="115">
        <v>-1</v>
      </c>
      <c r="K76" s="116">
        <v>-3.3333333333333335</v>
      </c>
    </row>
    <row r="77" spans="1:11" ht="14.1" customHeight="1" x14ac:dyDescent="0.2">
      <c r="A77" s="306">
        <v>92</v>
      </c>
      <c r="B77" s="307" t="s">
        <v>316</v>
      </c>
      <c r="C77" s="308"/>
      <c r="D77" s="113">
        <v>0.32755940484121698</v>
      </c>
      <c r="E77" s="115">
        <v>177</v>
      </c>
      <c r="F77" s="114">
        <v>174</v>
      </c>
      <c r="G77" s="114">
        <v>176</v>
      </c>
      <c r="H77" s="114">
        <v>167</v>
      </c>
      <c r="I77" s="140">
        <v>167</v>
      </c>
      <c r="J77" s="115">
        <v>10</v>
      </c>
      <c r="K77" s="116">
        <v>5.9880239520958085</v>
      </c>
    </row>
    <row r="78" spans="1:11" ht="14.1" customHeight="1" x14ac:dyDescent="0.2">
      <c r="A78" s="306">
        <v>93</v>
      </c>
      <c r="B78" s="307" t="s">
        <v>317</v>
      </c>
      <c r="C78" s="308"/>
      <c r="D78" s="113">
        <v>0.10733585017395811</v>
      </c>
      <c r="E78" s="115">
        <v>58</v>
      </c>
      <c r="F78" s="114">
        <v>62</v>
      </c>
      <c r="G78" s="114">
        <v>62</v>
      </c>
      <c r="H78" s="114">
        <v>60</v>
      </c>
      <c r="I78" s="140">
        <v>59</v>
      </c>
      <c r="J78" s="115">
        <v>-1</v>
      </c>
      <c r="K78" s="116">
        <v>-1.6949152542372881</v>
      </c>
    </row>
    <row r="79" spans="1:11" ht="14.1" customHeight="1" x14ac:dyDescent="0.2">
      <c r="A79" s="306">
        <v>94</v>
      </c>
      <c r="B79" s="307" t="s">
        <v>318</v>
      </c>
      <c r="C79" s="308"/>
      <c r="D79" s="113">
        <v>0.63661262861795842</v>
      </c>
      <c r="E79" s="115">
        <v>344</v>
      </c>
      <c r="F79" s="114">
        <v>396</v>
      </c>
      <c r="G79" s="114">
        <v>386</v>
      </c>
      <c r="H79" s="114">
        <v>363</v>
      </c>
      <c r="I79" s="140">
        <v>391</v>
      </c>
      <c r="J79" s="115">
        <v>-47</v>
      </c>
      <c r="K79" s="116">
        <v>-12.020460358056265</v>
      </c>
    </row>
    <row r="80" spans="1:11" ht="14.1" customHeight="1" x14ac:dyDescent="0.2">
      <c r="A80" s="306" t="s">
        <v>319</v>
      </c>
      <c r="B80" s="307" t="s">
        <v>320</v>
      </c>
      <c r="C80" s="308"/>
      <c r="D80" s="113">
        <v>9.253090532237768E-3</v>
      </c>
      <c r="E80" s="115">
        <v>5</v>
      </c>
      <c r="F80" s="114">
        <v>3</v>
      </c>
      <c r="G80" s="114">
        <v>5</v>
      </c>
      <c r="H80" s="114">
        <v>5</v>
      </c>
      <c r="I80" s="140">
        <v>5</v>
      </c>
      <c r="J80" s="115">
        <v>0</v>
      </c>
      <c r="K80" s="116">
        <v>0</v>
      </c>
    </row>
    <row r="81" spans="1:11" ht="14.1" customHeight="1" x14ac:dyDescent="0.2">
      <c r="A81" s="310" t="s">
        <v>321</v>
      </c>
      <c r="B81" s="311" t="s">
        <v>334</v>
      </c>
      <c r="C81" s="312"/>
      <c r="D81" s="125">
        <v>4.2841809164260862</v>
      </c>
      <c r="E81" s="143">
        <v>2315</v>
      </c>
      <c r="F81" s="144">
        <v>2429</v>
      </c>
      <c r="G81" s="144">
        <v>2454</v>
      </c>
      <c r="H81" s="144">
        <v>2511</v>
      </c>
      <c r="I81" s="145">
        <v>2418</v>
      </c>
      <c r="J81" s="143">
        <v>-103</v>
      </c>
      <c r="K81" s="146">
        <v>-4.2597187758478077</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335</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336</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337</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336</v>
      </c>
      <c r="G8" s="640" t="s">
        <v>338</v>
      </c>
      <c r="H8" s="640" t="s">
        <v>339</v>
      </c>
      <c r="I8" s="640" t="s">
        <v>340</v>
      </c>
      <c r="J8" s="640" t="s">
        <v>341</v>
      </c>
      <c r="K8" s="642" t="s">
        <v>342</v>
      </c>
      <c r="L8" s="643"/>
    </row>
    <row r="9" spans="1:17" ht="12" customHeight="1" x14ac:dyDescent="0.2">
      <c r="A9" s="634"/>
      <c r="B9" s="634"/>
      <c r="C9" s="634"/>
      <c r="D9" s="634"/>
      <c r="E9" s="634"/>
      <c r="F9" s="641"/>
      <c r="G9" s="641"/>
      <c r="H9" s="641"/>
      <c r="I9" s="641"/>
      <c r="J9" s="641"/>
      <c r="K9" s="339" t="s">
        <v>102</v>
      </c>
      <c r="L9" s="340" t="s">
        <v>343</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344</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15962</v>
      </c>
      <c r="G12" s="536">
        <v>12851</v>
      </c>
      <c r="H12" s="536">
        <v>20405</v>
      </c>
      <c r="I12" s="536">
        <v>16025</v>
      </c>
      <c r="J12" s="537">
        <v>15424</v>
      </c>
      <c r="K12" s="538">
        <v>538</v>
      </c>
      <c r="L12" s="349">
        <v>3.4880705394190872</v>
      </c>
    </row>
    <row r="13" spans="1:17" s="110" customFormat="1" ht="15" customHeight="1" x14ac:dyDescent="0.2">
      <c r="A13" s="350" t="s">
        <v>345</v>
      </c>
      <c r="B13" s="351" t="s">
        <v>346</v>
      </c>
      <c r="C13" s="347"/>
      <c r="D13" s="347"/>
      <c r="E13" s="348"/>
      <c r="F13" s="536">
        <v>9322</v>
      </c>
      <c r="G13" s="536">
        <v>7292</v>
      </c>
      <c r="H13" s="536">
        <v>11592</v>
      </c>
      <c r="I13" s="536">
        <v>9275</v>
      </c>
      <c r="J13" s="537">
        <v>9161</v>
      </c>
      <c r="K13" s="538">
        <v>161</v>
      </c>
      <c r="L13" s="349">
        <v>1.7574500600371139</v>
      </c>
    </row>
    <row r="14" spans="1:17" s="110" customFormat="1" ht="22.5" customHeight="1" x14ac:dyDescent="0.2">
      <c r="A14" s="350"/>
      <c r="B14" s="351" t="s">
        <v>347</v>
      </c>
      <c r="C14" s="347"/>
      <c r="D14" s="347"/>
      <c r="E14" s="348"/>
      <c r="F14" s="536">
        <v>6640</v>
      </c>
      <c r="G14" s="536">
        <v>5559</v>
      </c>
      <c r="H14" s="536">
        <v>8813</v>
      </c>
      <c r="I14" s="536">
        <v>6750</v>
      </c>
      <c r="J14" s="537">
        <v>6263</v>
      </c>
      <c r="K14" s="538">
        <v>377</v>
      </c>
      <c r="L14" s="349">
        <v>6.0194794826760338</v>
      </c>
    </row>
    <row r="15" spans="1:17" s="110" customFormat="1" ht="15" customHeight="1" x14ac:dyDescent="0.2">
      <c r="A15" s="350" t="s">
        <v>348</v>
      </c>
      <c r="B15" s="351" t="s">
        <v>108</v>
      </c>
      <c r="C15" s="347"/>
      <c r="D15" s="347"/>
      <c r="E15" s="348"/>
      <c r="F15" s="536">
        <v>3408</v>
      </c>
      <c r="G15" s="536">
        <v>3342</v>
      </c>
      <c r="H15" s="536">
        <v>8137</v>
      </c>
      <c r="I15" s="536">
        <v>3989</v>
      </c>
      <c r="J15" s="537">
        <v>3518</v>
      </c>
      <c r="K15" s="538">
        <v>-110</v>
      </c>
      <c r="L15" s="349">
        <v>-3.1267765776009098</v>
      </c>
    </row>
    <row r="16" spans="1:17" s="110" customFormat="1" ht="15" customHeight="1" x14ac:dyDescent="0.2">
      <c r="A16" s="350"/>
      <c r="B16" s="351" t="s">
        <v>109</v>
      </c>
      <c r="C16" s="347"/>
      <c r="D16" s="347"/>
      <c r="E16" s="348"/>
      <c r="F16" s="536">
        <v>10755</v>
      </c>
      <c r="G16" s="536">
        <v>8361</v>
      </c>
      <c r="H16" s="536">
        <v>10855</v>
      </c>
      <c r="I16" s="536">
        <v>10395</v>
      </c>
      <c r="J16" s="537">
        <v>10394</v>
      </c>
      <c r="K16" s="538">
        <v>361</v>
      </c>
      <c r="L16" s="349">
        <v>3.4731575909178374</v>
      </c>
    </row>
    <row r="17" spans="1:12" s="110" customFormat="1" ht="15" customHeight="1" x14ac:dyDescent="0.2">
      <c r="A17" s="350"/>
      <c r="B17" s="351" t="s">
        <v>110</v>
      </c>
      <c r="C17" s="347"/>
      <c r="D17" s="347"/>
      <c r="E17" s="348"/>
      <c r="F17" s="536">
        <v>1630</v>
      </c>
      <c r="G17" s="536">
        <v>1021</v>
      </c>
      <c r="H17" s="536">
        <v>1242</v>
      </c>
      <c r="I17" s="536">
        <v>1446</v>
      </c>
      <c r="J17" s="537">
        <v>1357</v>
      </c>
      <c r="K17" s="538">
        <v>273</v>
      </c>
      <c r="L17" s="349">
        <v>20.117907148120853</v>
      </c>
    </row>
    <row r="18" spans="1:12" s="110" customFormat="1" ht="15" customHeight="1" x14ac:dyDescent="0.2">
      <c r="A18" s="350"/>
      <c r="B18" s="351" t="s">
        <v>111</v>
      </c>
      <c r="C18" s="347"/>
      <c r="D18" s="347"/>
      <c r="E18" s="348"/>
      <c r="F18" s="536">
        <v>169</v>
      </c>
      <c r="G18" s="536">
        <v>127</v>
      </c>
      <c r="H18" s="536">
        <v>171</v>
      </c>
      <c r="I18" s="536">
        <v>195</v>
      </c>
      <c r="J18" s="537">
        <v>155</v>
      </c>
      <c r="K18" s="538">
        <v>14</v>
      </c>
      <c r="L18" s="349">
        <v>9.0322580645161299</v>
      </c>
    </row>
    <row r="19" spans="1:12" s="110" customFormat="1" ht="15" customHeight="1" x14ac:dyDescent="0.2">
      <c r="A19" s="118" t="s">
        <v>113</v>
      </c>
      <c r="B19" s="119" t="s">
        <v>181</v>
      </c>
      <c r="C19" s="347"/>
      <c r="D19" s="347"/>
      <c r="E19" s="348"/>
      <c r="F19" s="536">
        <v>10706</v>
      </c>
      <c r="G19" s="536">
        <v>8404</v>
      </c>
      <c r="H19" s="536">
        <v>14902</v>
      </c>
      <c r="I19" s="536">
        <v>10697</v>
      </c>
      <c r="J19" s="537">
        <v>10420</v>
      </c>
      <c r="K19" s="538">
        <v>286</v>
      </c>
      <c r="L19" s="349">
        <v>2.7447216890595008</v>
      </c>
    </row>
    <row r="20" spans="1:12" s="110" customFormat="1" ht="15" customHeight="1" x14ac:dyDescent="0.2">
      <c r="A20" s="118"/>
      <c r="B20" s="119" t="s">
        <v>182</v>
      </c>
      <c r="C20" s="347"/>
      <c r="D20" s="347"/>
      <c r="E20" s="348"/>
      <c r="F20" s="536">
        <v>5256</v>
      </c>
      <c r="G20" s="536">
        <v>4447</v>
      </c>
      <c r="H20" s="536">
        <v>5503</v>
      </c>
      <c r="I20" s="536">
        <v>5328</v>
      </c>
      <c r="J20" s="537">
        <v>5004</v>
      </c>
      <c r="K20" s="538">
        <v>252</v>
      </c>
      <c r="L20" s="349">
        <v>5.0359712230215825</v>
      </c>
    </row>
    <row r="21" spans="1:12" s="110" customFormat="1" ht="15" customHeight="1" x14ac:dyDescent="0.2">
      <c r="A21" s="118" t="s">
        <v>113</v>
      </c>
      <c r="B21" s="119" t="s">
        <v>116</v>
      </c>
      <c r="C21" s="347"/>
      <c r="D21" s="347"/>
      <c r="E21" s="348"/>
      <c r="F21" s="536">
        <v>12363</v>
      </c>
      <c r="G21" s="536">
        <v>9631</v>
      </c>
      <c r="H21" s="536">
        <v>15763</v>
      </c>
      <c r="I21" s="536">
        <v>11758</v>
      </c>
      <c r="J21" s="537">
        <v>11767</v>
      </c>
      <c r="K21" s="538">
        <v>596</v>
      </c>
      <c r="L21" s="349">
        <v>5.0650123225970933</v>
      </c>
    </row>
    <row r="22" spans="1:12" s="110" customFormat="1" ht="15" customHeight="1" x14ac:dyDescent="0.2">
      <c r="A22" s="118"/>
      <c r="B22" s="119" t="s">
        <v>117</v>
      </c>
      <c r="C22" s="347"/>
      <c r="D22" s="347"/>
      <c r="E22" s="348"/>
      <c r="F22" s="536">
        <v>3577</v>
      </c>
      <c r="G22" s="536">
        <v>3201</v>
      </c>
      <c r="H22" s="536">
        <v>4616</v>
      </c>
      <c r="I22" s="536">
        <v>4252</v>
      </c>
      <c r="J22" s="537">
        <v>3631</v>
      </c>
      <c r="K22" s="538">
        <v>-54</v>
      </c>
      <c r="L22" s="349">
        <v>-1.487193610575599</v>
      </c>
    </row>
    <row r="23" spans="1:12" s="110" customFormat="1" ht="15" customHeight="1" x14ac:dyDescent="0.2">
      <c r="A23" s="352" t="s">
        <v>348</v>
      </c>
      <c r="B23" s="353" t="s">
        <v>193</v>
      </c>
      <c r="C23" s="354"/>
      <c r="D23" s="354"/>
      <c r="E23" s="355"/>
      <c r="F23" s="539">
        <v>367</v>
      </c>
      <c r="G23" s="539">
        <v>642</v>
      </c>
      <c r="H23" s="539">
        <v>4314</v>
      </c>
      <c r="I23" s="539">
        <v>345</v>
      </c>
      <c r="J23" s="540">
        <v>346</v>
      </c>
      <c r="K23" s="541">
        <v>21</v>
      </c>
      <c r="L23" s="356">
        <v>6.0693641618497107</v>
      </c>
    </row>
    <row r="24" spans="1:12" s="110" customFormat="1" ht="15" customHeight="1" x14ac:dyDescent="0.2">
      <c r="A24" s="623" t="s">
        <v>349</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32.700000000000003</v>
      </c>
      <c r="G25" s="542">
        <v>40.9</v>
      </c>
      <c r="H25" s="542">
        <v>41</v>
      </c>
      <c r="I25" s="542">
        <v>39.799999999999997</v>
      </c>
      <c r="J25" s="542">
        <v>35</v>
      </c>
      <c r="K25" s="543" t="s">
        <v>350</v>
      </c>
      <c r="L25" s="364">
        <v>-2.2999999999999972</v>
      </c>
    </row>
    <row r="26" spans="1:12" s="110" customFormat="1" ht="15" customHeight="1" x14ac:dyDescent="0.2">
      <c r="A26" s="365" t="s">
        <v>105</v>
      </c>
      <c r="B26" s="366" t="s">
        <v>346</v>
      </c>
      <c r="C26" s="362"/>
      <c r="D26" s="362"/>
      <c r="E26" s="363"/>
      <c r="F26" s="542">
        <v>29.9</v>
      </c>
      <c r="G26" s="542">
        <v>40.4</v>
      </c>
      <c r="H26" s="542">
        <v>37.5</v>
      </c>
      <c r="I26" s="542">
        <v>37.5</v>
      </c>
      <c r="J26" s="544">
        <v>32.299999999999997</v>
      </c>
      <c r="K26" s="543" t="s">
        <v>350</v>
      </c>
      <c r="L26" s="364">
        <v>-2.3999999999999986</v>
      </c>
    </row>
    <row r="27" spans="1:12" s="110" customFormat="1" ht="15" customHeight="1" x14ac:dyDescent="0.2">
      <c r="A27" s="365"/>
      <c r="B27" s="366" t="s">
        <v>347</v>
      </c>
      <c r="C27" s="362"/>
      <c r="D27" s="362"/>
      <c r="E27" s="363"/>
      <c r="F27" s="542">
        <v>36.799999999999997</v>
      </c>
      <c r="G27" s="542">
        <v>41.6</v>
      </c>
      <c r="H27" s="542">
        <v>45.6</v>
      </c>
      <c r="I27" s="542">
        <v>42.9</v>
      </c>
      <c r="J27" s="542">
        <v>38.9</v>
      </c>
      <c r="K27" s="543" t="s">
        <v>350</v>
      </c>
      <c r="L27" s="364">
        <v>-2.1000000000000014</v>
      </c>
    </row>
    <row r="28" spans="1:12" s="110" customFormat="1" ht="15" customHeight="1" x14ac:dyDescent="0.2">
      <c r="A28" s="365" t="s">
        <v>113</v>
      </c>
      <c r="B28" s="366" t="s">
        <v>108</v>
      </c>
      <c r="C28" s="362"/>
      <c r="D28" s="362"/>
      <c r="E28" s="363"/>
      <c r="F28" s="542">
        <v>43.7</v>
      </c>
      <c r="G28" s="542">
        <v>53.1</v>
      </c>
      <c r="H28" s="542">
        <v>52.8</v>
      </c>
      <c r="I28" s="542">
        <v>51.1</v>
      </c>
      <c r="J28" s="542">
        <v>44.8</v>
      </c>
      <c r="K28" s="543" t="s">
        <v>350</v>
      </c>
      <c r="L28" s="364">
        <v>-1.0999999999999943</v>
      </c>
    </row>
    <row r="29" spans="1:12" s="110" customFormat="1" ht="11.25" x14ac:dyDescent="0.2">
      <c r="A29" s="365"/>
      <c r="B29" s="366" t="s">
        <v>109</v>
      </c>
      <c r="C29" s="362"/>
      <c r="D29" s="362"/>
      <c r="E29" s="363"/>
      <c r="F29" s="542">
        <v>30.6</v>
      </c>
      <c r="G29" s="542">
        <v>38</v>
      </c>
      <c r="H29" s="542">
        <v>37.4</v>
      </c>
      <c r="I29" s="542">
        <v>36.5</v>
      </c>
      <c r="J29" s="544">
        <v>32.700000000000003</v>
      </c>
      <c r="K29" s="543" t="s">
        <v>350</v>
      </c>
      <c r="L29" s="364">
        <v>-2.1000000000000014</v>
      </c>
    </row>
    <row r="30" spans="1:12" s="110" customFormat="1" ht="15" customHeight="1" x14ac:dyDescent="0.2">
      <c r="A30" s="365"/>
      <c r="B30" s="366" t="s">
        <v>110</v>
      </c>
      <c r="C30" s="362"/>
      <c r="D30" s="362"/>
      <c r="E30" s="363"/>
      <c r="F30" s="542">
        <v>25.7</v>
      </c>
      <c r="G30" s="542">
        <v>31.9</v>
      </c>
      <c r="H30" s="542">
        <v>33</v>
      </c>
      <c r="I30" s="542">
        <v>34.799999999999997</v>
      </c>
      <c r="J30" s="542">
        <v>29.1</v>
      </c>
      <c r="K30" s="543" t="s">
        <v>350</v>
      </c>
      <c r="L30" s="364">
        <v>-3.4000000000000021</v>
      </c>
    </row>
    <row r="31" spans="1:12" s="110" customFormat="1" ht="15" customHeight="1" x14ac:dyDescent="0.2">
      <c r="A31" s="365"/>
      <c r="B31" s="366" t="s">
        <v>111</v>
      </c>
      <c r="C31" s="362"/>
      <c r="D31" s="362"/>
      <c r="E31" s="363"/>
      <c r="F31" s="542">
        <v>37.9</v>
      </c>
      <c r="G31" s="542">
        <v>43.3</v>
      </c>
      <c r="H31" s="542">
        <v>39.200000000000003</v>
      </c>
      <c r="I31" s="542">
        <v>40.5</v>
      </c>
      <c r="J31" s="542">
        <v>35.5</v>
      </c>
      <c r="K31" s="543" t="s">
        <v>350</v>
      </c>
      <c r="L31" s="364">
        <v>2.3999999999999986</v>
      </c>
    </row>
    <row r="32" spans="1:12" s="110" customFormat="1" ht="15" customHeight="1" x14ac:dyDescent="0.2">
      <c r="A32" s="367" t="s">
        <v>113</v>
      </c>
      <c r="B32" s="368" t="s">
        <v>181</v>
      </c>
      <c r="C32" s="362"/>
      <c r="D32" s="362"/>
      <c r="E32" s="363"/>
      <c r="F32" s="542">
        <v>28.9</v>
      </c>
      <c r="G32" s="542">
        <v>38.799999999999997</v>
      </c>
      <c r="H32" s="542">
        <v>37.4</v>
      </c>
      <c r="I32" s="542">
        <v>36.9</v>
      </c>
      <c r="J32" s="544">
        <v>31.3</v>
      </c>
      <c r="K32" s="543" t="s">
        <v>350</v>
      </c>
      <c r="L32" s="364">
        <v>-2.4000000000000021</v>
      </c>
    </row>
    <row r="33" spans="1:12" s="110" customFormat="1" ht="15" customHeight="1" x14ac:dyDescent="0.2">
      <c r="A33" s="367"/>
      <c r="B33" s="368" t="s">
        <v>182</v>
      </c>
      <c r="C33" s="362"/>
      <c r="D33" s="362"/>
      <c r="E33" s="363"/>
      <c r="F33" s="542">
        <v>40.4</v>
      </c>
      <c r="G33" s="542">
        <v>44.5</v>
      </c>
      <c r="H33" s="542">
        <v>47.8</v>
      </c>
      <c r="I33" s="542">
        <v>45.3</v>
      </c>
      <c r="J33" s="542">
        <v>42.2</v>
      </c>
      <c r="K33" s="543" t="s">
        <v>350</v>
      </c>
      <c r="L33" s="364">
        <v>-1.8000000000000043</v>
      </c>
    </row>
    <row r="34" spans="1:12" s="369" customFormat="1" ht="15" customHeight="1" x14ac:dyDescent="0.2">
      <c r="A34" s="367" t="s">
        <v>113</v>
      </c>
      <c r="B34" s="368" t="s">
        <v>116</v>
      </c>
      <c r="C34" s="362"/>
      <c r="D34" s="362"/>
      <c r="E34" s="363"/>
      <c r="F34" s="542">
        <v>31.1</v>
      </c>
      <c r="G34" s="542">
        <v>37.299999999999997</v>
      </c>
      <c r="H34" s="542">
        <v>37.9</v>
      </c>
      <c r="I34" s="542">
        <v>37.700000000000003</v>
      </c>
      <c r="J34" s="542">
        <v>33.4</v>
      </c>
      <c r="K34" s="543" t="s">
        <v>350</v>
      </c>
      <c r="L34" s="364">
        <v>-2.2999999999999972</v>
      </c>
    </row>
    <row r="35" spans="1:12" s="369" customFormat="1" ht="11.25" x14ac:dyDescent="0.2">
      <c r="A35" s="370"/>
      <c r="B35" s="371" t="s">
        <v>117</v>
      </c>
      <c r="C35" s="372"/>
      <c r="D35" s="372"/>
      <c r="E35" s="373"/>
      <c r="F35" s="545">
        <v>38.4</v>
      </c>
      <c r="G35" s="545">
        <v>51.2</v>
      </c>
      <c r="H35" s="545">
        <v>49.5</v>
      </c>
      <c r="I35" s="545">
        <v>45.4</v>
      </c>
      <c r="J35" s="546">
        <v>40</v>
      </c>
      <c r="K35" s="547" t="s">
        <v>350</v>
      </c>
      <c r="L35" s="374">
        <v>-1.6000000000000014</v>
      </c>
    </row>
    <row r="36" spans="1:12" s="369" customFormat="1" ht="15.95" customHeight="1" x14ac:dyDescent="0.2">
      <c r="A36" s="375" t="s">
        <v>351</v>
      </c>
      <c r="B36" s="376"/>
      <c r="C36" s="377"/>
      <c r="D36" s="376"/>
      <c r="E36" s="378"/>
      <c r="F36" s="548">
        <v>15499</v>
      </c>
      <c r="G36" s="548">
        <v>12093</v>
      </c>
      <c r="H36" s="548">
        <v>15601</v>
      </c>
      <c r="I36" s="548">
        <v>15583</v>
      </c>
      <c r="J36" s="548">
        <v>14955</v>
      </c>
      <c r="K36" s="549">
        <v>544</v>
      </c>
      <c r="L36" s="380">
        <v>3.6375794048813108</v>
      </c>
    </row>
    <row r="37" spans="1:12" s="369" customFormat="1" ht="15.95" customHeight="1" x14ac:dyDescent="0.2">
      <c r="A37" s="381"/>
      <c r="B37" s="382" t="s">
        <v>113</v>
      </c>
      <c r="C37" s="382" t="s">
        <v>352</v>
      </c>
      <c r="D37" s="382"/>
      <c r="E37" s="383"/>
      <c r="F37" s="548">
        <v>5074</v>
      </c>
      <c r="G37" s="548">
        <v>4946</v>
      </c>
      <c r="H37" s="548">
        <v>6392</v>
      </c>
      <c r="I37" s="548">
        <v>6198</v>
      </c>
      <c r="J37" s="548">
        <v>5227</v>
      </c>
      <c r="K37" s="549">
        <v>-153</v>
      </c>
      <c r="L37" s="380">
        <v>-2.9271092404821122</v>
      </c>
    </row>
    <row r="38" spans="1:12" s="369" customFormat="1" ht="15.95" customHeight="1" x14ac:dyDescent="0.2">
      <c r="A38" s="381"/>
      <c r="B38" s="384" t="s">
        <v>105</v>
      </c>
      <c r="C38" s="384" t="s">
        <v>106</v>
      </c>
      <c r="D38" s="385"/>
      <c r="E38" s="383"/>
      <c r="F38" s="548">
        <v>9072</v>
      </c>
      <c r="G38" s="548">
        <v>6938</v>
      </c>
      <c r="H38" s="548">
        <v>8919</v>
      </c>
      <c r="I38" s="548">
        <v>9064</v>
      </c>
      <c r="J38" s="550">
        <v>8901</v>
      </c>
      <c r="K38" s="549">
        <v>171</v>
      </c>
      <c r="L38" s="380">
        <v>1.9211324570273003</v>
      </c>
    </row>
    <row r="39" spans="1:12" s="369" customFormat="1" ht="15.95" customHeight="1" x14ac:dyDescent="0.2">
      <c r="A39" s="381"/>
      <c r="B39" s="385"/>
      <c r="C39" s="382" t="s">
        <v>353</v>
      </c>
      <c r="D39" s="385"/>
      <c r="E39" s="383"/>
      <c r="F39" s="548">
        <v>2709</v>
      </c>
      <c r="G39" s="548">
        <v>2800</v>
      </c>
      <c r="H39" s="548">
        <v>3348</v>
      </c>
      <c r="I39" s="548">
        <v>3403</v>
      </c>
      <c r="J39" s="548">
        <v>2871</v>
      </c>
      <c r="K39" s="549">
        <v>-162</v>
      </c>
      <c r="L39" s="380">
        <v>-5.6426332288401255</v>
      </c>
    </row>
    <row r="40" spans="1:12" s="369" customFormat="1" ht="15.95" customHeight="1" x14ac:dyDescent="0.2">
      <c r="A40" s="381"/>
      <c r="B40" s="384"/>
      <c r="C40" s="384" t="s">
        <v>107</v>
      </c>
      <c r="D40" s="385"/>
      <c r="E40" s="383"/>
      <c r="F40" s="548">
        <v>6427</v>
      </c>
      <c r="G40" s="548">
        <v>5155</v>
      </c>
      <c r="H40" s="548">
        <v>6682</v>
      </c>
      <c r="I40" s="548">
        <v>6519</v>
      </c>
      <c r="J40" s="548">
        <v>6054</v>
      </c>
      <c r="K40" s="549">
        <v>373</v>
      </c>
      <c r="L40" s="380">
        <v>6.1612157251404032</v>
      </c>
    </row>
    <row r="41" spans="1:12" s="369" customFormat="1" ht="24" customHeight="1" x14ac:dyDescent="0.2">
      <c r="A41" s="381"/>
      <c r="B41" s="385"/>
      <c r="C41" s="382" t="s">
        <v>353</v>
      </c>
      <c r="D41" s="385"/>
      <c r="E41" s="383"/>
      <c r="F41" s="548">
        <v>2365</v>
      </c>
      <c r="G41" s="548">
        <v>2146</v>
      </c>
      <c r="H41" s="548">
        <v>3044</v>
      </c>
      <c r="I41" s="548">
        <v>2795</v>
      </c>
      <c r="J41" s="550">
        <v>2356</v>
      </c>
      <c r="K41" s="549">
        <v>9</v>
      </c>
      <c r="L41" s="380">
        <v>0.38200339558573854</v>
      </c>
    </row>
    <row r="42" spans="1:12" s="110" customFormat="1" ht="15" customHeight="1" x14ac:dyDescent="0.2">
      <c r="A42" s="381"/>
      <c r="B42" s="384" t="s">
        <v>113</v>
      </c>
      <c r="C42" s="384" t="s">
        <v>354</v>
      </c>
      <c r="D42" s="385"/>
      <c r="E42" s="383"/>
      <c r="F42" s="548">
        <v>3044</v>
      </c>
      <c r="G42" s="548">
        <v>2709</v>
      </c>
      <c r="H42" s="548">
        <v>3950</v>
      </c>
      <c r="I42" s="548">
        <v>3641</v>
      </c>
      <c r="J42" s="548">
        <v>3159</v>
      </c>
      <c r="K42" s="549">
        <v>-115</v>
      </c>
      <c r="L42" s="380">
        <v>-3.6403925292814181</v>
      </c>
    </row>
    <row r="43" spans="1:12" s="110" customFormat="1" ht="15" customHeight="1" x14ac:dyDescent="0.2">
      <c r="A43" s="381"/>
      <c r="B43" s="385"/>
      <c r="C43" s="382" t="s">
        <v>353</v>
      </c>
      <c r="D43" s="385"/>
      <c r="E43" s="383"/>
      <c r="F43" s="548">
        <v>1330</v>
      </c>
      <c r="G43" s="548">
        <v>1438</v>
      </c>
      <c r="H43" s="548">
        <v>2086</v>
      </c>
      <c r="I43" s="548">
        <v>1859</v>
      </c>
      <c r="J43" s="548">
        <v>1414</v>
      </c>
      <c r="K43" s="549">
        <v>-84</v>
      </c>
      <c r="L43" s="380">
        <v>-5.9405940594059405</v>
      </c>
    </row>
    <row r="44" spans="1:12" s="110" customFormat="1" ht="15" customHeight="1" x14ac:dyDescent="0.2">
      <c r="A44" s="381"/>
      <c r="B44" s="384"/>
      <c r="C44" s="366" t="s">
        <v>109</v>
      </c>
      <c r="D44" s="385"/>
      <c r="E44" s="383"/>
      <c r="F44" s="548">
        <v>10656</v>
      </c>
      <c r="G44" s="548">
        <v>8240</v>
      </c>
      <c r="H44" s="548">
        <v>10251</v>
      </c>
      <c r="I44" s="548">
        <v>10303</v>
      </c>
      <c r="J44" s="550">
        <v>10287</v>
      </c>
      <c r="K44" s="549">
        <v>369</v>
      </c>
      <c r="L44" s="380">
        <v>3.5870516185476817</v>
      </c>
    </row>
    <row r="45" spans="1:12" s="110" customFormat="1" ht="15" customHeight="1" x14ac:dyDescent="0.2">
      <c r="A45" s="381"/>
      <c r="B45" s="385"/>
      <c r="C45" s="382" t="s">
        <v>353</v>
      </c>
      <c r="D45" s="385"/>
      <c r="E45" s="383"/>
      <c r="F45" s="548">
        <v>3261</v>
      </c>
      <c r="G45" s="548">
        <v>3129</v>
      </c>
      <c r="H45" s="548">
        <v>3833</v>
      </c>
      <c r="I45" s="548">
        <v>3757</v>
      </c>
      <c r="J45" s="548">
        <v>3364</v>
      </c>
      <c r="K45" s="549">
        <v>-103</v>
      </c>
      <c r="L45" s="380">
        <v>-3.0618311533888227</v>
      </c>
    </row>
    <row r="46" spans="1:12" s="110" customFormat="1" ht="15" customHeight="1" x14ac:dyDescent="0.2">
      <c r="A46" s="381"/>
      <c r="B46" s="384"/>
      <c r="C46" s="366" t="s">
        <v>110</v>
      </c>
      <c r="D46" s="385"/>
      <c r="E46" s="383"/>
      <c r="F46" s="548">
        <v>1630</v>
      </c>
      <c r="G46" s="548">
        <v>1017</v>
      </c>
      <c r="H46" s="548">
        <v>1229</v>
      </c>
      <c r="I46" s="548">
        <v>1444</v>
      </c>
      <c r="J46" s="548">
        <v>1354</v>
      </c>
      <c r="K46" s="549">
        <v>276</v>
      </c>
      <c r="L46" s="380">
        <v>20.384047267355982</v>
      </c>
    </row>
    <row r="47" spans="1:12" s="110" customFormat="1" ht="15" customHeight="1" x14ac:dyDescent="0.2">
      <c r="A47" s="381"/>
      <c r="B47" s="385"/>
      <c r="C47" s="382" t="s">
        <v>353</v>
      </c>
      <c r="D47" s="385"/>
      <c r="E47" s="383"/>
      <c r="F47" s="548">
        <v>419</v>
      </c>
      <c r="G47" s="548">
        <v>324</v>
      </c>
      <c r="H47" s="548">
        <v>406</v>
      </c>
      <c r="I47" s="548">
        <v>503</v>
      </c>
      <c r="J47" s="550">
        <v>394</v>
      </c>
      <c r="K47" s="549">
        <v>25</v>
      </c>
      <c r="L47" s="380">
        <v>6.345177664974619</v>
      </c>
    </row>
    <row r="48" spans="1:12" s="110" customFormat="1" ht="15" customHeight="1" x14ac:dyDescent="0.2">
      <c r="A48" s="381"/>
      <c r="B48" s="385"/>
      <c r="C48" s="366" t="s">
        <v>111</v>
      </c>
      <c r="D48" s="386"/>
      <c r="E48" s="387"/>
      <c r="F48" s="548">
        <v>169</v>
      </c>
      <c r="G48" s="548">
        <v>127</v>
      </c>
      <c r="H48" s="548">
        <v>171</v>
      </c>
      <c r="I48" s="548">
        <v>195</v>
      </c>
      <c r="J48" s="548">
        <v>155</v>
      </c>
      <c r="K48" s="549">
        <v>14</v>
      </c>
      <c r="L48" s="380">
        <v>9.0322580645161299</v>
      </c>
    </row>
    <row r="49" spans="1:12" s="110" customFormat="1" ht="15" customHeight="1" x14ac:dyDescent="0.2">
      <c r="A49" s="381"/>
      <c r="B49" s="385"/>
      <c r="C49" s="382" t="s">
        <v>353</v>
      </c>
      <c r="D49" s="385"/>
      <c r="E49" s="383"/>
      <c r="F49" s="548">
        <v>64</v>
      </c>
      <c r="G49" s="548">
        <v>55</v>
      </c>
      <c r="H49" s="548">
        <v>67</v>
      </c>
      <c r="I49" s="548">
        <v>79</v>
      </c>
      <c r="J49" s="548">
        <v>55</v>
      </c>
      <c r="K49" s="549">
        <v>9</v>
      </c>
      <c r="L49" s="380">
        <v>16.363636363636363</v>
      </c>
    </row>
    <row r="50" spans="1:12" s="110" customFormat="1" ht="15" customHeight="1" x14ac:dyDescent="0.2">
      <c r="A50" s="381"/>
      <c r="B50" s="384" t="s">
        <v>113</v>
      </c>
      <c r="C50" s="382" t="s">
        <v>181</v>
      </c>
      <c r="D50" s="385"/>
      <c r="E50" s="383"/>
      <c r="F50" s="548">
        <v>10279</v>
      </c>
      <c r="G50" s="548">
        <v>7682</v>
      </c>
      <c r="H50" s="548">
        <v>10230</v>
      </c>
      <c r="I50" s="548">
        <v>10286</v>
      </c>
      <c r="J50" s="550">
        <v>9972</v>
      </c>
      <c r="K50" s="549">
        <v>307</v>
      </c>
      <c r="L50" s="380">
        <v>3.0786201363818693</v>
      </c>
    </row>
    <row r="51" spans="1:12" s="110" customFormat="1" ht="15" customHeight="1" x14ac:dyDescent="0.2">
      <c r="A51" s="381"/>
      <c r="B51" s="385"/>
      <c r="C51" s="382" t="s">
        <v>353</v>
      </c>
      <c r="D51" s="385"/>
      <c r="E51" s="383"/>
      <c r="F51" s="548">
        <v>2966</v>
      </c>
      <c r="G51" s="548">
        <v>2983</v>
      </c>
      <c r="H51" s="548">
        <v>3827</v>
      </c>
      <c r="I51" s="548">
        <v>3799</v>
      </c>
      <c r="J51" s="548">
        <v>3123</v>
      </c>
      <c r="K51" s="549">
        <v>-157</v>
      </c>
      <c r="L51" s="380">
        <v>-5.027217419148255</v>
      </c>
    </row>
    <row r="52" spans="1:12" s="110" customFormat="1" ht="15" customHeight="1" x14ac:dyDescent="0.2">
      <c r="A52" s="381"/>
      <c r="B52" s="384"/>
      <c r="C52" s="382" t="s">
        <v>182</v>
      </c>
      <c r="D52" s="385"/>
      <c r="E52" s="383"/>
      <c r="F52" s="548">
        <v>5220</v>
      </c>
      <c r="G52" s="548">
        <v>4411</v>
      </c>
      <c r="H52" s="548">
        <v>5371</v>
      </c>
      <c r="I52" s="548">
        <v>5297</v>
      </c>
      <c r="J52" s="548">
        <v>4983</v>
      </c>
      <c r="K52" s="549">
        <v>237</v>
      </c>
      <c r="L52" s="380">
        <v>4.7561709813365445</v>
      </c>
    </row>
    <row r="53" spans="1:12" s="269" customFormat="1" ht="11.25" customHeight="1" x14ac:dyDescent="0.2">
      <c r="A53" s="381"/>
      <c r="B53" s="385"/>
      <c r="C53" s="382" t="s">
        <v>353</v>
      </c>
      <c r="D53" s="385"/>
      <c r="E53" s="383"/>
      <c r="F53" s="548">
        <v>2108</v>
      </c>
      <c r="G53" s="548">
        <v>1963</v>
      </c>
      <c r="H53" s="548">
        <v>2565</v>
      </c>
      <c r="I53" s="548">
        <v>2399</v>
      </c>
      <c r="J53" s="550">
        <v>2104</v>
      </c>
      <c r="K53" s="549">
        <v>4</v>
      </c>
      <c r="L53" s="380">
        <v>0.19011406844106463</v>
      </c>
    </row>
    <row r="54" spans="1:12" s="151" customFormat="1" ht="12.75" customHeight="1" x14ac:dyDescent="0.2">
      <c r="A54" s="381"/>
      <c r="B54" s="384" t="s">
        <v>113</v>
      </c>
      <c r="C54" s="384" t="s">
        <v>116</v>
      </c>
      <c r="D54" s="385"/>
      <c r="E54" s="383"/>
      <c r="F54" s="548">
        <v>11977</v>
      </c>
      <c r="G54" s="548">
        <v>8978</v>
      </c>
      <c r="H54" s="548">
        <v>11482</v>
      </c>
      <c r="I54" s="548">
        <v>11372</v>
      </c>
      <c r="J54" s="548">
        <v>11372</v>
      </c>
      <c r="K54" s="549">
        <v>605</v>
      </c>
      <c r="L54" s="380">
        <v>5.3200844178684488</v>
      </c>
    </row>
    <row r="55" spans="1:12" ht="11.25" x14ac:dyDescent="0.2">
      <c r="A55" s="381"/>
      <c r="B55" s="385"/>
      <c r="C55" s="382" t="s">
        <v>353</v>
      </c>
      <c r="D55" s="385"/>
      <c r="E55" s="383"/>
      <c r="F55" s="548">
        <v>3723</v>
      </c>
      <c r="G55" s="548">
        <v>3349</v>
      </c>
      <c r="H55" s="548">
        <v>4351</v>
      </c>
      <c r="I55" s="548">
        <v>4285</v>
      </c>
      <c r="J55" s="548">
        <v>3798</v>
      </c>
      <c r="K55" s="549">
        <v>-75</v>
      </c>
      <c r="L55" s="380">
        <v>-1.9747235387045814</v>
      </c>
    </row>
    <row r="56" spans="1:12" ht="14.25" customHeight="1" x14ac:dyDescent="0.2">
      <c r="A56" s="381"/>
      <c r="B56" s="385"/>
      <c r="C56" s="384" t="s">
        <v>117</v>
      </c>
      <c r="D56" s="385"/>
      <c r="E56" s="383"/>
      <c r="F56" s="548">
        <v>3500</v>
      </c>
      <c r="G56" s="548">
        <v>3096</v>
      </c>
      <c r="H56" s="548">
        <v>4102</v>
      </c>
      <c r="I56" s="548">
        <v>4197</v>
      </c>
      <c r="J56" s="548">
        <v>3559</v>
      </c>
      <c r="K56" s="549">
        <v>-59</v>
      </c>
      <c r="L56" s="380">
        <v>-1.6577690362461366</v>
      </c>
    </row>
    <row r="57" spans="1:12" ht="18.75" customHeight="1" x14ac:dyDescent="0.2">
      <c r="A57" s="388"/>
      <c r="B57" s="389"/>
      <c r="C57" s="390" t="s">
        <v>353</v>
      </c>
      <c r="D57" s="389"/>
      <c r="E57" s="391"/>
      <c r="F57" s="551">
        <v>1344</v>
      </c>
      <c r="G57" s="552">
        <v>1585</v>
      </c>
      <c r="H57" s="552">
        <v>2030</v>
      </c>
      <c r="I57" s="552">
        <v>1907</v>
      </c>
      <c r="J57" s="552">
        <v>1422</v>
      </c>
      <c r="K57" s="553">
        <f t="shared" ref="K57" si="0">IF(OR(F57=".",J57=".")=TRUE,".",IF(OR(F57="*",J57="*")=TRUE,"*",IF(AND(F57="-",J57="-")=TRUE,"-",IF(AND(ISNUMBER(J57),ISNUMBER(F57))=TRUE,IF(F57-J57=0,0,F57-J57),IF(ISNUMBER(F57)=TRUE,F57,-J57)))))</f>
        <v>-78</v>
      </c>
      <c r="L57" s="392">
        <f t="shared" ref="L57" si="1">IF(K57 =".",".",IF(K57 ="*","*",IF(K57="-","-",IF(K57=0,0,IF(OR(J57="-",J57=".",F57="-",F57=".")=TRUE,"X",IF(J57=0,"0,0",IF(ABS(K57*100/J57)&gt;250,".X",(K57*100/J57))))))))</f>
        <v>-5.4852320675105481</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355</v>
      </c>
      <c r="B59" s="627"/>
      <c r="C59" s="627"/>
      <c r="D59" s="626"/>
      <c r="E59" s="627"/>
      <c r="F59" s="627"/>
      <c r="G59" s="627"/>
      <c r="H59" s="627"/>
      <c r="I59" s="627"/>
      <c r="J59" s="627"/>
      <c r="K59" s="627"/>
      <c r="L59" s="627"/>
    </row>
    <row r="60" spans="1:12" ht="11.25" customHeight="1" x14ac:dyDescent="0.2">
      <c r="A60" s="628" t="s">
        <v>356</v>
      </c>
      <c r="B60" s="629"/>
      <c r="C60" s="629"/>
      <c r="D60" s="629"/>
      <c r="E60" s="629"/>
      <c r="F60" s="629"/>
      <c r="G60" s="629"/>
      <c r="H60" s="629"/>
      <c r="I60" s="629"/>
      <c r="J60" s="629"/>
      <c r="K60" s="629"/>
      <c r="L60" s="629"/>
    </row>
    <row r="61" spans="1:12" ht="12.75" customHeight="1" x14ac:dyDescent="0.2">
      <c r="A61" s="630" t="s">
        <v>357</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358</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336</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359</v>
      </c>
      <c r="E7" s="648"/>
      <c r="F7" s="648"/>
      <c r="G7" s="648"/>
      <c r="H7" s="649"/>
      <c r="I7" s="650" t="s">
        <v>360</v>
      </c>
      <c r="J7" s="651"/>
      <c r="K7" s="96"/>
      <c r="L7" s="96"/>
      <c r="M7" s="96"/>
      <c r="N7" s="96"/>
      <c r="O7" s="96"/>
    </row>
    <row r="8" spans="1:15" ht="21.75" customHeight="1" x14ac:dyDescent="0.2">
      <c r="A8" s="616"/>
      <c r="B8" s="617"/>
      <c r="C8" s="583"/>
      <c r="D8" s="566" t="s">
        <v>336</v>
      </c>
      <c r="E8" s="566" t="s">
        <v>338</v>
      </c>
      <c r="F8" s="566" t="s">
        <v>339</v>
      </c>
      <c r="G8" s="566" t="s">
        <v>340</v>
      </c>
      <c r="H8" s="566" t="s">
        <v>341</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15962</v>
      </c>
      <c r="E11" s="114">
        <v>12851</v>
      </c>
      <c r="F11" s="114">
        <v>20405</v>
      </c>
      <c r="G11" s="114">
        <v>16025</v>
      </c>
      <c r="H11" s="140">
        <v>15424</v>
      </c>
      <c r="I11" s="115">
        <v>538</v>
      </c>
      <c r="J11" s="116">
        <v>3.4880705394190872</v>
      </c>
    </row>
    <row r="12" spans="1:15" s="110" customFormat="1" ht="24.95" customHeight="1" x14ac:dyDescent="0.2">
      <c r="A12" s="193" t="s">
        <v>132</v>
      </c>
      <c r="B12" s="194" t="s">
        <v>133</v>
      </c>
      <c r="C12" s="113">
        <v>2.0235559453702545</v>
      </c>
      <c r="D12" s="115">
        <v>323</v>
      </c>
      <c r="E12" s="114">
        <v>254</v>
      </c>
      <c r="F12" s="114">
        <v>532</v>
      </c>
      <c r="G12" s="114">
        <v>509</v>
      </c>
      <c r="H12" s="140">
        <v>279</v>
      </c>
      <c r="I12" s="115">
        <v>44</v>
      </c>
      <c r="J12" s="116">
        <v>15.770609318996415</v>
      </c>
    </row>
    <row r="13" spans="1:15" s="110" customFormat="1" ht="24.95" customHeight="1" x14ac:dyDescent="0.2">
      <c r="A13" s="193" t="s">
        <v>134</v>
      </c>
      <c r="B13" s="199" t="s">
        <v>214</v>
      </c>
      <c r="C13" s="113">
        <v>0.97732113770204232</v>
      </c>
      <c r="D13" s="115">
        <v>156</v>
      </c>
      <c r="E13" s="114">
        <v>414</v>
      </c>
      <c r="F13" s="114">
        <v>498</v>
      </c>
      <c r="G13" s="114">
        <v>124</v>
      </c>
      <c r="H13" s="140">
        <v>186</v>
      </c>
      <c r="I13" s="115">
        <v>-30</v>
      </c>
      <c r="J13" s="116">
        <v>-16.129032258064516</v>
      </c>
    </row>
    <row r="14" spans="1:15" s="287" customFormat="1" ht="24.95" customHeight="1" x14ac:dyDescent="0.2">
      <c r="A14" s="193" t="s">
        <v>215</v>
      </c>
      <c r="B14" s="199" t="s">
        <v>137</v>
      </c>
      <c r="C14" s="113">
        <v>11.157749655431649</v>
      </c>
      <c r="D14" s="115">
        <v>1781</v>
      </c>
      <c r="E14" s="114">
        <v>946</v>
      </c>
      <c r="F14" s="114">
        <v>1955</v>
      </c>
      <c r="G14" s="114">
        <v>1485</v>
      </c>
      <c r="H14" s="140">
        <v>1626</v>
      </c>
      <c r="I14" s="115">
        <v>155</v>
      </c>
      <c r="J14" s="116">
        <v>9.5325953259532596</v>
      </c>
      <c r="K14" s="110"/>
      <c r="L14" s="110"/>
      <c r="M14" s="110"/>
      <c r="N14" s="110"/>
      <c r="O14" s="110"/>
    </row>
    <row r="15" spans="1:15" s="110" customFormat="1" ht="24.95" customHeight="1" x14ac:dyDescent="0.2">
      <c r="A15" s="193" t="s">
        <v>216</v>
      </c>
      <c r="B15" s="199" t="s">
        <v>217</v>
      </c>
      <c r="C15" s="113">
        <v>2.7001628868562837</v>
      </c>
      <c r="D15" s="115">
        <v>431</v>
      </c>
      <c r="E15" s="114">
        <v>384</v>
      </c>
      <c r="F15" s="114">
        <v>689</v>
      </c>
      <c r="G15" s="114">
        <v>598</v>
      </c>
      <c r="H15" s="140">
        <v>441</v>
      </c>
      <c r="I15" s="115">
        <v>-10</v>
      </c>
      <c r="J15" s="116">
        <v>-2.2675736961451247</v>
      </c>
    </row>
    <row r="16" spans="1:15" s="287" customFormat="1" ht="24.95" customHeight="1" x14ac:dyDescent="0.2">
      <c r="A16" s="193" t="s">
        <v>218</v>
      </c>
      <c r="B16" s="199" t="s">
        <v>141</v>
      </c>
      <c r="C16" s="113">
        <v>4.3854153614835232</v>
      </c>
      <c r="D16" s="115">
        <v>700</v>
      </c>
      <c r="E16" s="114">
        <v>353</v>
      </c>
      <c r="F16" s="114">
        <v>873</v>
      </c>
      <c r="G16" s="114">
        <v>593</v>
      </c>
      <c r="H16" s="140">
        <v>736</v>
      </c>
      <c r="I16" s="115">
        <v>-36</v>
      </c>
      <c r="J16" s="116">
        <v>-4.8913043478260869</v>
      </c>
      <c r="K16" s="110"/>
      <c r="L16" s="110"/>
      <c r="M16" s="110"/>
      <c r="N16" s="110"/>
      <c r="O16" s="110"/>
    </row>
    <row r="17" spans="1:15" s="110" customFormat="1" ht="24.95" customHeight="1" x14ac:dyDescent="0.2">
      <c r="A17" s="193" t="s">
        <v>142</v>
      </c>
      <c r="B17" s="199" t="s">
        <v>220</v>
      </c>
      <c r="C17" s="113">
        <v>4.0721714070918429</v>
      </c>
      <c r="D17" s="115">
        <v>650</v>
      </c>
      <c r="E17" s="114">
        <v>209</v>
      </c>
      <c r="F17" s="114">
        <v>393</v>
      </c>
      <c r="G17" s="114">
        <v>294</v>
      </c>
      <c r="H17" s="140">
        <v>449</v>
      </c>
      <c r="I17" s="115">
        <v>201</v>
      </c>
      <c r="J17" s="116">
        <v>44.766146993318486</v>
      </c>
    </row>
    <row r="18" spans="1:15" s="287" customFormat="1" ht="24.95" customHeight="1" x14ac:dyDescent="0.2">
      <c r="A18" s="201" t="s">
        <v>144</v>
      </c>
      <c r="B18" s="202" t="s">
        <v>145</v>
      </c>
      <c r="C18" s="113">
        <v>7.3612329282044859</v>
      </c>
      <c r="D18" s="115">
        <v>1175</v>
      </c>
      <c r="E18" s="114">
        <v>635</v>
      </c>
      <c r="F18" s="114">
        <v>1437</v>
      </c>
      <c r="G18" s="114">
        <v>1089</v>
      </c>
      <c r="H18" s="140">
        <v>1227</v>
      </c>
      <c r="I18" s="115">
        <v>-52</v>
      </c>
      <c r="J18" s="116">
        <v>-4.2379788101059495</v>
      </c>
      <c r="K18" s="110"/>
      <c r="L18" s="110"/>
      <c r="M18" s="110"/>
      <c r="N18" s="110"/>
      <c r="O18" s="110"/>
    </row>
    <row r="19" spans="1:15" s="110" customFormat="1" ht="24.95" customHeight="1" x14ac:dyDescent="0.2">
      <c r="A19" s="193" t="s">
        <v>146</v>
      </c>
      <c r="B19" s="199" t="s">
        <v>147</v>
      </c>
      <c r="C19" s="113">
        <v>13.751409597794762</v>
      </c>
      <c r="D19" s="115">
        <v>2195</v>
      </c>
      <c r="E19" s="114">
        <v>2710</v>
      </c>
      <c r="F19" s="114">
        <v>3351</v>
      </c>
      <c r="G19" s="114">
        <v>2247</v>
      </c>
      <c r="H19" s="140">
        <v>2180</v>
      </c>
      <c r="I19" s="115">
        <v>15</v>
      </c>
      <c r="J19" s="116">
        <v>0.68807339449541283</v>
      </c>
    </row>
    <row r="20" spans="1:15" s="287" customFormat="1" ht="24.95" customHeight="1" x14ac:dyDescent="0.2">
      <c r="A20" s="193" t="s">
        <v>148</v>
      </c>
      <c r="B20" s="199" t="s">
        <v>149</v>
      </c>
      <c r="C20" s="113">
        <v>7.2797895000626491</v>
      </c>
      <c r="D20" s="115">
        <v>1162</v>
      </c>
      <c r="E20" s="114">
        <v>881</v>
      </c>
      <c r="F20" s="114">
        <v>1283</v>
      </c>
      <c r="G20" s="114">
        <v>1250</v>
      </c>
      <c r="H20" s="140">
        <v>1153</v>
      </c>
      <c r="I20" s="115">
        <v>9</v>
      </c>
      <c r="J20" s="116">
        <v>0.78057241977450131</v>
      </c>
      <c r="K20" s="110"/>
      <c r="L20" s="110"/>
      <c r="M20" s="110"/>
      <c r="N20" s="110"/>
      <c r="O20" s="110"/>
    </row>
    <row r="21" spans="1:15" s="110" customFormat="1" ht="24.95" customHeight="1" x14ac:dyDescent="0.2">
      <c r="A21" s="201" t="s">
        <v>150</v>
      </c>
      <c r="B21" s="202" t="s">
        <v>151</v>
      </c>
      <c r="C21" s="113">
        <v>8.4262623731361987</v>
      </c>
      <c r="D21" s="115">
        <v>1345</v>
      </c>
      <c r="E21" s="114">
        <v>855</v>
      </c>
      <c r="F21" s="114">
        <v>1419</v>
      </c>
      <c r="G21" s="114">
        <v>2113</v>
      </c>
      <c r="H21" s="140">
        <v>1587</v>
      </c>
      <c r="I21" s="115">
        <v>-242</v>
      </c>
      <c r="J21" s="116">
        <v>-15.248897290485193</v>
      </c>
    </row>
    <row r="22" spans="1:15" s="110" customFormat="1" ht="24.95" customHeight="1" x14ac:dyDescent="0.2">
      <c r="A22" s="201" t="s">
        <v>152</v>
      </c>
      <c r="B22" s="199" t="s">
        <v>153</v>
      </c>
      <c r="C22" s="113">
        <v>2.7628116777346197</v>
      </c>
      <c r="D22" s="115">
        <v>441</v>
      </c>
      <c r="E22" s="114">
        <v>323</v>
      </c>
      <c r="F22" s="114">
        <v>486</v>
      </c>
      <c r="G22" s="114">
        <v>386</v>
      </c>
      <c r="H22" s="140">
        <v>344</v>
      </c>
      <c r="I22" s="115">
        <v>97</v>
      </c>
      <c r="J22" s="116">
        <v>28.197674418604652</v>
      </c>
    </row>
    <row r="23" spans="1:15" s="110" customFormat="1" ht="24.95" customHeight="1" x14ac:dyDescent="0.2">
      <c r="A23" s="193" t="s">
        <v>154</v>
      </c>
      <c r="B23" s="199" t="s">
        <v>155</v>
      </c>
      <c r="C23" s="113">
        <v>2.1864428016539281</v>
      </c>
      <c r="D23" s="115">
        <v>349</v>
      </c>
      <c r="E23" s="114">
        <v>274</v>
      </c>
      <c r="F23" s="114">
        <v>383</v>
      </c>
      <c r="G23" s="114">
        <v>159</v>
      </c>
      <c r="H23" s="140">
        <v>258</v>
      </c>
      <c r="I23" s="115">
        <v>91</v>
      </c>
      <c r="J23" s="116">
        <v>35.271317829457367</v>
      </c>
    </row>
    <row r="24" spans="1:15" s="110" customFormat="1" ht="24.95" customHeight="1" x14ac:dyDescent="0.2">
      <c r="A24" s="193" t="s">
        <v>156</v>
      </c>
      <c r="B24" s="199" t="s">
        <v>221</v>
      </c>
      <c r="C24" s="113">
        <v>4.4230046360105248</v>
      </c>
      <c r="D24" s="115">
        <v>706</v>
      </c>
      <c r="E24" s="114">
        <v>577</v>
      </c>
      <c r="F24" s="114">
        <v>951</v>
      </c>
      <c r="G24" s="114">
        <v>665</v>
      </c>
      <c r="H24" s="140">
        <v>778</v>
      </c>
      <c r="I24" s="115">
        <v>-72</v>
      </c>
      <c r="J24" s="116">
        <v>-9.2544987146529571</v>
      </c>
    </row>
    <row r="25" spans="1:15" s="110" customFormat="1" ht="24.95" customHeight="1" x14ac:dyDescent="0.2">
      <c r="A25" s="193" t="s">
        <v>222</v>
      </c>
      <c r="B25" s="204" t="s">
        <v>159</v>
      </c>
      <c r="C25" s="113">
        <v>7.5115900263124917</v>
      </c>
      <c r="D25" s="115">
        <v>1199</v>
      </c>
      <c r="E25" s="114">
        <v>688</v>
      </c>
      <c r="F25" s="114">
        <v>1003</v>
      </c>
      <c r="G25" s="114">
        <v>927</v>
      </c>
      <c r="H25" s="140">
        <v>1023</v>
      </c>
      <c r="I25" s="115">
        <v>176</v>
      </c>
      <c r="J25" s="116">
        <v>17.204301075268816</v>
      </c>
    </row>
    <row r="26" spans="1:15" s="110" customFormat="1" ht="24.95" customHeight="1" x14ac:dyDescent="0.2">
      <c r="A26" s="201">
        <v>782.78300000000002</v>
      </c>
      <c r="B26" s="203" t="s">
        <v>160</v>
      </c>
      <c r="C26" s="113">
        <v>8.9023931838115526</v>
      </c>
      <c r="D26" s="115">
        <v>1421</v>
      </c>
      <c r="E26" s="114">
        <v>1031</v>
      </c>
      <c r="F26" s="114">
        <v>1538</v>
      </c>
      <c r="G26" s="114">
        <v>1578</v>
      </c>
      <c r="H26" s="140">
        <v>1435</v>
      </c>
      <c r="I26" s="115">
        <v>-14</v>
      </c>
      <c r="J26" s="116">
        <v>-0.97560975609756095</v>
      </c>
    </row>
    <row r="27" spans="1:15" s="110" customFormat="1" ht="24.95" customHeight="1" x14ac:dyDescent="0.2">
      <c r="A27" s="193" t="s">
        <v>161</v>
      </c>
      <c r="B27" s="199" t="s">
        <v>162</v>
      </c>
      <c r="C27" s="113">
        <v>3.6712191454704923</v>
      </c>
      <c r="D27" s="115">
        <v>586</v>
      </c>
      <c r="E27" s="114">
        <v>460</v>
      </c>
      <c r="F27" s="114">
        <v>950</v>
      </c>
      <c r="G27" s="114">
        <v>618</v>
      </c>
      <c r="H27" s="140">
        <v>500</v>
      </c>
      <c r="I27" s="115">
        <v>86</v>
      </c>
      <c r="J27" s="116">
        <v>17.2</v>
      </c>
    </row>
    <row r="28" spans="1:15" s="110" customFormat="1" ht="24.95" customHeight="1" x14ac:dyDescent="0.2">
      <c r="A28" s="193" t="s">
        <v>163</v>
      </c>
      <c r="B28" s="199" t="s">
        <v>164</v>
      </c>
      <c r="C28" s="113">
        <v>3.9406089462473375</v>
      </c>
      <c r="D28" s="115">
        <v>629</v>
      </c>
      <c r="E28" s="114">
        <v>459</v>
      </c>
      <c r="F28" s="114">
        <v>877</v>
      </c>
      <c r="G28" s="114">
        <v>379</v>
      </c>
      <c r="H28" s="140">
        <v>498</v>
      </c>
      <c r="I28" s="115">
        <v>131</v>
      </c>
      <c r="J28" s="116">
        <v>26.305220883534137</v>
      </c>
    </row>
    <row r="29" spans="1:15" s="110" customFormat="1" ht="24.95" customHeight="1" x14ac:dyDescent="0.2">
      <c r="A29" s="193">
        <v>86</v>
      </c>
      <c r="B29" s="199" t="s">
        <v>165</v>
      </c>
      <c r="C29" s="113">
        <v>5.5068287182057389</v>
      </c>
      <c r="D29" s="115">
        <v>879</v>
      </c>
      <c r="E29" s="114">
        <v>951</v>
      </c>
      <c r="F29" s="114">
        <v>1257</v>
      </c>
      <c r="G29" s="114">
        <v>970</v>
      </c>
      <c r="H29" s="140">
        <v>857</v>
      </c>
      <c r="I29" s="115">
        <v>22</v>
      </c>
      <c r="J29" s="116">
        <v>2.5670945157526255</v>
      </c>
    </row>
    <row r="30" spans="1:15" s="110" customFormat="1" ht="24.95" customHeight="1" x14ac:dyDescent="0.2">
      <c r="A30" s="193">
        <v>87.88</v>
      </c>
      <c r="B30" s="204" t="s">
        <v>166</v>
      </c>
      <c r="C30" s="113">
        <v>6.7096855030697906</v>
      </c>
      <c r="D30" s="115">
        <v>1071</v>
      </c>
      <c r="E30" s="114">
        <v>908</v>
      </c>
      <c r="F30" s="114">
        <v>1735</v>
      </c>
      <c r="G30" s="114">
        <v>968</v>
      </c>
      <c r="H30" s="140">
        <v>966</v>
      </c>
      <c r="I30" s="115">
        <v>105</v>
      </c>
      <c r="J30" s="116">
        <v>10.869565217391305</v>
      </c>
    </row>
    <row r="31" spans="1:15" s="110" customFormat="1" ht="24.95" customHeight="1" x14ac:dyDescent="0.2">
      <c r="A31" s="193" t="s">
        <v>167</v>
      </c>
      <c r="B31" s="199" t="s">
        <v>168</v>
      </c>
      <c r="C31" s="113">
        <v>3.4080942237814811</v>
      </c>
      <c r="D31" s="115">
        <v>544</v>
      </c>
      <c r="E31" s="114">
        <v>485</v>
      </c>
      <c r="F31" s="114">
        <v>750</v>
      </c>
      <c r="G31" s="114">
        <v>558</v>
      </c>
      <c r="H31" s="140">
        <v>527</v>
      </c>
      <c r="I31" s="115">
        <v>17</v>
      </c>
      <c r="J31" s="116">
        <v>3.225806451612903</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2.0235559453702545</v>
      </c>
      <c r="D34" s="115">
        <v>323</v>
      </c>
      <c r="E34" s="114">
        <v>254</v>
      </c>
      <c r="F34" s="114">
        <v>532</v>
      </c>
      <c r="G34" s="114">
        <v>509</v>
      </c>
      <c r="H34" s="140">
        <v>279</v>
      </c>
      <c r="I34" s="115">
        <v>44</v>
      </c>
      <c r="J34" s="116">
        <v>15.770609318996415</v>
      </c>
    </row>
    <row r="35" spans="1:10" s="110" customFormat="1" ht="24.95" customHeight="1" x14ac:dyDescent="0.2">
      <c r="A35" s="292" t="s">
        <v>171</v>
      </c>
      <c r="B35" s="293" t="s">
        <v>172</v>
      </c>
      <c r="C35" s="113">
        <v>19.49630372133818</v>
      </c>
      <c r="D35" s="115">
        <v>3112</v>
      </c>
      <c r="E35" s="114">
        <v>1995</v>
      </c>
      <c r="F35" s="114">
        <v>3890</v>
      </c>
      <c r="G35" s="114">
        <v>2698</v>
      </c>
      <c r="H35" s="140">
        <v>3039</v>
      </c>
      <c r="I35" s="115">
        <v>73</v>
      </c>
      <c r="J35" s="116">
        <v>2.4021059559065483</v>
      </c>
    </row>
    <row r="36" spans="1:10" s="110" customFormat="1" ht="24.95" customHeight="1" x14ac:dyDescent="0.2">
      <c r="A36" s="294" t="s">
        <v>173</v>
      </c>
      <c r="B36" s="295" t="s">
        <v>174</v>
      </c>
      <c r="C36" s="125">
        <v>78.480140333291573</v>
      </c>
      <c r="D36" s="143">
        <v>12527</v>
      </c>
      <c r="E36" s="144">
        <v>10602</v>
      </c>
      <c r="F36" s="144">
        <v>15983</v>
      </c>
      <c r="G36" s="144">
        <v>12818</v>
      </c>
      <c r="H36" s="145">
        <v>12106</v>
      </c>
      <c r="I36" s="143">
        <v>421</v>
      </c>
      <c r="J36" s="146">
        <v>3.4776144060796299</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361</v>
      </c>
      <c r="B39" s="645"/>
      <c r="C39" s="645"/>
      <c r="D39" s="645"/>
      <c r="E39" s="645"/>
      <c r="F39" s="645"/>
      <c r="G39" s="645"/>
      <c r="H39" s="645"/>
      <c r="I39" s="645"/>
      <c r="J39" s="645"/>
    </row>
    <row r="40" spans="1:10" ht="31.5" customHeight="1" x14ac:dyDescent="0.2">
      <c r="A40" s="646" t="s">
        <v>362</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363</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336</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333</v>
      </c>
      <c r="B7" s="577"/>
      <c r="C7" s="577"/>
      <c r="D7" s="582" t="s">
        <v>94</v>
      </c>
      <c r="E7" s="656" t="s">
        <v>364</v>
      </c>
      <c r="F7" s="586"/>
      <c r="G7" s="586"/>
      <c r="H7" s="586"/>
      <c r="I7" s="587"/>
      <c r="J7" s="650" t="s">
        <v>360</v>
      </c>
      <c r="K7" s="651"/>
      <c r="L7" s="96"/>
      <c r="M7" s="96"/>
      <c r="N7" s="96"/>
      <c r="O7" s="96"/>
    </row>
    <row r="8" spans="1:15" ht="21.75" customHeight="1" x14ac:dyDescent="0.2">
      <c r="A8" s="578"/>
      <c r="B8" s="579"/>
      <c r="C8" s="579"/>
      <c r="D8" s="583"/>
      <c r="E8" s="566" t="s">
        <v>336</v>
      </c>
      <c r="F8" s="566" t="s">
        <v>338</v>
      </c>
      <c r="G8" s="566" t="s">
        <v>339</v>
      </c>
      <c r="H8" s="566" t="s">
        <v>340</v>
      </c>
      <c r="I8" s="566" t="s">
        <v>341</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15962</v>
      </c>
      <c r="F11" s="264">
        <v>12851</v>
      </c>
      <c r="G11" s="264">
        <v>20405</v>
      </c>
      <c r="H11" s="264">
        <v>16025</v>
      </c>
      <c r="I11" s="265">
        <v>15424</v>
      </c>
      <c r="J11" s="263">
        <v>538</v>
      </c>
      <c r="K11" s="266">
        <v>3.4880705394190872</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27.784738754542037</v>
      </c>
      <c r="E13" s="115">
        <v>4435</v>
      </c>
      <c r="F13" s="114">
        <v>4108</v>
      </c>
      <c r="G13" s="114">
        <v>5783</v>
      </c>
      <c r="H13" s="114">
        <v>5546</v>
      </c>
      <c r="I13" s="140">
        <v>4546</v>
      </c>
      <c r="J13" s="115">
        <v>-111</v>
      </c>
      <c r="K13" s="116">
        <v>-2.4417069951605805</v>
      </c>
    </row>
    <row r="14" spans="1:15" ht="15.95" customHeight="1" x14ac:dyDescent="0.2">
      <c r="A14" s="306" t="s">
        <v>230</v>
      </c>
      <c r="B14" s="307"/>
      <c r="C14" s="308"/>
      <c r="D14" s="113">
        <v>55.488034080942235</v>
      </c>
      <c r="E14" s="115">
        <v>8857</v>
      </c>
      <c r="F14" s="114">
        <v>6559</v>
      </c>
      <c r="G14" s="114">
        <v>11908</v>
      </c>
      <c r="H14" s="114">
        <v>8183</v>
      </c>
      <c r="I14" s="140">
        <v>8418</v>
      </c>
      <c r="J14" s="115">
        <v>439</v>
      </c>
      <c r="K14" s="116">
        <v>5.2150154430981228</v>
      </c>
    </row>
    <row r="15" spans="1:15" ht="15.95" customHeight="1" x14ac:dyDescent="0.2">
      <c r="A15" s="306" t="s">
        <v>231</v>
      </c>
      <c r="B15" s="307"/>
      <c r="C15" s="308"/>
      <c r="D15" s="113">
        <v>8.0816940233053494</v>
      </c>
      <c r="E15" s="115">
        <v>1290</v>
      </c>
      <c r="F15" s="114">
        <v>1007</v>
      </c>
      <c r="G15" s="114">
        <v>1184</v>
      </c>
      <c r="H15" s="114">
        <v>1069</v>
      </c>
      <c r="I15" s="140">
        <v>1152</v>
      </c>
      <c r="J15" s="115">
        <v>138</v>
      </c>
      <c r="K15" s="116">
        <v>11.979166666666666</v>
      </c>
    </row>
    <row r="16" spans="1:15" ht="15.95" customHeight="1" x14ac:dyDescent="0.2">
      <c r="A16" s="306" t="s">
        <v>232</v>
      </c>
      <c r="B16" s="307"/>
      <c r="C16" s="308"/>
      <c r="D16" s="113">
        <v>8.4826462849267017</v>
      </c>
      <c r="E16" s="115">
        <v>1354</v>
      </c>
      <c r="F16" s="114">
        <v>1156</v>
      </c>
      <c r="G16" s="114">
        <v>1473</v>
      </c>
      <c r="H16" s="114">
        <v>1202</v>
      </c>
      <c r="I16" s="140">
        <v>1279</v>
      </c>
      <c r="J16" s="115">
        <v>75</v>
      </c>
      <c r="K16" s="116">
        <v>5.8639562157935892</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1.8168149354717453</v>
      </c>
      <c r="E18" s="115">
        <v>290</v>
      </c>
      <c r="F18" s="114">
        <v>251</v>
      </c>
      <c r="G18" s="114">
        <v>565</v>
      </c>
      <c r="H18" s="114">
        <v>510</v>
      </c>
      <c r="I18" s="140">
        <v>268</v>
      </c>
      <c r="J18" s="115">
        <v>22</v>
      </c>
      <c r="K18" s="116">
        <v>8.2089552238805972</v>
      </c>
    </row>
    <row r="19" spans="1:11" ht="14.1" customHeight="1" x14ac:dyDescent="0.2">
      <c r="A19" s="306" t="s">
        <v>235</v>
      </c>
      <c r="B19" s="307" t="s">
        <v>236</v>
      </c>
      <c r="C19" s="308"/>
      <c r="D19" s="113">
        <v>1.4346573111138956</v>
      </c>
      <c r="E19" s="115">
        <v>229</v>
      </c>
      <c r="F19" s="114">
        <v>204</v>
      </c>
      <c r="G19" s="114">
        <v>482</v>
      </c>
      <c r="H19" s="114">
        <v>466</v>
      </c>
      <c r="I19" s="140">
        <v>218</v>
      </c>
      <c r="J19" s="115">
        <v>11</v>
      </c>
      <c r="K19" s="116">
        <v>5.0458715596330279</v>
      </c>
    </row>
    <row r="20" spans="1:11" ht="14.1" customHeight="1" x14ac:dyDescent="0.2">
      <c r="A20" s="306">
        <v>12</v>
      </c>
      <c r="B20" s="307" t="s">
        <v>237</v>
      </c>
      <c r="C20" s="308"/>
      <c r="D20" s="113">
        <v>0.96479137952637517</v>
      </c>
      <c r="E20" s="115">
        <v>154</v>
      </c>
      <c r="F20" s="114">
        <v>73</v>
      </c>
      <c r="G20" s="114">
        <v>159</v>
      </c>
      <c r="H20" s="114">
        <v>175</v>
      </c>
      <c r="I20" s="140">
        <v>156</v>
      </c>
      <c r="J20" s="115">
        <v>-2</v>
      </c>
      <c r="K20" s="116">
        <v>-1.2820512820512822</v>
      </c>
    </row>
    <row r="21" spans="1:11" ht="14.1" customHeight="1" x14ac:dyDescent="0.2">
      <c r="A21" s="306">
        <v>21</v>
      </c>
      <c r="B21" s="307" t="s">
        <v>238</v>
      </c>
      <c r="C21" s="308"/>
      <c r="D21" s="113">
        <v>2.2365618343565967</v>
      </c>
      <c r="E21" s="115">
        <v>357</v>
      </c>
      <c r="F21" s="114">
        <v>76</v>
      </c>
      <c r="G21" s="114">
        <v>144</v>
      </c>
      <c r="H21" s="114">
        <v>142</v>
      </c>
      <c r="I21" s="140">
        <v>292</v>
      </c>
      <c r="J21" s="115">
        <v>65</v>
      </c>
      <c r="K21" s="116">
        <v>22.260273972602739</v>
      </c>
    </row>
    <row r="22" spans="1:11" ht="14.1" customHeight="1" x14ac:dyDescent="0.2">
      <c r="A22" s="306">
        <v>22</v>
      </c>
      <c r="B22" s="307" t="s">
        <v>239</v>
      </c>
      <c r="C22" s="308"/>
      <c r="D22" s="113">
        <v>1.7541661445934094</v>
      </c>
      <c r="E22" s="115">
        <v>280</v>
      </c>
      <c r="F22" s="114">
        <v>172</v>
      </c>
      <c r="G22" s="114">
        <v>369</v>
      </c>
      <c r="H22" s="114">
        <v>235</v>
      </c>
      <c r="I22" s="140">
        <v>225</v>
      </c>
      <c r="J22" s="115">
        <v>55</v>
      </c>
      <c r="K22" s="116">
        <v>24.444444444444443</v>
      </c>
    </row>
    <row r="23" spans="1:11" ht="14.1" customHeight="1" x14ac:dyDescent="0.2">
      <c r="A23" s="306">
        <v>23</v>
      </c>
      <c r="B23" s="307" t="s">
        <v>240</v>
      </c>
      <c r="C23" s="308"/>
      <c r="D23" s="113">
        <v>0.75178549054003263</v>
      </c>
      <c r="E23" s="115">
        <v>120</v>
      </c>
      <c r="F23" s="114">
        <v>88</v>
      </c>
      <c r="G23" s="114">
        <v>198</v>
      </c>
      <c r="H23" s="114">
        <v>83</v>
      </c>
      <c r="I23" s="140">
        <v>108</v>
      </c>
      <c r="J23" s="115">
        <v>12</v>
      </c>
      <c r="K23" s="116">
        <v>11.111111111111111</v>
      </c>
    </row>
    <row r="24" spans="1:11" ht="14.1" customHeight="1" x14ac:dyDescent="0.2">
      <c r="A24" s="306">
        <v>24</v>
      </c>
      <c r="B24" s="307" t="s">
        <v>241</v>
      </c>
      <c r="C24" s="308"/>
      <c r="D24" s="113">
        <v>2.9382282921939606</v>
      </c>
      <c r="E24" s="115">
        <v>469</v>
      </c>
      <c r="F24" s="114">
        <v>294</v>
      </c>
      <c r="G24" s="114">
        <v>525</v>
      </c>
      <c r="H24" s="114">
        <v>566</v>
      </c>
      <c r="I24" s="140">
        <v>551</v>
      </c>
      <c r="J24" s="115">
        <v>-82</v>
      </c>
      <c r="K24" s="116">
        <v>-14.882032667876588</v>
      </c>
    </row>
    <row r="25" spans="1:11" ht="14.1" customHeight="1" x14ac:dyDescent="0.2">
      <c r="A25" s="306">
        <v>25</v>
      </c>
      <c r="B25" s="307" t="s">
        <v>242</v>
      </c>
      <c r="C25" s="308"/>
      <c r="D25" s="113">
        <v>4.9617842375642152</v>
      </c>
      <c r="E25" s="115">
        <v>792</v>
      </c>
      <c r="F25" s="114">
        <v>550</v>
      </c>
      <c r="G25" s="114">
        <v>886</v>
      </c>
      <c r="H25" s="114">
        <v>582</v>
      </c>
      <c r="I25" s="140">
        <v>813</v>
      </c>
      <c r="J25" s="115">
        <v>-21</v>
      </c>
      <c r="K25" s="116">
        <v>-2.5830258302583027</v>
      </c>
    </row>
    <row r="26" spans="1:11" ht="14.1" customHeight="1" x14ac:dyDescent="0.2">
      <c r="A26" s="306">
        <v>26</v>
      </c>
      <c r="B26" s="307" t="s">
        <v>243</v>
      </c>
      <c r="C26" s="308"/>
      <c r="D26" s="113">
        <v>2.2804159879714323</v>
      </c>
      <c r="E26" s="115">
        <v>364</v>
      </c>
      <c r="F26" s="114">
        <v>419</v>
      </c>
      <c r="G26" s="114">
        <v>756</v>
      </c>
      <c r="H26" s="114">
        <v>252</v>
      </c>
      <c r="I26" s="140">
        <v>339</v>
      </c>
      <c r="J26" s="115">
        <v>25</v>
      </c>
      <c r="K26" s="116">
        <v>7.3746312684365778</v>
      </c>
    </row>
    <row r="27" spans="1:11" ht="14.1" customHeight="1" x14ac:dyDescent="0.2">
      <c r="A27" s="306">
        <v>27</v>
      </c>
      <c r="B27" s="307" t="s">
        <v>244</v>
      </c>
      <c r="C27" s="308"/>
      <c r="D27" s="113">
        <v>1.1402079939857162</v>
      </c>
      <c r="E27" s="115">
        <v>182</v>
      </c>
      <c r="F27" s="114">
        <v>101</v>
      </c>
      <c r="G27" s="114">
        <v>238</v>
      </c>
      <c r="H27" s="114">
        <v>168</v>
      </c>
      <c r="I27" s="140">
        <v>188</v>
      </c>
      <c r="J27" s="115">
        <v>-6</v>
      </c>
      <c r="K27" s="116">
        <v>-3.1914893617021276</v>
      </c>
    </row>
    <row r="28" spans="1:11" ht="14.1" customHeight="1" x14ac:dyDescent="0.2">
      <c r="A28" s="306">
        <v>28</v>
      </c>
      <c r="B28" s="307" t="s">
        <v>245</v>
      </c>
      <c r="C28" s="308"/>
      <c r="D28" s="113">
        <v>0.18794637263500816</v>
      </c>
      <c r="E28" s="115">
        <v>30</v>
      </c>
      <c r="F28" s="114">
        <v>40</v>
      </c>
      <c r="G28" s="114">
        <v>77</v>
      </c>
      <c r="H28" s="114">
        <v>43</v>
      </c>
      <c r="I28" s="140">
        <v>48</v>
      </c>
      <c r="J28" s="115">
        <v>-18</v>
      </c>
      <c r="K28" s="116">
        <v>-37.5</v>
      </c>
    </row>
    <row r="29" spans="1:11" ht="14.1" customHeight="1" x14ac:dyDescent="0.2">
      <c r="A29" s="306">
        <v>29</v>
      </c>
      <c r="B29" s="307" t="s">
        <v>246</v>
      </c>
      <c r="C29" s="308"/>
      <c r="D29" s="113">
        <v>4.1034958025310111</v>
      </c>
      <c r="E29" s="115">
        <v>655</v>
      </c>
      <c r="F29" s="114">
        <v>500</v>
      </c>
      <c r="G29" s="114">
        <v>818</v>
      </c>
      <c r="H29" s="114">
        <v>892</v>
      </c>
      <c r="I29" s="140">
        <v>751</v>
      </c>
      <c r="J29" s="115">
        <v>-96</v>
      </c>
      <c r="K29" s="116">
        <v>-12.782956058588548</v>
      </c>
    </row>
    <row r="30" spans="1:11" ht="14.1" customHeight="1" x14ac:dyDescent="0.2">
      <c r="A30" s="306" t="s">
        <v>247</v>
      </c>
      <c r="B30" s="307" t="s">
        <v>248</v>
      </c>
      <c r="C30" s="308"/>
      <c r="D30" s="113">
        <v>0.80190452324270145</v>
      </c>
      <c r="E30" s="115">
        <v>128</v>
      </c>
      <c r="F30" s="114">
        <v>83</v>
      </c>
      <c r="G30" s="114">
        <v>196</v>
      </c>
      <c r="H30" s="114">
        <v>166</v>
      </c>
      <c r="I30" s="140">
        <v>136</v>
      </c>
      <c r="J30" s="115">
        <v>-8</v>
      </c>
      <c r="K30" s="116">
        <v>-5.882352941176471</v>
      </c>
    </row>
    <row r="31" spans="1:11" ht="14.1" customHeight="1" x14ac:dyDescent="0.2">
      <c r="A31" s="306" t="s">
        <v>249</v>
      </c>
      <c r="B31" s="307" t="s">
        <v>250</v>
      </c>
      <c r="C31" s="308"/>
      <c r="D31" s="113">
        <v>3.1574990602681368</v>
      </c>
      <c r="E31" s="115">
        <v>504</v>
      </c>
      <c r="F31" s="114">
        <v>404</v>
      </c>
      <c r="G31" s="114">
        <v>588</v>
      </c>
      <c r="H31" s="114">
        <v>708</v>
      </c>
      <c r="I31" s="140">
        <v>602</v>
      </c>
      <c r="J31" s="115">
        <v>-98</v>
      </c>
      <c r="K31" s="116">
        <v>-16.279069767441861</v>
      </c>
    </row>
    <row r="32" spans="1:11" ht="14.1" customHeight="1" x14ac:dyDescent="0.2">
      <c r="A32" s="306">
        <v>31</v>
      </c>
      <c r="B32" s="307" t="s">
        <v>251</v>
      </c>
      <c r="C32" s="308"/>
      <c r="D32" s="113">
        <v>0.63901766695902773</v>
      </c>
      <c r="E32" s="115">
        <v>102</v>
      </c>
      <c r="F32" s="114">
        <v>67</v>
      </c>
      <c r="G32" s="114">
        <v>94</v>
      </c>
      <c r="H32" s="114">
        <v>73</v>
      </c>
      <c r="I32" s="140">
        <v>79</v>
      </c>
      <c r="J32" s="115">
        <v>23</v>
      </c>
      <c r="K32" s="116">
        <v>29.11392405063291</v>
      </c>
    </row>
    <row r="33" spans="1:11" ht="14.1" customHeight="1" x14ac:dyDescent="0.2">
      <c r="A33" s="306">
        <v>32</v>
      </c>
      <c r="B33" s="307" t="s">
        <v>252</v>
      </c>
      <c r="C33" s="308"/>
      <c r="D33" s="113">
        <v>3.1387044230046359</v>
      </c>
      <c r="E33" s="115">
        <v>501</v>
      </c>
      <c r="F33" s="114">
        <v>267</v>
      </c>
      <c r="G33" s="114">
        <v>601</v>
      </c>
      <c r="H33" s="114">
        <v>569</v>
      </c>
      <c r="I33" s="140">
        <v>520</v>
      </c>
      <c r="J33" s="115">
        <v>-19</v>
      </c>
      <c r="K33" s="116">
        <v>-3.6538461538461537</v>
      </c>
    </row>
    <row r="34" spans="1:11" ht="14.1" customHeight="1" x14ac:dyDescent="0.2">
      <c r="A34" s="306">
        <v>33</v>
      </c>
      <c r="B34" s="307" t="s">
        <v>253</v>
      </c>
      <c r="C34" s="308"/>
      <c r="D34" s="113">
        <v>1.3469490038842251</v>
      </c>
      <c r="E34" s="115">
        <v>215</v>
      </c>
      <c r="F34" s="114">
        <v>97</v>
      </c>
      <c r="G34" s="114">
        <v>275</v>
      </c>
      <c r="H34" s="114">
        <v>220</v>
      </c>
      <c r="I34" s="140">
        <v>219</v>
      </c>
      <c r="J34" s="115">
        <v>-4</v>
      </c>
      <c r="K34" s="116">
        <v>-1.8264840182648401</v>
      </c>
    </row>
    <row r="35" spans="1:11" ht="14.1" customHeight="1" x14ac:dyDescent="0.2">
      <c r="A35" s="306">
        <v>34</v>
      </c>
      <c r="B35" s="307" t="s">
        <v>254</v>
      </c>
      <c r="C35" s="308"/>
      <c r="D35" s="113">
        <v>2.1676481643904273</v>
      </c>
      <c r="E35" s="115">
        <v>346</v>
      </c>
      <c r="F35" s="114">
        <v>194</v>
      </c>
      <c r="G35" s="114">
        <v>374</v>
      </c>
      <c r="H35" s="114">
        <v>273</v>
      </c>
      <c r="I35" s="140">
        <v>308</v>
      </c>
      <c r="J35" s="115">
        <v>38</v>
      </c>
      <c r="K35" s="116">
        <v>12.337662337662337</v>
      </c>
    </row>
    <row r="36" spans="1:11" ht="14.1" customHeight="1" x14ac:dyDescent="0.2">
      <c r="A36" s="306">
        <v>41</v>
      </c>
      <c r="B36" s="307" t="s">
        <v>255</v>
      </c>
      <c r="C36" s="308"/>
      <c r="D36" s="113">
        <v>0.38842250344568352</v>
      </c>
      <c r="E36" s="115">
        <v>62</v>
      </c>
      <c r="F36" s="114">
        <v>30</v>
      </c>
      <c r="G36" s="114">
        <v>86</v>
      </c>
      <c r="H36" s="114">
        <v>67</v>
      </c>
      <c r="I36" s="140">
        <v>73</v>
      </c>
      <c r="J36" s="115">
        <v>-11</v>
      </c>
      <c r="K36" s="116">
        <v>-15.068493150684931</v>
      </c>
    </row>
    <row r="37" spans="1:11" ht="14.1" customHeight="1" x14ac:dyDescent="0.2">
      <c r="A37" s="306">
        <v>42</v>
      </c>
      <c r="B37" s="307" t="s">
        <v>256</v>
      </c>
      <c r="C37" s="308"/>
      <c r="D37" s="113">
        <v>0.20674100989850897</v>
      </c>
      <c r="E37" s="115">
        <v>33</v>
      </c>
      <c r="F37" s="114">
        <v>18</v>
      </c>
      <c r="G37" s="114">
        <v>20</v>
      </c>
      <c r="H37" s="114">
        <v>15</v>
      </c>
      <c r="I37" s="140">
        <v>26</v>
      </c>
      <c r="J37" s="115">
        <v>7</v>
      </c>
      <c r="K37" s="116">
        <v>26.923076923076923</v>
      </c>
    </row>
    <row r="38" spans="1:11" ht="14.1" customHeight="1" x14ac:dyDescent="0.2">
      <c r="A38" s="306">
        <v>43</v>
      </c>
      <c r="B38" s="307" t="s">
        <v>257</v>
      </c>
      <c r="C38" s="308"/>
      <c r="D38" s="113">
        <v>2.0674100989850897</v>
      </c>
      <c r="E38" s="115">
        <v>330</v>
      </c>
      <c r="F38" s="114">
        <v>206</v>
      </c>
      <c r="G38" s="114">
        <v>398</v>
      </c>
      <c r="H38" s="114">
        <v>296</v>
      </c>
      <c r="I38" s="140">
        <v>250</v>
      </c>
      <c r="J38" s="115">
        <v>80</v>
      </c>
      <c r="K38" s="116">
        <v>32</v>
      </c>
    </row>
    <row r="39" spans="1:11" ht="14.1" customHeight="1" x14ac:dyDescent="0.2">
      <c r="A39" s="306">
        <v>51</v>
      </c>
      <c r="B39" s="307" t="s">
        <v>258</v>
      </c>
      <c r="C39" s="308"/>
      <c r="D39" s="113">
        <v>8.5390301967172029</v>
      </c>
      <c r="E39" s="115">
        <v>1363</v>
      </c>
      <c r="F39" s="114">
        <v>1953</v>
      </c>
      <c r="G39" s="114">
        <v>2058</v>
      </c>
      <c r="H39" s="114">
        <v>1632</v>
      </c>
      <c r="I39" s="140">
        <v>1365</v>
      </c>
      <c r="J39" s="115">
        <v>-2</v>
      </c>
      <c r="K39" s="116">
        <v>-0.14652014652014653</v>
      </c>
    </row>
    <row r="40" spans="1:11" ht="14.1" customHeight="1" x14ac:dyDescent="0.2">
      <c r="A40" s="306" t="s">
        <v>259</v>
      </c>
      <c r="B40" s="307" t="s">
        <v>260</v>
      </c>
      <c r="C40" s="308"/>
      <c r="D40" s="113">
        <v>7.8185691016163386</v>
      </c>
      <c r="E40" s="115">
        <v>1248</v>
      </c>
      <c r="F40" s="114">
        <v>1905</v>
      </c>
      <c r="G40" s="114">
        <v>1951</v>
      </c>
      <c r="H40" s="114">
        <v>1514</v>
      </c>
      <c r="I40" s="140">
        <v>1280</v>
      </c>
      <c r="J40" s="115">
        <v>-32</v>
      </c>
      <c r="K40" s="116">
        <v>-2.5</v>
      </c>
    </row>
    <row r="41" spans="1:11" ht="14.1" customHeight="1" x14ac:dyDescent="0.2">
      <c r="A41" s="306"/>
      <c r="B41" s="307" t="s">
        <v>261</v>
      </c>
      <c r="C41" s="308"/>
      <c r="D41" s="113">
        <v>6.9038967547926324</v>
      </c>
      <c r="E41" s="115">
        <v>1102</v>
      </c>
      <c r="F41" s="114">
        <v>1679</v>
      </c>
      <c r="G41" s="114">
        <v>1679</v>
      </c>
      <c r="H41" s="114">
        <v>1344</v>
      </c>
      <c r="I41" s="140">
        <v>1079</v>
      </c>
      <c r="J41" s="115">
        <v>23</v>
      </c>
      <c r="K41" s="116">
        <v>2.1316033364226135</v>
      </c>
    </row>
    <row r="42" spans="1:11" ht="14.1" customHeight="1" x14ac:dyDescent="0.2">
      <c r="A42" s="306">
        <v>52</v>
      </c>
      <c r="B42" s="307" t="s">
        <v>262</v>
      </c>
      <c r="C42" s="308"/>
      <c r="D42" s="113">
        <v>6.8475128430021304</v>
      </c>
      <c r="E42" s="115">
        <v>1093</v>
      </c>
      <c r="F42" s="114">
        <v>714</v>
      </c>
      <c r="G42" s="114">
        <v>921</v>
      </c>
      <c r="H42" s="114">
        <v>919</v>
      </c>
      <c r="I42" s="140">
        <v>1003</v>
      </c>
      <c r="J42" s="115">
        <v>90</v>
      </c>
      <c r="K42" s="116">
        <v>8.9730807577268195</v>
      </c>
    </row>
    <row r="43" spans="1:11" ht="14.1" customHeight="1" x14ac:dyDescent="0.2">
      <c r="A43" s="306" t="s">
        <v>263</v>
      </c>
      <c r="B43" s="307" t="s">
        <v>264</v>
      </c>
      <c r="C43" s="308"/>
      <c r="D43" s="113">
        <v>5.5444179927327406</v>
      </c>
      <c r="E43" s="115">
        <v>885</v>
      </c>
      <c r="F43" s="114">
        <v>623</v>
      </c>
      <c r="G43" s="114">
        <v>774</v>
      </c>
      <c r="H43" s="114">
        <v>759</v>
      </c>
      <c r="I43" s="140">
        <v>834</v>
      </c>
      <c r="J43" s="115">
        <v>51</v>
      </c>
      <c r="K43" s="116">
        <v>6.1151079136690649</v>
      </c>
    </row>
    <row r="44" spans="1:11" ht="14.1" customHeight="1" x14ac:dyDescent="0.2">
      <c r="A44" s="306">
        <v>53</v>
      </c>
      <c r="B44" s="307" t="s">
        <v>265</v>
      </c>
      <c r="C44" s="308"/>
      <c r="D44" s="113">
        <v>1.0587645658438791</v>
      </c>
      <c r="E44" s="115">
        <v>169</v>
      </c>
      <c r="F44" s="114">
        <v>129</v>
      </c>
      <c r="G44" s="114">
        <v>156</v>
      </c>
      <c r="H44" s="114">
        <v>150</v>
      </c>
      <c r="I44" s="140">
        <v>165</v>
      </c>
      <c r="J44" s="115">
        <v>4</v>
      </c>
      <c r="K44" s="116">
        <v>2.4242424242424243</v>
      </c>
    </row>
    <row r="45" spans="1:11" ht="14.1" customHeight="1" x14ac:dyDescent="0.2">
      <c r="A45" s="306" t="s">
        <v>266</v>
      </c>
      <c r="B45" s="307" t="s">
        <v>267</v>
      </c>
      <c r="C45" s="308"/>
      <c r="D45" s="113">
        <v>0.94599674226287433</v>
      </c>
      <c r="E45" s="115">
        <v>151</v>
      </c>
      <c r="F45" s="114">
        <v>112</v>
      </c>
      <c r="G45" s="114">
        <v>141</v>
      </c>
      <c r="H45" s="114">
        <v>138</v>
      </c>
      <c r="I45" s="140">
        <v>154</v>
      </c>
      <c r="J45" s="115">
        <v>-3</v>
      </c>
      <c r="K45" s="116">
        <v>-1.948051948051948</v>
      </c>
    </row>
    <row r="46" spans="1:11" ht="14.1" customHeight="1" x14ac:dyDescent="0.2">
      <c r="A46" s="306">
        <v>54</v>
      </c>
      <c r="B46" s="307" t="s">
        <v>268</v>
      </c>
      <c r="C46" s="308"/>
      <c r="D46" s="113">
        <v>4.7425134694900386</v>
      </c>
      <c r="E46" s="115">
        <v>757</v>
      </c>
      <c r="F46" s="114">
        <v>410</v>
      </c>
      <c r="G46" s="114">
        <v>619</v>
      </c>
      <c r="H46" s="114">
        <v>554</v>
      </c>
      <c r="I46" s="140">
        <v>654</v>
      </c>
      <c r="J46" s="115">
        <v>103</v>
      </c>
      <c r="K46" s="116">
        <v>15.749235474006117</v>
      </c>
    </row>
    <row r="47" spans="1:11" ht="14.1" customHeight="1" x14ac:dyDescent="0.2">
      <c r="A47" s="306">
        <v>61</v>
      </c>
      <c r="B47" s="307" t="s">
        <v>269</v>
      </c>
      <c r="C47" s="308"/>
      <c r="D47" s="113">
        <v>2.4558326024307733</v>
      </c>
      <c r="E47" s="115">
        <v>392</v>
      </c>
      <c r="F47" s="114">
        <v>216</v>
      </c>
      <c r="G47" s="114">
        <v>421</v>
      </c>
      <c r="H47" s="114">
        <v>308</v>
      </c>
      <c r="I47" s="140">
        <v>360</v>
      </c>
      <c r="J47" s="115">
        <v>32</v>
      </c>
      <c r="K47" s="116">
        <v>8.8888888888888893</v>
      </c>
    </row>
    <row r="48" spans="1:11" ht="14.1" customHeight="1" x14ac:dyDescent="0.2">
      <c r="A48" s="306">
        <v>62</v>
      </c>
      <c r="B48" s="307" t="s">
        <v>270</v>
      </c>
      <c r="C48" s="308"/>
      <c r="D48" s="113">
        <v>6.6720962285427889</v>
      </c>
      <c r="E48" s="115">
        <v>1065</v>
      </c>
      <c r="F48" s="114">
        <v>1062</v>
      </c>
      <c r="G48" s="114">
        <v>1534</v>
      </c>
      <c r="H48" s="114">
        <v>1145</v>
      </c>
      <c r="I48" s="140">
        <v>1076</v>
      </c>
      <c r="J48" s="115">
        <v>-11</v>
      </c>
      <c r="K48" s="116">
        <v>-1.0223048327137547</v>
      </c>
    </row>
    <row r="49" spans="1:11" ht="14.1" customHeight="1" x14ac:dyDescent="0.2">
      <c r="A49" s="306">
        <v>63</v>
      </c>
      <c r="B49" s="307" t="s">
        <v>271</v>
      </c>
      <c r="C49" s="308"/>
      <c r="D49" s="113">
        <v>5.7073048490164142</v>
      </c>
      <c r="E49" s="115">
        <v>911</v>
      </c>
      <c r="F49" s="114">
        <v>597</v>
      </c>
      <c r="G49" s="114">
        <v>1102</v>
      </c>
      <c r="H49" s="114">
        <v>1519</v>
      </c>
      <c r="I49" s="140">
        <v>1035</v>
      </c>
      <c r="J49" s="115">
        <v>-124</v>
      </c>
      <c r="K49" s="116">
        <v>-11.980676328502415</v>
      </c>
    </row>
    <row r="50" spans="1:11" ht="14.1" customHeight="1" x14ac:dyDescent="0.2">
      <c r="A50" s="306" t="s">
        <v>272</v>
      </c>
      <c r="B50" s="307" t="s">
        <v>273</v>
      </c>
      <c r="C50" s="308"/>
      <c r="D50" s="113">
        <v>1.5411602556070667</v>
      </c>
      <c r="E50" s="115">
        <v>246</v>
      </c>
      <c r="F50" s="114">
        <v>145</v>
      </c>
      <c r="G50" s="114">
        <v>280</v>
      </c>
      <c r="H50" s="114">
        <v>433</v>
      </c>
      <c r="I50" s="140">
        <v>242</v>
      </c>
      <c r="J50" s="115">
        <v>4</v>
      </c>
      <c r="K50" s="116">
        <v>1.6528925619834711</v>
      </c>
    </row>
    <row r="51" spans="1:11" ht="14.1" customHeight="1" x14ac:dyDescent="0.2">
      <c r="A51" s="306" t="s">
        <v>274</v>
      </c>
      <c r="B51" s="307" t="s">
        <v>275</v>
      </c>
      <c r="C51" s="308"/>
      <c r="D51" s="113">
        <v>3.6774840245583262</v>
      </c>
      <c r="E51" s="115">
        <v>587</v>
      </c>
      <c r="F51" s="114">
        <v>396</v>
      </c>
      <c r="G51" s="114">
        <v>642</v>
      </c>
      <c r="H51" s="114">
        <v>982</v>
      </c>
      <c r="I51" s="140">
        <v>697</v>
      </c>
      <c r="J51" s="115">
        <v>-110</v>
      </c>
      <c r="K51" s="116">
        <v>-15.781922525107603</v>
      </c>
    </row>
    <row r="52" spans="1:11" ht="14.1" customHeight="1" x14ac:dyDescent="0.2">
      <c r="A52" s="306">
        <v>71</v>
      </c>
      <c r="B52" s="307" t="s">
        <v>276</v>
      </c>
      <c r="C52" s="308"/>
      <c r="D52" s="113">
        <v>8.1756672096228549</v>
      </c>
      <c r="E52" s="115">
        <v>1305</v>
      </c>
      <c r="F52" s="114">
        <v>1003</v>
      </c>
      <c r="G52" s="114">
        <v>1594</v>
      </c>
      <c r="H52" s="114">
        <v>1334</v>
      </c>
      <c r="I52" s="140">
        <v>1328</v>
      </c>
      <c r="J52" s="115">
        <v>-23</v>
      </c>
      <c r="K52" s="116">
        <v>-1.7319277108433735</v>
      </c>
    </row>
    <row r="53" spans="1:11" ht="14.1" customHeight="1" x14ac:dyDescent="0.2">
      <c r="A53" s="306" t="s">
        <v>277</v>
      </c>
      <c r="B53" s="307" t="s">
        <v>278</v>
      </c>
      <c r="C53" s="308"/>
      <c r="D53" s="113">
        <v>2.6437789750657812</v>
      </c>
      <c r="E53" s="115">
        <v>422</v>
      </c>
      <c r="F53" s="114">
        <v>315</v>
      </c>
      <c r="G53" s="114">
        <v>511</v>
      </c>
      <c r="H53" s="114">
        <v>399</v>
      </c>
      <c r="I53" s="140">
        <v>379</v>
      </c>
      <c r="J53" s="115">
        <v>43</v>
      </c>
      <c r="K53" s="116">
        <v>11.345646437994723</v>
      </c>
    </row>
    <row r="54" spans="1:11" ht="14.1" customHeight="1" x14ac:dyDescent="0.2">
      <c r="A54" s="306" t="s">
        <v>279</v>
      </c>
      <c r="B54" s="307" t="s">
        <v>280</v>
      </c>
      <c r="C54" s="308"/>
      <c r="D54" s="113">
        <v>4.6735997995238696</v>
      </c>
      <c r="E54" s="115">
        <v>746</v>
      </c>
      <c r="F54" s="114">
        <v>580</v>
      </c>
      <c r="G54" s="114">
        <v>925</v>
      </c>
      <c r="H54" s="114">
        <v>775</v>
      </c>
      <c r="I54" s="140">
        <v>809</v>
      </c>
      <c r="J54" s="115">
        <v>-63</v>
      </c>
      <c r="K54" s="116">
        <v>-7.787391841779975</v>
      </c>
    </row>
    <row r="55" spans="1:11" ht="14.1" customHeight="1" x14ac:dyDescent="0.2">
      <c r="A55" s="306">
        <v>72</v>
      </c>
      <c r="B55" s="307" t="s">
        <v>281</v>
      </c>
      <c r="C55" s="308"/>
      <c r="D55" s="113">
        <v>2.2365618343565967</v>
      </c>
      <c r="E55" s="115">
        <v>357</v>
      </c>
      <c r="F55" s="114">
        <v>341</v>
      </c>
      <c r="G55" s="114">
        <v>491</v>
      </c>
      <c r="H55" s="114">
        <v>233</v>
      </c>
      <c r="I55" s="140">
        <v>322</v>
      </c>
      <c r="J55" s="115">
        <v>35</v>
      </c>
      <c r="K55" s="116">
        <v>10.869565217391305</v>
      </c>
    </row>
    <row r="56" spans="1:11" ht="14.1" customHeight="1" x14ac:dyDescent="0.2">
      <c r="A56" s="306" t="s">
        <v>282</v>
      </c>
      <c r="B56" s="307" t="s">
        <v>283</v>
      </c>
      <c r="C56" s="308"/>
      <c r="D56" s="113">
        <v>1.1026187194587145</v>
      </c>
      <c r="E56" s="115">
        <v>176</v>
      </c>
      <c r="F56" s="114">
        <v>180</v>
      </c>
      <c r="G56" s="114">
        <v>257</v>
      </c>
      <c r="H56" s="114">
        <v>71</v>
      </c>
      <c r="I56" s="140">
        <v>152</v>
      </c>
      <c r="J56" s="115">
        <v>24</v>
      </c>
      <c r="K56" s="116">
        <v>15.789473684210526</v>
      </c>
    </row>
    <row r="57" spans="1:11" ht="14.1" customHeight="1" x14ac:dyDescent="0.2">
      <c r="A57" s="306" t="s">
        <v>284</v>
      </c>
      <c r="B57" s="307" t="s">
        <v>285</v>
      </c>
      <c r="C57" s="308"/>
      <c r="D57" s="113">
        <v>0.71419621601303096</v>
      </c>
      <c r="E57" s="115">
        <v>114</v>
      </c>
      <c r="F57" s="114">
        <v>105</v>
      </c>
      <c r="G57" s="114">
        <v>112</v>
      </c>
      <c r="H57" s="114">
        <v>89</v>
      </c>
      <c r="I57" s="140">
        <v>124</v>
      </c>
      <c r="J57" s="115">
        <v>-10</v>
      </c>
      <c r="K57" s="116">
        <v>-8.064516129032258</v>
      </c>
    </row>
    <row r="58" spans="1:11" ht="14.1" customHeight="1" x14ac:dyDescent="0.2">
      <c r="A58" s="306">
        <v>73</v>
      </c>
      <c r="B58" s="307" t="s">
        <v>286</v>
      </c>
      <c r="C58" s="308"/>
      <c r="D58" s="113">
        <v>2.2616213507079315</v>
      </c>
      <c r="E58" s="115">
        <v>361</v>
      </c>
      <c r="F58" s="114">
        <v>241</v>
      </c>
      <c r="G58" s="114">
        <v>450</v>
      </c>
      <c r="H58" s="114">
        <v>327</v>
      </c>
      <c r="I58" s="140">
        <v>270</v>
      </c>
      <c r="J58" s="115">
        <v>91</v>
      </c>
      <c r="K58" s="116">
        <v>33.703703703703702</v>
      </c>
    </row>
    <row r="59" spans="1:11" ht="14.1" customHeight="1" x14ac:dyDescent="0.2">
      <c r="A59" s="306" t="s">
        <v>287</v>
      </c>
      <c r="B59" s="307" t="s">
        <v>288</v>
      </c>
      <c r="C59" s="308"/>
      <c r="D59" s="113">
        <v>1.6351334419245709</v>
      </c>
      <c r="E59" s="115">
        <v>261</v>
      </c>
      <c r="F59" s="114">
        <v>143</v>
      </c>
      <c r="G59" s="114">
        <v>322</v>
      </c>
      <c r="H59" s="114">
        <v>208</v>
      </c>
      <c r="I59" s="140">
        <v>162</v>
      </c>
      <c r="J59" s="115">
        <v>99</v>
      </c>
      <c r="K59" s="116">
        <v>61.111111111111114</v>
      </c>
    </row>
    <row r="60" spans="1:11" ht="14.1" customHeight="1" x14ac:dyDescent="0.2">
      <c r="A60" s="306">
        <v>81</v>
      </c>
      <c r="B60" s="307" t="s">
        <v>289</v>
      </c>
      <c r="C60" s="308"/>
      <c r="D60" s="113">
        <v>6.4152361859416116</v>
      </c>
      <c r="E60" s="115">
        <v>1024</v>
      </c>
      <c r="F60" s="114">
        <v>1141</v>
      </c>
      <c r="G60" s="114">
        <v>1422</v>
      </c>
      <c r="H60" s="114">
        <v>1104</v>
      </c>
      <c r="I60" s="140">
        <v>997</v>
      </c>
      <c r="J60" s="115">
        <v>27</v>
      </c>
      <c r="K60" s="116">
        <v>2.7081243731193583</v>
      </c>
    </row>
    <row r="61" spans="1:11" ht="14.1" customHeight="1" x14ac:dyDescent="0.2">
      <c r="A61" s="306" t="s">
        <v>290</v>
      </c>
      <c r="B61" s="307" t="s">
        <v>291</v>
      </c>
      <c r="C61" s="308"/>
      <c r="D61" s="113">
        <v>1.791755419120411</v>
      </c>
      <c r="E61" s="115">
        <v>286</v>
      </c>
      <c r="F61" s="114">
        <v>220</v>
      </c>
      <c r="G61" s="114">
        <v>465</v>
      </c>
      <c r="H61" s="114">
        <v>312</v>
      </c>
      <c r="I61" s="140">
        <v>300</v>
      </c>
      <c r="J61" s="115">
        <v>-14</v>
      </c>
      <c r="K61" s="116">
        <v>-4.666666666666667</v>
      </c>
    </row>
    <row r="62" spans="1:11" ht="14.1" customHeight="1" x14ac:dyDescent="0.2">
      <c r="A62" s="306" t="s">
        <v>292</v>
      </c>
      <c r="B62" s="307" t="s">
        <v>293</v>
      </c>
      <c r="C62" s="308"/>
      <c r="D62" s="113">
        <v>2.2553564716200976</v>
      </c>
      <c r="E62" s="115">
        <v>360</v>
      </c>
      <c r="F62" s="114">
        <v>537</v>
      </c>
      <c r="G62" s="114">
        <v>678</v>
      </c>
      <c r="H62" s="114">
        <v>472</v>
      </c>
      <c r="I62" s="140">
        <v>392</v>
      </c>
      <c r="J62" s="115">
        <v>-32</v>
      </c>
      <c r="K62" s="116">
        <v>-8.1632653061224492</v>
      </c>
    </row>
    <row r="63" spans="1:11" ht="14.1" customHeight="1" x14ac:dyDescent="0.2">
      <c r="A63" s="306"/>
      <c r="B63" s="307" t="s">
        <v>294</v>
      </c>
      <c r="C63" s="308"/>
      <c r="D63" s="113">
        <v>2.0486154617215888</v>
      </c>
      <c r="E63" s="115">
        <v>327</v>
      </c>
      <c r="F63" s="114">
        <v>492</v>
      </c>
      <c r="G63" s="114">
        <v>598</v>
      </c>
      <c r="H63" s="114">
        <v>450</v>
      </c>
      <c r="I63" s="140">
        <v>364</v>
      </c>
      <c r="J63" s="115">
        <v>-37</v>
      </c>
      <c r="K63" s="116">
        <v>-10.164835164835164</v>
      </c>
    </row>
    <row r="64" spans="1:11" ht="14.1" customHeight="1" x14ac:dyDescent="0.2">
      <c r="A64" s="306" t="s">
        <v>295</v>
      </c>
      <c r="B64" s="307" t="s">
        <v>296</v>
      </c>
      <c r="C64" s="308"/>
      <c r="D64" s="113">
        <v>1.0399699285803783</v>
      </c>
      <c r="E64" s="115">
        <v>166</v>
      </c>
      <c r="F64" s="114">
        <v>106</v>
      </c>
      <c r="G64" s="114">
        <v>112</v>
      </c>
      <c r="H64" s="114">
        <v>138</v>
      </c>
      <c r="I64" s="140">
        <v>121</v>
      </c>
      <c r="J64" s="115">
        <v>45</v>
      </c>
      <c r="K64" s="116">
        <v>37.190082644628099</v>
      </c>
    </row>
    <row r="65" spans="1:11" ht="14.1" customHeight="1" x14ac:dyDescent="0.2">
      <c r="A65" s="306" t="s">
        <v>297</v>
      </c>
      <c r="B65" s="307" t="s">
        <v>298</v>
      </c>
      <c r="C65" s="308"/>
      <c r="D65" s="113">
        <v>0.66407718331036214</v>
      </c>
      <c r="E65" s="115">
        <v>106</v>
      </c>
      <c r="F65" s="114">
        <v>181</v>
      </c>
      <c r="G65" s="114">
        <v>83</v>
      </c>
      <c r="H65" s="114">
        <v>87</v>
      </c>
      <c r="I65" s="140">
        <v>84</v>
      </c>
      <c r="J65" s="115">
        <v>22</v>
      </c>
      <c r="K65" s="116">
        <v>26.19047619047619</v>
      </c>
    </row>
    <row r="66" spans="1:11" ht="14.1" customHeight="1" x14ac:dyDescent="0.2">
      <c r="A66" s="306">
        <v>82</v>
      </c>
      <c r="B66" s="307" t="s">
        <v>299</v>
      </c>
      <c r="C66" s="308"/>
      <c r="D66" s="113">
        <v>3.3517103119909786</v>
      </c>
      <c r="E66" s="115">
        <v>535</v>
      </c>
      <c r="F66" s="114">
        <v>550</v>
      </c>
      <c r="G66" s="114">
        <v>1053</v>
      </c>
      <c r="H66" s="114">
        <v>573</v>
      </c>
      <c r="I66" s="140">
        <v>479</v>
      </c>
      <c r="J66" s="115">
        <v>56</v>
      </c>
      <c r="K66" s="116">
        <v>11.691022964509395</v>
      </c>
    </row>
    <row r="67" spans="1:11" ht="14.1" customHeight="1" x14ac:dyDescent="0.2">
      <c r="A67" s="306" t="s">
        <v>300</v>
      </c>
      <c r="B67" s="307" t="s">
        <v>301</v>
      </c>
      <c r="C67" s="308"/>
      <c r="D67" s="113">
        <v>2.2302969552687633</v>
      </c>
      <c r="E67" s="115">
        <v>356</v>
      </c>
      <c r="F67" s="114">
        <v>377</v>
      </c>
      <c r="G67" s="114">
        <v>755</v>
      </c>
      <c r="H67" s="114">
        <v>397</v>
      </c>
      <c r="I67" s="140">
        <v>338</v>
      </c>
      <c r="J67" s="115">
        <v>18</v>
      </c>
      <c r="K67" s="116">
        <v>5.3254437869822482</v>
      </c>
    </row>
    <row r="68" spans="1:11" ht="14.1" customHeight="1" x14ac:dyDescent="0.2">
      <c r="A68" s="306" t="s">
        <v>302</v>
      </c>
      <c r="B68" s="307" t="s">
        <v>303</v>
      </c>
      <c r="C68" s="308"/>
      <c r="D68" s="113">
        <v>0.65154742513469488</v>
      </c>
      <c r="E68" s="115">
        <v>104</v>
      </c>
      <c r="F68" s="114">
        <v>132</v>
      </c>
      <c r="G68" s="114">
        <v>176</v>
      </c>
      <c r="H68" s="114">
        <v>122</v>
      </c>
      <c r="I68" s="140">
        <v>90</v>
      </c>
      <c r="J68" s="115">
        <v>14</v>
      </c>
      <c r="K68" s="116">
        <v>15.555555555555555</v>
      </c>
    </row>
    <row r="69" spans="1:11" ht="14.1" customHeight="1" x14ac:dyDescent="0.2">
      <c r="A69" s="306">
        <v>83</v>
      </c>
      <c r="B69" s="307" t="s">
        <v>304</v>
      </c>
      <c r="C69" s="308"/>
      <c r="D69" s="113">
        <v>4.8364866558075432</v>
      </c>
      <c r="E69" s="115">
        <v>772</v>
      </c>
      <c r="F69" s="114">
        <v>535</v>
      </c>
      <c r="G69" s="114">
        <v>1239</v>
      </c>
      <c r="H69" s="114">
        <v>534</v>
      </c>
      <c r="I69" s="140">
        <v>571</v>
      </c>
      <c r="J69" s="115">
        <v>201</v>
      </c>
      <c r="K69" s="116">
        <v>35.201401050788093</v>
      </c>
    </row>
    <row r="70" spans="1:11" ht="14.1" customHeight="1" x14ac:dyDescent="0.2">
      <c r="A70" s="306" t="s">
        <v>305</v>
      </c>
      <c r="B70" s="307" t="s">
        <v>306</v>
      </c>
      <c r="C70" s="308"/>
      <c r="D70" s="113">
        <v>3.6398947500313246</v>
      </c>
      <c r="E70" s="115">
        <v>581</v>
      </c>
      <c r="F70" s="114">
        <v>374</v>
      </c>
      <c r="G70" s="114">
        <v>996</v>
      </c>
      <c r="H70" s="114">
        <v>351</v>
      </c>
      <c r="I70" s="140">
        <v>397</v>
      </c>
      <c r="J70" s="115">
        <v>184</v>
      </c>
      <c r="K70" s="116">
        <v>46.347607052896727</v>
      </c>
    </row>
    <row r="71" spans="1:11" ht="14.1" customHeight="1" x14ac:dyDescent="0.2">
      <c r="A71" s="306"/>
      <c r="B71" s="307" t="s">
        <v>307</v>
      </c>
      <c r="C71" s="308"/>
      <c r="D71" s="113">
        <v>2.5310111514847762</v>
      </c>
      <c r="E71" s="115">
        <v>404</v>
      </c>
      <c r="F71" s="114">
        <v>223</v>
      </c>
      <c r="G71" s="114">
        <v>699</v>
      </c>
      <c r="H71" s="114">
        <v>164</v>
      </c>
      <c r="I71" s="140">
        <v>250</v>
      </c>
      <c r="J71" s="115">
        <v>154</v>
      </c>
      <c r="K71" s="116">
        <v>61.6</v>
      </c>
    </row>
    <row r="72" spans="1:11" ht="14.1" customHeight="1" x14ac:dyDescent="0.2">
      <c r="A72" s="306">
        <v>84</v>
      </c>
      <c r="B72" s="307" t="s">
        <v>308</v>
      </c>
      <c r="C72" s="308"/>
      <c r="D72" s="113">
        <v>1.8293446936474127</v>
      </c>
      <c r="E72" s="115">
        <v>292</v>
      </c>
      <c r="F72" s="114">
        <v>300</v>
      </c>
      <c r="G72" s="114">
        <v>413</v>
      </c>
      <c r="H72" s="114">
        <v>255</v>
      </c>
      <c r="I72" s="140">
        <v>314</v>
      </c>
      <c r="J72" s="115">
        <v>-22</v>
      </c>
      <c r="K72" s="116">
        <v>-7.0063694267515926</v>
      </c>
    </row>
    <row r="73" spans="1:11" ht="14.1" customHeight="1" x14ac:dyDescent="0.2">
      <c r="A73" s="306" t="s">
        <v>309</v>
      </c>
      <c r="B73" s="307" t="s">
        <v>310</v>
      </c>
      <c r="C73" s="308"/>
      <c r="D73" s="113">
        <v>0.55757423881719081</v>
      </c>
      <c r="E73" s="115">
        <v>89</v>
      </c>
      <c r="F73" s="114">
        <v>85</v>
      </c>
      <c r="G73" s="114">
        <v>165</v>
      </c>
      <c r="H73" s="114">
        <v>41</v>
      </c>
      <c r="I73" s="140">
        <v>113</v>
      </c>
      <c r="J73" s="115">
        <v>-24</v>
      </c>
      <c r="K73" s="116">
        <v>-21.238938053097346</v>
      </c>
    </row>
    <row r="74" spans="1:11" ht="14.1" customHeight="1" x14ac:dyDescent="0.2">
      <c r="A74" s="306" t="s">
        <v>311</v>
      </c>
      <c r="B74" s="307" t="s">
        <v>312</v>
      </c>
      <c r="C74" s="308"/>
      <c r="D74" s="113">
        <v>0.14409221902017291</v>
      </c>
      <c r="E74" s="115">
        <v>23</v>
      </c>
      <c r="F74" s="114">
        <v>17</v>
      </c>
      <c r="G74" s="114">
        <v>32</v>
      </c>
      <c r="H74" s="114">
        <v>13</v>
      </c>
      <c r="I74" s="140">
        <v>10</v>
      </c>
      <c r="J74" s="115">
        <v>13</v>
      </c>
      <c r="K74" s="116">
        <v>130</v>
      </c>
    </row>
    <row r="75" spans="1:11" ht="14.1" customHeight="1" x14ac:dyDescent="0.2">
      <c r="A75" s="306" t="s">
        <v>313</v>
      </c>
      <c r="B75" s="307" t="s">
        <v>314</v>
      </c>
      <c r="C75" s="308"/>
      <c r="D75" s="113">
        <v>0.77058012780353335</v>
      </c>
      <c r="E75" s="115">
        <v>123</v>
      </c>
      <c r="F75" s="114">
        <v>162</v>
      </c>
      <c r="G75" s="114">
        <v>152</v>
      </c>
      <c r="H75" s="114">
        <v>155</v>
      </c>
      <c r="I75" s="140">
        <v>135</v>
      </c>
      <c r="J75" s="115">
        <v>-12</v>
      </c>
      <c r="K75" s="116">
        <v>-8.8888888888888893</v>
      </c>
    </row>
    <row r="76" spans="1:11" ht="14.1" customHeight="1" x14ac:dyDescent="0.2">
      <c r="A76" s="306">
        <v>91</v>
      </c>
      <c r="B76" s="307" t="s">
        <v>315</v>
      </c>
      <c r="C76" s="308"/>
      <c r="D76" s="113">
        <v>0.27565467986467862</v>
      </c>
      <c r="E76" s="115">
        <v>44</v>
      </c>
      <c r="F76" s="114">
        <v>46</v>
      </c>
      <c r="G76" s="114">
        <v>65</v>
      </c>
      <c r="H76" s="114">
        <v>35</v>
      </c>
      <c r="I76" s="140">
        <v>47</v>
      </c>
      <c r="J76" s="115">
        <v>-3</v>
      </c>
      <c r="K76" s="116">
        <v>-6.3829787234042552</v>
      </c>
    </row>
    <row r="77" spans="1:11" ht="14.1" customHeight="1" x14ac:dyDescent="0.2">
      <c r="A77" s="306">
        <v>92</v>
      </c>
      <c r="B77" s="307" t="s">
        <v>316</v>
      </c>
      <c r="C77" s="308"/>
      <c r="D77" s="113">
        <v>0.87708307229670468</v>
      </c>
      <c r="E77" s="115">
        <v>140</v>
      </c>
      <c r="F77" s="114">
        <v>96</v>
      </c>
      <c r="G77" s="114">
        <v>116</v>
      </c>
      <c r="H77" s="114">
        <v>118</v>
      </c>
      <c r="I77" s="140">
        <v>133</v>
      </c>
      <c r="J77" s="115">
        <v>7</v>
      </c>
      <c r="K77" s="116">
        <v>5.2631578947368425</v>
      </c>
    </row>
    <row r="78" spans="1:11" ht="14.1" customHeight="1" x14ac:dyDescent="0.2">
      <c r="A78" s="306">
        <v>93</v>
      </c>
      <c r="B78" s="307" t="s">
        <v>317</v>
      </c>
      <c r="C78" s="308"/>
      <c r="D78" s="113" t="s">
        <v>514</v>
      </c>
      <c r="E78" s="115" t="s">
        <v>514</v>
      </c>
      <c r="F78" s="114" t="s">
        <v>514</v>
      </c>
      <c r="G78" s="114">
        <v>22</v>
      </c>
      <c r="H78" s="114">
        <v>18</v>
      </c>
      <c r="I78" s="140">
        <v>15</v>
      </c>
      <c r="J78" s="115" t="s">
        <v>514</v>
      </c>
      <c r="K78" s="116" t="s">
        <v>514</v>
      </c>
    </row>
    <row r="79" spans="1:11" ht="14.1" customHeight="1" x14ac:dyDescent="0.2">
      <c r="A79" s="306">
        <v>94</v>
      </c>
      <c r="B79" s="307" t="s">
        <v>318</v>
      </c>
      <c r="C79" s="308"/>
      <c r="D79" s="113">
        <v>0.30697907530384666</v>
      </c>
      <c r="E79" s="115">
        <v>49</v>
      </c>
      <c r="F79" s="114">
        <v>40</v>
      </c>
      <c r="G79" s="114">
        <v>86</v>
      </c>
      <c r="H79" s="114">
        <v>81</v>
      </c>
      <c r="I79" s="140">
        <v>47</v>
      </c>
      <c r="J79" s="115">
        <v>2</v>
      </c>
      <c r="K79" s="116">
        <v>4.2553191489361701</v>
      </c>
    </row>
    <row r="80" spans="1:11" ht="14.1" customHeight="1" x14ac:dyDescent="0.2">
      <c r="A80" s="306" t="s">
        <v>319</v>
      </c>
      <c r="B80" s="307" t="s">
        <v>320</v>
      </c>
      <c r="C80" s="308"/>
      <c r="D80" s="113" t="s">
        <v>514</v>
      </c>
      <c r="E80" s="115" t="s">
        <v>514</v>
      </c>
      <c r="F80" s="114" t="s">
        <v>514</v>
      </c>
      <c r="G80" s="114">
        <v>3</v>
      </c>
      <c r="H80" s="114">
        <v>0</v>
      </c>
      <c r="I80" s="140">
        <v>0</v>
      </c>
      <c r="J80" s="115" t="s">
        <v>514</v>
      </c>
      <c r="K80" s="116" t="s">
        <v>514</v>
      </c>
    </row>
    <row r="81" spans="1:11" ht="14.1" customHeight="1" x14ac:dyDescent="0.2">
      <c r="A81" s="310" t="s">
        <v>321</v>
      </c>
      <c r="B81" s="311" t="s">
        <v>334</v>
      </c>
      <c r="C81" s="312"/>
      <c r="D81" s="125">
        <v>0.16288685628367372</v>
      </c>
      <c r="E81" s="143">
        <v>26</v>
      </c>
      <c r="F81" s="144">
        <v>21</v>
      </c>
      <c r="G81" s="144">
        <v>57</v>
      </c>
      <c r="H81" s="144">
        <v>25</v>
      </c>
      <c r="I81" s="145">
        <v>29</v>
      </c>
      <c r="J81" s="143">
        <v>-3</v>
      </c>
      <c r="K81" s="146">
        <v>-10.344827586206897</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365</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366</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336</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368</v>
      </c>
      <c r="E7" s="657"/>
      <c r="F7" s="657"/>
      <c r="G7" s="657"/>
      <c r="H7" s="658"/>
      <c r="I7" s="588" t="s">
        <v>360</v>
      </c>
      <c r="J7" s="589"/>
      <c r="K7" s="96"/>
      <c r="L7" s="96"/>
      <c r="M7" s="96"/>
      <c r="N7" s="96"/>
      <c r="O7" s="96"/>
    </row>
    <row r="8" spans="1:15" ht="21.75" customHeight="1" x14ac:dyDescent="0.2">
      <c r="A8" s="616"/>
      <c r="B8" s="617"/>
      <c r="C8" s="583"/>
      <c r="D8" s="566" t="s">
        <v>336</v>
      </c>
      <c r="E8" s="566" t="s">
        <v>338</v>
      </c>
      <c r="F8" s="566" t="s">
        <v>339</v>
      </c>
      <c r="G8" s="566" t="s">
        <v>340</v>
      </c>
      <c r="H8" s="566" t="s">
        <v>341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17410</v>
      </c>
      <c r="E11" s="114">
        <v>15462</v>
      </c>
      <c r="F11" s="114">
        <v>16812</v>
      </c>
      <c r="G11" s="114">
        <v>14799</v>
      </c>
      <c r="H11" s="140">
        <v>16486</v>
      </c>
      <c r="I11" s="115">
        <v>924</v>
      </c>
      <c r="J11" s="116">
        <v>5.6047555501637749</v>
      </c>
    </row>
    <row r="12" spans="1:15" s="110" customFormat="1" ht="24.95" customHeight="1" x14ac:dyDescent="0.2">
      <c r="A12" s="193" t="s">
        <v>132</v>
      </c>
      <c r="B12" s="194" t="s">
        <v>133</v>
      </c>
      <c r="C12" s="113">
        <v>1.4129810453762206</v>
      </c>
      <c r="D12" s="115">
        <v>246</v>
      </c>
      <c r="E12" s="114">
        <v>598</v>
      </c>
      <c r="F12" s="114">
        <v>476</v>
      </c>
      <c r="G12" s="114">
        <v>293</v>
      </c>
      <c r="H12" s="140">
        <v>198</v>
      </c>
      <c r="I12" s="115">
        <v>48</v>
      </c>
      <c r="J12" s="116">
        <v>24.242424242424242</v>
      </c>
    </row>
    <row r="13" spans="1:15" s="110" customFormat="1" ht="24.95" customHeight="1" x14ac:dyDescent="0.2">
      <c r="A13" s="193" t="s">
        <v>134</v>
      </c>
      <c r="B13" s="199" t="s">
        <v>214</v>
      </c>
      <c r="C13" s="113">
        <v>0.91326823664560597</v>
      </c>
      <c r="D13" s="115">
        <v>159</v>
      </c>
      <c r="E13" s="114">
        <v>467</v>
      </c>
      <c r="F13" s="114">
        <v>469</v>
      </c>
      <c r="G13" s="114">
        <v>118</v>
      </c>
      <c r="H13" s="140">
        <v>149</v>
      </c>
      <c r="I13" s="115">
        <v>10</v>
      </c>
      <c r="J13" s="116">
        <v>6.7114093959731544</v>
      </c>
    </row>
    <row r="14" spans="1:15" s="287" customFormat="1" ht="24.95" customHeight="1" x14ac:dyDescent="0.2">
      <c r="A14" s="193" t="s">
        <v>215</v>
      </c>
      <c r="B14" s="199" t="s">
        <v>137</v>
      </c>
      <c r="C14" s="113">
        <v>10.96496266513498</v>
      </c>
      <c r="D14" s="115">
        <v>1909</v>
      </c>
      <c r="E14" s="114">
        <v>1450</v>
      </c>
      <c r="F14" s="114">
        <v>1545</v>
      </c>
      <c r="G14" s="114">
        <v>1581</v>
      </c>
      <c r="H14" s="140">
        <v>1731</v>
      </c>
      <c r="I14" s="115">
        <v>178</v>
      </c>
      <c r="J14" s="116">
        <v>10.283073367995378</v>
      </c>
      <c r="K14" s="110"/>
      <c r="L14" s="110"/>
      <c r="M14" s="110"/>
      <c r="N14" s="110"/>
      <c r="O14" s="110"/>
    </row>
    <row r="15" spans="1:15" s="110" customFormat="1" ht="24.95" customHeight="1" x14ac:dyDescent="0.2">
      <c r="A15" s="193" t="s">
        <v>216</v>
      </c>
      <c r="B15" s="199" t="s">
        <v>217</v>
      </c>
      <c r="C15" s="113">
        <v>2.5445146467547386</v>
      </c>
      <c r="D15" s="115">
        <v>443</v>
      </c>
      <c r="E15" s="114">
        <v>464</v>
      </c>
      <c r="F15" s="114">
        <v>477</v>
      </c>
      <c r="G15" s="114">
        <v>526</v>
      </c>
      <c r="H15" s="140">
        <v>444</v>
      </c>
      <c r="I15" s="115">
        <v>-1</v>
      </c>
      <c r="J15" s="116">
        <v>-0.22522522522522523</v>
      </c>
    </row>
    <row r="16" spans="1:15" s="287" customFormat="1" ht="24.95" customHeight="1" x14ac:dyDescent="0.2">
      <c r="A16" s="193" t="s">
        <v>218</v>
      </c>
      <c r="B16" s="199" t="s">
        <v>141</v>
      </c>
      <c r="C16" s="113">
        <v>5.0890292935094772</v>
      </c>
      <c r="D16" s="115">
        <v>886</v>
      </c>
      <c r="E16" s="114">
        <v>609</v>
      </c>
      <c r="F16" s="114">
        <v>661</v>
      </c>
      <c r="G16" s="114">
        <v>674</v>
      </c>
      <c r="H16" s="140">
        <v>796</v>
      </c>
      <c r="I16" s="115">
        <v>90</v>
      </c>
      <c r="J16" s="116">
        <v>11.306532663316583</v>
      </c>
      <c r="K16" s="110"/>
      <c r="L16" s="110"/>
      <c r="M16" s="110"/>
      <c r="N16" s="110"/>
      <c r="O16" s="110"/>
    </row>
    <row r="17" spans="1:15" s="110" customFormat="1" ht="24.95" customHeight="1" x14ac:dyDescent="0.2">
      <c r="A17" s="193" t="s">
        <v>142</v>
      </c>
      <c r="B17" s="199" t="s">
        <v>220</v>
      </c>
      <c r="C17" s="113">
        <v>3.3314187248707641</v>
      </c>
      <c r="D17" s="115">
        <v>580</v>
      </c>
      <c r="E17" s="114">
        <v>377</v>
      </c>
      <c r="F17" s="114">
        <v>407</v>
      </c>
      <c r="G17" s="114">
        <v>381</v>
      </c>
      <c r="H17" s="140">
        <v>491</v>
      </c>
      <c r="I17" s="115">
        <v>89</v>
      </c>
      <c r="J17" s="116">
        <v>18.126272912423627</v>
      </c>
    </row>
    <row r="18" spans="1:15" s="287" customFormat="1" ht="24.95" customHeight="1" x14ac:dyDescent="0.2">
      <c r="A18" s="201" t="s">
        <v>144</v>
      </c>
      <c r="B18" s="202" t="s">
        <v>145</v>
      </c>
      <c r="C18" s="113">
        <v>6.5307294658242387</v>
      </c>
      <c r="D18" s="115">
        <v>1137</v>
      </c>
      <c r="E18" s="114">
        <v>985</v>
      </c>
      <c r="F18" s="114">
        <v>1052</v>
      </c>
      <c r="G18" s="114">
        <v>992</v>
      </c>
      <c r="H18" s="140">
        <v>1148</v>
      </c>
      <c r="I18" s="115">
        <v>-11</v>
      </c>
      <c r="J18" s="116">
        <v>-0.95818815331010454</v>
      </c>
      <c r="K18" s="110"/>
      <c r="L18" s="110"/>
      <c r="M18" s="110"/>
      <c r="N18" s="110"/>
      <c r="O18" s="110"/>
    </row>
    <row r="19" spans="1:15" s="110" customFormat="1" ht="24.95" customHeight="1" x14ac:dyDescent="0.2">
      <c r="A19" s="193" t="s">
        <v>146</v>
      </c>
      <c r="B19" s="199" t="s">
        <v>147</v>
      </c>
      <c r="C19" s="113">
        <v>19.689833429063757</v>
      </c>
      <c r="D19" s="115">
        <v>3428</v>
      </c>
      <c r="E19" s="114">
        <v>2334</v>
      </c>
      <c r="F19" s="114">
        <v>2343</v>
      </c>
      <c r="G19" s="114">
        <v>2173</v>
      </c>
      <c r="H19" s="140">
        <v>3096</v>
      </c>
      <c r="I19" s="115">
        <v>332</v>
      </c>
      <c r="J19" s="116">
        <v>10.723514211886306</v>
      </c>
    </row>
    <row r="20" spans="1:15" s="287" customFormat="1" ht="24.95" customHeight="1" x14ac:dyDescent="0.2">
      <c r="A20" s="193" t="s">
        <v>148</v>
      </c>
      <c r="B20" s="199" t="s">
        <v>149</v>
      </c>
      <c r="C20" s="113">
        <v>7.3808156232050548</v>
      </c>
      <c r="D20" s="115">
        <v>1285</v>
      </c>
      <c r="E20" s="114">
        <v>1043</v>
      </c>
      <c r="F20" s="114">
        <v>1086</v>
      </c>
      <c r="G20" s="114">
        <v>1267</v>
      </c>
      <c r="H20" s="140">
        <v>1123</v>
      </c>
      <c r="I20" s="115">
        <v>162</v>
      </c>
      <c r="J20" s="116">
        <v>14.425645592163846</v>
      </c>
      <c r="K20" s="110"/>
      <c r="L20" s="110"/>
      <c r="M20" s="110"/>
      <c r="N20" s="110"/>
      <c r="O20" s="110"/>
    </row>
    <row r="21" spans="1:15" s="110" customFormat="1" ht="24.95" customHeight="1" x14ac:dyDescent="0.2">
      <c r="A21" s="201" t="s">
        <v>150</v>
      </c>
      <c r="B21" s="202" t="s">
        <v>151</v>
      </c>
      <c r="C21" s="113">
        <v>9.3049971280873063</v>
      </c>
      <c r="D21" s="115">
        <v>1620</v>
      </c>
      <c r="E21" s="114">
        <v>1847</v>
      </c>
      <c r="F21" s="114">
        <v>1317</v>
      </c>
      <c r="G21" s="114">
        <v>1142</v>
      </c>
      <c r="H21" s="140">
        <v>1607</v>
      </c>
      <c r="I21" s="115">
        <v>13</v>
      </c>
      <c r="J21" s="116">
        <v>0.80896079651524577</v>
      </c>
    </row>
    <row r="22" spans="1:15" s="110" customFormat="1" ht="24.95" customHeight="1" x14ac:dyDescent="0.2">
      <c r="A22" s="201" t="s">
        <v>152</v>
      </c>
      <c r="B22" s="199" t="s">
        <v>153</v>
      </c>
      <c r="C22" s="113">
        <v>2.4124066628374496</v>
      </c>
      <c r="D22" s="115">
        <v>420</v>
      </c>
      <c r="E22" s="114">
        <v>297</v>
      </c>
      <c r="F22" s="114">
        <v>318</v>
      </c>
      <c r="G22" s="114">
        <v>328</v>
      </c>
      <c r="H22" s="140">
        <v>346</v>
      </c>
      <c r="I22" s="115">
        <v>74</v>
      </c>
      <c r="J22" s="116">
        <v>21.387283236994218</v>
      </c>
    </row>
    <row r="23" spans="1:15" s="110" customFormat="1" ht="24.95" customHeight="1" x14ac:dyDescent="0.2">
      <c r="A23" s="193" t="s">
        <v>154</v>
      </c>
      <c r="B23" s="199" t="s">
        <v>155</v>
      </c>
      <c r="C23" s="113">
        <v>1.6312464101091326</v>
      </c>
      <c r="D23" s="115">
        <v>284</v>
      </c>
      <c r="E23" s="114">
        <v>264</v>
      </c>
      <c r="F23" s="114">
        <v>257</v>
      </c>
      <c r="G23" s="114">
        <v>203</v>
      </c>
      <c r="H23" s="140">
        <v>322</v>
      </c>
      <c r="I23" s="115">
        <v>-38</v>
      </c>
      <c r="J23" s="116">
        <v>-11.801242236024844</v>
      </c>
    </row>
    <row r="24" spans="1:15" s="110" customFormat="1" ht="24.95" customHeight="1" x14ac:dyDescent="0.2">
      <c r="A24" s="193" t="s">
        <v>156</v>
      </c>
      <c r="B24" s="199" t="s">
        <v>221</v>
      </c>
      <c r="C24" s="113">
        <v>4.4572085008615741</v>
      </c>
      <c r="D24" s="115">
        <v>776</v>
      </c>
      <c r="E24" s="114">
        <v>615</v>
      </c>
      <c r="F24" s="114">
        <v>751</v>
      </c>
      <c r="G24" s="114">
        <v>692</v>
      </c>
      <c r="H24" s="140">
        <v>809</v>
      </c>
      <c r="I24" s="115">
        <v>-33</v>
      </c>
      <c r="J24" s="116">
        <v>-4.0791100123609398</v>
      </c>
    </row>
    <row r="25" spans="1:15" s="110" customFormat="1" ht="24.95" customHeight="1" x14ac:dyDescent="0.2">
      <c r="A25" s="193" t="s">
        <v>222</v>
      </c>
      <c r="B25" s="204" t="s">
        <v>159</v>
      </c>
      <c r="C25" s="113">
        <v>4.8190695002871911</v>
      </c>
      <c r="D25" s="115">
        <v>839</v>
      </c>
      <c r="E25" s="114">
        <v>869</v>
      </c>
      <c r="F25" s="114">
        <v>835</v>
      </c>
      <c r="G25" s="114">
        <v>831</v>
      </c>
      <c r="H25" s="140">
        <v>846</v>
      </c>
      <c r="I25" s="115">
        <v>-7</v>
      </c>
      <c r="J25" s="116">
        <v>-0.82742316784869974</v>
      </c>
    </row>
    <row r="26" spans="1:15" s="110" customFormat="1" ht="24.95" customHeight="1" x14ac:dyDescent="0.2">
      <c r="A26" s="201">
        <v>782.78300000000002</v>
      </c>
      <c r="B26" s="203" t="s">
        <v>160</v>
      </c>
      <c r="C26" s="113">
        <v>7.8862722573233777</v>
      </c>
      <c r="D26" s="115">
        <v>1373</v>
      </c>
      <c r="E26" s="114">
        <v>1530</v>
      </c>
      <c r="F26" s="114">
        <v>1732</v>
      </c>
      <c r="G26" s="114">
        <v>1512</v>
      </c>
      <c r="H26" s="140">
        <v>1493</v>
      </c>
      <c r="I26" s="115">
        <v>-120</v>
      </c>
      <c r="J26" s="116">
        <v>-8.0375083724045542</v>
      </c>
    </row>
    <row r="27" spans="1:15" s="110" customFormat="1" ht="24.95" customHeight="1" x14ac:dyDescent="0.2">
      <c r="A27" s="193" t="s">
        <v>161</v>
      </c>
      <c r="B27" s="199" t="s">
        <v>162</v>
      </c>
      <c r="C27" s="113">
        <v>3.4060884549109707</v>
      </c>
      <c r="D27" s="115">
        <v>593</v>
      </c>
      <c r="E27" s="114">
        <v>460</v>
      </c>
      <c r="F27" s="114">
        <v>743</v>
      </c>
      <c r="G27" s="114">
        <v>570</v>
      </c>
      <c r="H27" s="140">
        <v>602</v>
      </c>
      <c r="I27" s="115">
        <v>-9</v>
      </c>
      <c r="J27" s="116">
        <v>-1.4950166112956811</v>
      </c>
    </row>
    <row r="28" spans="1:15" s="110" customFormat="1" ht="24.95" customHeight="1" x14ac:dyDescent="0.2">
      <c r="A28" s="193" t="s">
        <v>163</v>
      </c>
      <c r="B28" s="199" t="s">
        <v>164</v>
      </c>
      <c r="C28" s="113">
        <v>4.4284893739230329</v>
      </c>
      <c r="D28" s="115">
        <v>771</v>
      </c>
      <c r="E28" s="114">
        <v>398</v>
      </c>
      <c r="F28" s="114">
        <v>828</v>
      </c>
      <c r="G28" s="114">
        <v>455</v>
      </c>
      <c r="H28" s="140">
        <v>558</v>
      </c>
      <c r="I28" s="115">
        <v>213</v>
      </c>
      <c r="J28" s="116">
        <v>38.172043010752688</v>
      </c>
    </row>
    <row r="29" spans="1:15" s="110" customFormat="1" ht="24.95" customHeight="1" x14ac:dyDescent="0.2">
      <c r="A29" s="193">
        <v>86</v>
      </c>
      <c r="B29" s="199" t="s">
        <v>165</v>
      </c>
      <c r="C29" s="113">
        <v>5.4910970706490518</v>
      </c>
      <c r="D29" s="115">
        <v>956</v>
      </c>
      <c r="E29" s="114">
        <v>902</v>
      </c>
      <c r="F29" s="114">
        <v>1004</v>
      </c>
      <c r="G29" s="114">
        <v>1050</v>
      </c>
      <c r="H29" s="140">
        <v>925</v>
      </c>
      <c r="I29" s="115">
        <v>31</v>
      </c>
      <c r="J29" s="116">
        <v>3.3513513513513513</v>
      </c>
    </row>
    <row r="30" spans="1:15" s="110" customFormat="1" ht="24.95" customHeight="1" x14ac:dyDescent="0.2">
      <c r="A30" s="193">
        <v>87.88</v>
      </c>
      <c r="B30" s="204" t="s">
        <v>166</v>
      </c>
      <c r="C30" s="113">
        <v>5.6461803561171742</v>
      </c>
      <c r="D30" s="115">
        <v>983</v>
      </c>
      <c r="E30" s="114">
        <v>887</v>
      </c>
      <c r="F30" s="114">
        <v>1425</v>
      </c>
      <c r="G30" s="114">
        <v>1024</v>
      </c>
      <c r="H30" s="140">
        <v>1002</v>
      </c>
      <c r="I30" s="115">
        <v>-19</v>
      </c>
      <c r="J30" s="116">
        <v>-1.8962075848303392</v>
      </c>
    </row>
    <row r="31" spans="1:15" s="110" customFormat="1" ht="24.95" customHeight="1" x14ac:dyDescent="0.2">
      <c r="A31" s="193" t="s">
        <v>167</v>
      </c>
      <c r="B31" s="199" t="s">
        <v>168</v>
      </c>
      <c r="C31" s="113">
        <v>3.6243538196438827</v>
      </c>
      <c r="D31" s="115">
        <v>631</v>
      </c>
      <c r="E31" s="114">
        <v>516</v>
      </c>
      <c r="F31" s="114">
        <v>631</v>
      </c>
      <c r="G31" s="114">
        <v>568</v>
      </c>
      <c r="H31" s="140">
        <v>531</v>
      </c>
      <c r="I31" s="115">
        <v>100</v>
      </c>
      <c r="J31" s="116">
        <v>18.832391713747647</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1.4129810453762206</v>
      </c>
      <c r="D34" s="115">
        <v>246</v>
      </c>
      <c r="E34" s="114">
        <v>598</v>
      </c>
      <c r="F34" s="114">
        <v>476</v>
      </c>
      <c r="G34" s="114">
        <v>293</v>
      </c>
      <c r="H34" s="140">
        <v>198</v>
      </c>
      <c r="I34" s="115">
        <v>48</v>
      </c>
      <c r="J34" s="116">
        <v>24.242424242424242</v>
      </c>
    </row>
    <row r="35" spans="1:10" s="110" customFormat="1" ht="24.95" customHeight="1" x14ac:dyDescent="0.2">
      <c r="A35" s="292" t="s">
        <v>171</v>
      </c>
      <c r="B35" s="293" t="s">
        <v>172</v>
      </c>
      <c r="C35" s="113">
        <v>18.408960367604823</v>
      </c>
      <c r="D35" s="115">
        <v>3205</v>
      </c>
      <c r="E35" s="114">
        <v>2902</v>
      </c>
      <c r="F35" s="114">
        <v>3066</v>
      </c>
      <c r="G35" s="114">
        <v>2691</v>
      </c>
      <c r="H35" s="140">
        <v>3028</v>
      </c>
      <c r="I35" s="115">
        <v>177</v>
      </c>
      <c r="J35" s="116">
        <v>5.8454425363276092</v>
      </c>
    </row>
    <row r="36" spans="1:10" s="110" customFormat="1" ht="24.95" customHeight="1" x14ac:dyDescent="0.2">
      <c r="A36" s="294" t="s">
        <v>173</v>
      </c>
      <c r="B36" s="295" t="s">
        <v>174</v>
      </c>
      <c r="C36" s="125">
        <v>80.178058587018953</v>
      </c>
      <c r="D36" s="143">
        <v>13959</v>
      </c>
      <c r="E36" s="144">
        <v>11962</v>
      </c>
      <c r="F36" s="144">
        <v>13270</v>
      </c>
      <c r="G36" s="144">
        <v>11815</v>
      </c>
      <c r="H36" s="145">
        <v>13260</v>
      </c>
      <c r="I36" s="143">
        <v>699</v>
      </c>
      <c r="J36" s="146">
        <v>5.2714932126696832</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369</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370</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336</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333</v>
      </c>
      <c r="B7" s="577"/>
      <c r="C7" s="577"/>
      <c r="D7" s="582" t="s">
        <v>94</v>
      </c>
      <c r="E7" s="647" t="s">
        <v>371</v>
      </c>
      <c r="F7" s="648"/>
      <c r="G7" s="648"/>
      <c r="H7" s="648"/>
      <c r="I7" s="649"/>
      <c r="J7" s="588" t="s">
        <v>360</v>
      </c>
      <c r="K7" s="589"/>
      <c r="L7" s="96"/>
      <c r="M7" s="96"/>
      <c r="N7" s="96"/>
      <c r="O7" s="96"/>
      <c r="Q7" s="408"/>
    </row>
    <row r="8" spans="1:17" ht="21.75" customHeight="1" x14ac:dyDescent="0.2">
      <c r="A8" s="578"/>
      <c r="B8" s="579"/>
      <c r="C8" s="579"/>
      <c r="D8" s="583"/>
      <c r="E8" s="566" t="s">
        <v>336</v>
      </c>
      <c r="F8" s="566" t="s">
        <v>338</v>
      </c>
      <c r="G8" s="566" t="s">
        <v>339</v>
      </c>
      <c r="H8" s="566" t="s">
        <v>340</v>
      </c>
      <c r="I8" s="566" t="s">
        <v>341</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17410</v>
      </c>
      <c r="F11" s="264">
        <v>15462</v>
      </c>
      <c r="G11" s="264">
        <v>16812</v>
      </c>
      <c r="H11" s="264">
        <v>14799</v>
      </c>
      <c r="I11" s="265">
        <v>16486</v>
      </c>
      <c r="J11" s="263">
        <v>924</v>
      </c>
      <c r="K11" s="266">
        <v>5.6047555501637749</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29.856404365307295</v>
      </c>
      <c r="E13" s="115">
        <v>5198</v>
      </c>
      <c r="F13" s="114">
        <v>5303</v>
      </c>
      <c r="G13" s="114">
        <v>5467</v>
      </c>
      <c r="H13" s="114">
        <v>4281</v>
      </c>
      <c r="I13" s="140">
        <v>4936</v>
      </c>
      <c r="J13" s="115">
        <v>262</v>
      </c>
      <c r="K13" s="116">
        <v>5.3079416531604542</v>
      </c>
    </row>
    <row r="14" spans="1:17" ht="15.95" customHeight="1" x14ac:dyDescent="0.2">
      <c r="A14" s="306" t="s">
        <v>230</v>
      </c>
      <c r="B14" s="307"/>
      <c r="C14" s="308"/>
      <c r="D14" s="113">
        <v>54.801838024124066</v>
      </c>
      <c r="E14" s="115">
        <v>9541</v>
      </c>
      <c r="F14" s="114">
        <v>8065</v>
      </c>
      <c r="G14" s="114">
        <v>8918</v>
      </c>
      <c r="H14" s="114">
        <v>8415</v>
      </c>
      <c r="I14" s="140">
        <v>9196</v>
      </c>
      <c r="J14" s="115">
        <v>345</v>
      </c>
      <c r="K14" s="116">
        <v>3.7516311439756418</v>
      </c>
    </row>
    <row r="15" spans="1:17" ht="15.95" customHeight="1" x14ac:dyDescent="0.2">
      <c r="A15" s="306" t="s">
        <v>231</v>
      </c>
      <c r="B15" s="307"/>
      <c r="C15" s="308"/>
      <c r="D15" s="113">
        <v>7.3463526708788054</v>
      </c>
      <c r="E15" s="115">
        <v>1279</v>
      </c>
      <c r="F15" s="114">
        <v>1022</v>
      </c>
      <c r="G15" s="114">
        <v>1017</v>
      </c>
      <c r="H15" s="114">
        <v>959</v>
      </c>
      <c r="I15" s="140">
        <v>1099</v>
      </c>
      <c r="J15" s="115">
        <v>180</v>
      </c>
      <c r="K15" s="116">
        <v>16.378525932666061</v>
      </c>
    </row>
    <row r="16" spans="1:17" ht="15.95" customHeight="1" x14ac:dyDescent="0.2">
      <c r="A16" s="306" t="s">
        <v>232</v>
      </c>
      <c r="B16" s="307"/>
      <c r="C16" s="308"/>
      <c r="D16" s="113">
        <v>7.7828834003446294</v>
      </c>
      <c r="E16" s="115">
        <v>1355</v>
      </c>
      <c r="F16" s="114">
        <v>1039</v>
      </c>
      <c r="G16" s="114">
        <v>1364</v>
      </c>
      <c r="H16" s="114">
        <v>1110</v>
      </c>
      <c r="I16" s="140">
        <v>1203</v>
      </c>
      <c r="J16" s="115">
        <v>152</v>
      </c>
      <c r="K16" s="116">
        <v>12.635078969243558</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1.2176909821941413</v>
      </c>
      <c r="E18" s="115">
        <v>212</v>
      </c>
      <c r="F18" s="114">
        <v>632</v>
      </c>
      <c r="G18" s="114">
        <v>508</v>
      </c>
      <c r="H18" s="114">
        <v>303</v>
      </c>
      <c r="I18" s="140">
        <v>222</v>
      </c>
      <c r="J18" s="115">
        <v>-10</v>
      </c>
      <c r="K18" s="116">
        <v>-4.5045045045045047</v>
      </c>
    </row>
    <row r="19" spans="1:11" ht="14.1" customHeight="1" x14ac:dyDescent="0.2">
      <c r="A19" s="306" t="s">
        <v>235</v>
      </c>
      <c r="B19" s="307" t="s">
        <v>236</v>
      </c>
      <c r="C19" s="308"/>
      <c r="D19" s="113">
        <v>0.9017805858701895</v>
      </c>
      <c r="E19" s="115">
        <v>157</v>
      </c>
      <c r="F19" s="114">
        <v>569</v>
      </c>
      <c r="G19" s="114">
        <v>438</v>
      </c>
      <c r="H19" s="114">
        <v>254</v>
      </c>
      <c r="I19" s="140">
        <v>141</v>
      </c>
      <c r="J19" s="115">
        <v>16</v>
      </c>
      <c r="K19" s="116">
        <v>11.347517730496454</v>
      </c>
    </row>
    <row r="20" spans="1:11" ht="14.1" customHeight="1" x14ac:dyDescent="0.2">
      <c r="A20" s="306">
        <v>12</v>
      </c>
      <c r="B20" s="307" t="s">
        <v>237</v>
      </c>
      <c r="C20" s="308"/>
      <c r="D20" s="113">
        <v>0.64905226881102818</v>
      </c>
      <c r="E20" s="115">
        <v>113</v>
      </c>
      <c r="F20" s="114">
        <v>189</v>
      </c>
      <c r="G20" s="114">
        <v>119</v>
      </c>
      <c r="H20" s="114">
        <v>109</v>
      </c>
      <c r="I20" s="140">
        <v>145</v>
      </c>
      <c r="J20" s="115">
        <v>-32</v>
      </c>
      <c r="K20" s="116">
        <v>-22.068965517241381</v>
      </c>
    </row>
    <row r="21" spans="1:11" ht="14.1" customHeight="1" x14ac:dyDescent="0.2">
      <c r="A21" s="306">
        <v>21</v>
      </c>
      <c r="B21" s="307" t="s">
        <v>238</v>
      </c>
      <c r="C21" s="308"/>
      <c r="D21" s="113">
        <v>1.7403790924755886</v>
      </c>
      <c r="E21" s="115">
        <v>303</v>
      </c>
      <c r="F21" s="114">
        <v>247</v>
      </c>
      <c r="G21" s="114">
        <v>145</v>
      </c>
      <c r="H21" s="114">
        <v>121</v>
      </c>
      <c r="I21" s="140">
        <v>194</v>
      </c>
      <c r="J21" s="115">
        <v>109</v>
      </c>
      <c r="K21" s="116">
        <v>56.185567010309278</v>
      </c>
    </row>
    <row r="22" spans="1:11" ht="14.1" customHeight="1" x14ac:dyDescent="0.2">
      <c r="A22" s="306">
        <v>22</v>
      </c>
      <c r="B22" s="307" t="s">
        <v>239</v>
      </c>
      <c r="C22" s="308"/>
      <c r="D22" s="113">
        <v>1.5221137277426766</v>
      </c>
      <c r="E22" s="115">
        <v>265</v>
      </c>
      <c r="F22" s="114">
        <v>213</v>
      </c>
      <c r="G22" s="114">
        <v>342</v>
      </c>
      <c r="H22" s="114">
        <v>272</v>
      </c>
      <c r="I22" s="140">
        <v>277</v>
      </c>
      <c r="J22" s="115">
        <v>-12</v>
      </c>
      <c r="K22" s="116">
        <v>-4.3321299638989172</v>
      </c>
    </row>
    <row r="23" spans="1:11" ht="14.1" customHeight="1" x14ac:dyDescent="0.2">
      <c r="A23" s="306">
        <v>23</v>
      </c>
      <c r="B23" s="307" t="s">
        <v>240</v>
      </c>
      <c r="C23" s="308"/>
      <c r="D23" s="113">
        <v>0.66628374497415277</v>
      </c>
      <c r="E23" s="115">
        <v>116</v>
      </c>
      <c r="F23" s="114">
        <v>125</v>
      </c>
      <c r="G23" s="114">
        <v>138</v>
      </c>
      <c r="H23" s="114">
        <v>113</v>
      </c>
      <c r="I23" s="140">
        <v>133</v>
      </c>
      <c r="J23" s="115">
        <v>-17</v>
      </c>
      <c r="K23" s="116">
        <v>-12.781954887218046</v>
      </c>
    </row>
    <row r="24" spans="1:11" ht="14.1" customHeight="1" x14ac:dyDescent="0.2">
      <c r="A24" s="306">
        <v>24</v>
      </c>
      <c r="B24" s="307" t="s">
        <v>241</v>
      </c>
      <c r="C24" s="308"/>
      <c r="D24" s="113">
        <v>3.5324526134405514</v>
      </c>
      <c r="E24" s="115">
        <v>615</v>
      </c>
      <c r="F24" s="114">
        <v>538</v>
      </c>
      <c r="G24" s="114">
        <v>587</v>
      </c>
      <c r="H24" s="114">
        <v>541</v>
      </c>
      <c r="I24" s="140">
        <v>634</v>
      </c>
      <c r="J24" s="115">
        <v>-19</v>
      </c>
      <c r="K24" s="116">
        <v>-2.9968454258675079</v>
      </c>
    </row>
    <row r="25" spans="1:11" ht="14.1" customHeight="1" x14ac:dyDescent="0.2">
      <c r="A25" s="306">
        <v>25</v>
      </c>
      <c r="B25" s="307" t="s">
        <v>242</v>
      </c>
      <c r="C25" s="308"/>
      <c r="D25" s="113">
        <v>4.939689833429064</v>
      </c>
      <c r="E25" s="115">
        <v>860</v>
      </c>
      <c r="F25" s="114">
        <v>700</v>
      </c>
      <c r="G25" s="114">
        <v>609</v>
      </c>
      <c r="H25" s="114">
        <v>653</v>
      </c>
      <c r="I25" s="140">
        <v>821</v>
      </c>
      <c r="J25" s="115">
        <v>39</v>
      </c>
      <c r="K25" s="116">
        <v>4.7503045066991474</v>
      </c>
    </row>
    <row r="26" spans="1:11" ht="14.1" customHeight="1" x14ac:dyDescent="0.2">
      <c r="A26" s="306">
        <v>26</v>
      </c>
      <c r="B26" s="307" t="s">
        <v>243</v>
      </c>
      <c r="C26" s="308"/>
      <c r="D26" s="113">
        <v>2.4238943136128661</v>
      </c>
      <c r="E26" s="115">
        <v>422</v>
      </c>
      <c r="F26" s="114">
        <v>473</v>
      </c>
      <c r="G26" s="114">
        <v>512</v>
      </c>
      <c r="H26" s="114">
        <v>281</v>
      </c>
      <c r="I26" s="140">
        <v>400</v>
      </c>
      <c r="J26" s="115">
        <v>22</v>
      </c>
      <c r="K26" s="116">
        <v>5.5</v>
      </c>
    </row>
    <row r="27" spans="1:11" ht="14.1" customHeight="1" x14ac:dyDescent="0.2">
      <c r="A27" s="306">
        <v>27</v>
      </c>
      <c r="B27" s="307" t="s">
        <v>244</v>
      </c>
      <c r="C27" s="308"/>
      <c r="D27" s="113">
        <v>1.1602527283170592</v>
      </c>
      <c r="E27" s="115">
        <v>202</v>
      </c>
      <c r="F27" s="114">
        <v>142</v>
      </c>
      <c r="G27" s="114">
        <v>180</v>
      </c>
      <c r="H27" s="114">
        <v>176</v>
      </c>
      <c r="I27" s="140">
        <v>176</v>
      </c>
      <c r="J27" s="115">
        <v>26</v>
      </c>
      <c r="K27" s="116">
        <v>14.772727272727273</v>
      </c>
    </row>
    <row r="28" spans="1:11" ht="14.1" customHeight="1" x14ac:dyDescent="0.2">
      <c r="A28" s="306">
        <v>28</v>
      </c>
      <c r="B28" s="307" t="s">
        <v>245</v>
      </c>
      <c r="C28" s="308"/>
      <c r="D28" s="113">
        <v>0.29867892016082709</v>
      </c>
      <c r="E28" s="115">
        <v>52</v>
      </c>
      <c r="F28" s="114">
        <v>74</v>
      </c>
      <c r="G28" s="114">
        <v>38</v>
      </c>
      <c r="H28" s="114">
        <v>35</v>
      </c>
      <c r="I28" s="140">
        <v>55</v>
      </c>
      <c r="J28" s="115">
        <v>-3</v>
      </c>
      <c r="K28" s="116">
        <v>-5.4545454545454541</v>
      </c>
    </row>
    <row r="29" spans="1:11" ht="14.1" customHeight="1" x14ac:dyDescent="0.2">
      <c r="A29" s="306">
        <v>29</v>
      </c>
      <c r="B29" s="307" t="s">
        <v>246</v>
      </c>
      <c r="C29" s="308"/>
      <c r="D29" s="113">
        <v>4.7271682940838602</v>
      </c>
      <c r="E29" s="115">
        <v>823</v>
      </c>
      <c r="F29" s="114">
        <v>757</v>
      </c>
      <c r="G29" s="114">
        <v>645</v>
      </c>
      <c r="H29" s="114">
        <v>642</v>
      </c>
      <c r="I29" s="140">
        <v>813</v>
      </c>
      <c r="J29" s="115">
        <v>10</v>
      </c>
      <c r="K29" s="116">
        <v>1.2300123001230012</v>
      </c>
    </row>
    <row r="30" spans="1:11" ht="14.1" customHeight="1" x14ac:dyDescent="0.2">
      <c r="A30" s="306" t="s">
        <v>247</v>
      </c>
      <c r="B30" s="307" t="s">
        <v>248</v>
      </c>
      <c r="C30" s="308"/>
      <c r="D30" s="113">
        <v>0.69500287191269383</v>
      </c>
      <c r="E30" s="115">
        <v>121</v>
      </c>
      <c r="F30" s="114">
        <v>140</v>
      </c>
      <c r="G30" s="114">
        <v>112</v>
      </c>
      <c r="H30" s="114">
        <v>135</v>
      </c>
      <c r="I30" s="140">
        <v>125</v>
      </c>
      <c r="J30" s="115">
        <v>-4</v>
      </c>
      <c r="K30" s="116">
        <v>-3.2</v>
      </c>
    </row>
    <row r="31" spans="1:11" ht="14.1" customHeight="1" x14ac:dyDescent="0.2">
      <c r="A31" s="306" t="s">
        <v>249</v>
      </c>
      <c r="B31" s="307" t="s">
        <v>250</v>
      </c>
      <c r="C31" s="308"/>
      <c r="D31" s="113">
        <v>3.9402642159678347</v>
      </c>
      <c r="E31" s="115">
        <v>686</v>
      </c>
      <c r="F31" s="114">
        <v>594</v>
      </c>
      <c r="G31" s="114">
        <v>513</v>
      </c>
      <c r="H31" s="114">
        <v>493</v>
      </c>
      <c r="I31" s="140">
        <v>676</v>
      </c>
      <c r="J31" s="115">
        <v>10</v>
      </c>
      <c r="K31" s="116">
        <v>1.4792899408284024</v>
      </c>
    </row>
    <row r="32" spans="1:11" ht="14.1" customHeight="1" x14ac:dyDescent="0.2">
      <c r="A32" s="306">
        <v>31</v>
      </c>
      <c r="B32" s="307" t="s">
        <v>251</v>
      </c>
      <c r="C32" s="308"/>
      <c r="D32" s="113">
        <v>0.52843193566915569</v>
      </c>
      <c r="E32" s="115">
        <v>92</v>
      </c>
      <c r="F32" s="114">
        <v>63</v>
      </c>
      <c r="G32" s="114">
        <v>81</v>
      </c>
      <c r="H32" s="114">
        <v>64</v>
      </c>
      <c r="I32" s="140">
        <v>73</v>
      </c>
      <c r="J32" s="115">
        <v>19</v>
      </c>
      <c r="K32" s="116">
        <v>26.027397260273972</v>
      </c>
    </row>
    <row r="33" spans="1:11" ht="14.1" customHeight="1" x14ac:dyDescent="0.2">
      <c r="A33" s="306">
        <v>32</v>
      </c>
      <c r="B33" s="307" t="s">
        <v>252</v>
      </c>
      <c r="C33" s="308"/>
      <c r="D33" s="113">
        <v>2.4468696151636991</v>
      </c>
      <c r="E33" s="115">
        <v>426</v>
      </c>
      <c r="F33" s="114">
        <v>462</v>
      </c>
      <c r="G33" s="114">
        <v>513</v>
      </c>
      <c r="H33" s="114">
        <v>458</v>
      </c>
      <c r="I33" s="140">
        <v>457</v>
      </c>
      <c r="J33" s="115">
        <v>-31</v>
      </c>
      <c r="K33" s="116">
        <v>-6.783369803063457</v>
      </c>
    </row>
    <row r="34" spans="1:11" ht="14.1" customHeight="1" x14ac:dyDescent="0.2">
      <c r="A34" s="306">
        <v>33</v>
      </c>
      <c r="B34" s="307" t="s">
        <v>253</v>
      </c>
      <c r="C34" s="308"/>
      <c r="D34" s="113">
        <v>1.0913268236645606</v>
      </c>
      <c r="E34" s="115">
        <v>190</v>
      </c>
      <c r="F34" s="114">
        <v>209</v>
      </c>
      <c r="G34" s="114">
        <v>223</v>
      </c>
      <c r="H34" s="114">
        <v>191</v>
      </c>
      <c r="I34" s="140">
        <v>204</v>
      </c>
      <c r="J34" s="115">
        <v>-14</v>
      </c>
      <c r="K34" s="116">
        <v>-6.8627450980392153</v>
      </c>
    </row>
    <row r="35" spans="1:11" ht="14.1" customHeight="1" x14ac:dyDescent="0.2">
      <c r="A35" s="306">
        <v>34</v>
      </c>
      <c r="B35" s="307" t="s">
        <v>254</v>
      </c>
      <c r="C35" s="308"/>
      <c r="D35" s="113">
        <v>1.8724870763928776</v>
      </c>
      <c r="E35" s="115">
        <v>326</v>
      </c>
      <c r="F35" s="114">
        <v>257</v>
      </c>
      <c r="G35" s="114">
        <v>305</v>
      </c>
      <c r="H35" s="114">
        <v>193</v>
      </c>
      <c r="I35" s="140">
        <v>381</v>
      </c>
      <c r="J35" s="115">
        <v>-55</v>
      </c>
      <c r="K35" s="116">
        <v>-14.435695538057743</v>
      </c>
    </row>
    <row r="36" spans="1:11" ht="14.1" customHeight="1" x14ac:dyDescent="0.2">
      <c r="A36" s="306">
        <v>41</v>
      </c>
      <c r="B36" s="307" t="s">
        <v>255</v>
      </c>
      <c r="C36" s="308"/>
      <c r="D36" s="113">
        <v>0.43653072946582422</v>
      </c>
      <c r="E36" s="115">
        <v>76</v>
      </c>
      <c r="F36" s="114">
        <v>52</v>
      </c>
      <c r="G36" s="114">
        <v>69</v>
      </c>
      <c r="H36" s="114">
        <v>46</v>
      </c>
      <c r="I36" s="140">
        <v>66</v>
      </c>
      <c r="J36" s="115">
        <v>10</v>
      </c>
      <c r="K36" s="116">
        <v>15.151515151515152</v>
      </c>
    </row>
    <row r="37" spans="1:11" ht="14.1" customHeight="1" x14ac:dyDescent="0.2">
      <c r="A37" s="306">
        <v>42</v>
      </c>
      <c r="B37" s="307" t="s">
        <v>256</v>
      </c>
      <c r="C37" s="308"/>
      <c r="D37" s="113">
        <v>0.13210798391728892</v>
      </c>
      <c r="E37" s="115">
        <v>23</v>
      </c>
      <c r="F37" s="114">
        <v>14</v>
      </c>
      <c r="G37" s="114" t="s">
        <v>514</v>
      </c>
      <c r="H37" s="114">
        <v>14</v>
      </c>
      <c r="I37" s="140">
        <v>26</v>
      </c>
      <c r="J37" s="115">
        <v>-3</v>
      </c>
      <c r="K37" s="116">
        <v>-11.538461538461538</v>
      </c>
    </row>
    <row r="38" spans="1:11" ht="14.1" customHeight="1" x14ac:dyDescent="0.2">
      <c r="A38" s="306">
        <v>43</v>
      </c>
      <c r="B38" s="307" t="s">
        <v>257</v>
      </c>
      <c r="C38" s="308"/>
      <c r="D38" s="113">
        <v>1.7001723147616312</v>
      </c>
      <c r="E38" s="115">
        <v>296</v>
      </c>
      <c r="F38" s="114">
        <v>159</v>
      </c>
      <c r="G38" s="114">
        <v>206</v>
      </c>
      <c r="H38" s="114">
        <v>240</v>
      </c>
      <c r="I38" s="140">
        <v>195</v>
      </c>
      <c r="J38" s="115">
        <v>101</v>
      </c>
      <c r="K38" s="116">
        <v>51.794871794871796</v>
      </c>
    </row>
    <row r="39" spans="1:11" ht="14.1" customHeight="1" x14ac:dyDescent="0.2">
      <c r="A39" s="306">
        <v>51</v>
      </c>
      <c r="B39" s="307" t="s">
        <v>258</v>
      </c>
      <c r="C39" s="308"/>
      <c r="D39" s="113">
        <v>13.331418724870764</v>
      </c>
      <c r="E39" s="115">
        <v>2321</v>
      </c>
      <c r="F39" s="114">
        <v>1616</v>
      </c>
      <c r="G39" s="114">
        <v>1742</v>
      </c>
      <c r="H39" s="114">
        <v>1530</v>
      </c>
      <c r="I39" s="140">
        <v>2078</v>
      </c>
      <c r="J39" s="115">
        <v>243</v>
      </c>
      <c r="K39" s="116">
        <v>11.693936477382097</v>
      </c>
    </row>
    <row r="40" spans="1:11" ht="14.1" customHeight="1" x14ac:dyDescent="0.2">
      <c r="A40" s="306" t="s">
        <v>259</v>
      </c>
      <c r="B40" s="307" t="s">
        <v>260</v>
      </c>
      <c r="C40" s="308"/>
      <c r="D40" s="113">
        <v>12.693854106835152</v>
      </c>
      <c r="E40" s="115">
        <v>2210</v>
      </c>
      <c r="F40" s="114">
        <v>1546</v>
      </c>
      <c r="G40" s="114">
        <v>1682</v>
      </c>
      <c r="H40" s="114">
        <v>1410</v>
      </c>
      <c r="I40" s="140">
        <v>1970</v>
      </c>
      <c r="J40" s="115">
        <v>240</v>
      </c>
      <c r="K40" s="116">
        <v>12.182741116751268</v>
      </c>
    </row>
    <row r="41" spans="1:11" ht="14.1" customHeight="1" x14ac:dyDescent="0.2">
      <c r="A41" s="306"/>
      <c r="B41" s="307" t="s">
        <v>261</v>
      </c>
      <c r="C41" s="308"/>
      <c r="D41" s="113">
        <v>11.550832854681218</v>
      </c>
      <c r="E41" s="115">
        <v>2011</v>
      </c>
      <c r="F41" s="114">
        <v>1321</v>
      </c>
      <c r="G41" s="114">
        <v>1408</v>
      </c>
      <c r="H41" s="114">
        <v>1213</v>
      </c>
      <c r="I41" s="140">
        <v>1725</v>
      </c>
      <c r="J41" s="115">
        <v>286</v>
      </c>
      <c r="K41" s="116">
        <v>16.579710144927535</v>
      </c>
    </row>
    <row r="42" spans="1:11" ht="14.1" customHeight="1" x14ac:dyDescent="0.2">
      <c r="A42" s="306">
        <v>52</v>
      </c>
      <c r="B42" s="307" t="s">
        <v>262</v>
      </c>
      <c r="C42" s="308"/>
      <c r="D42" s="113">
        <v>6.3469270534175761</v>
      </c>
      <c r="E42" s="115">
        <v>1105</v>
      </c>
      <c r="F42" s="114">
        <v>861</v>
      </c>
      <c r="G42" s="114">
        <v>801</v>
      </c>
      <c r="H42" s="114">
        <v>963</v>
      </c>
      <c r="I42" s="140">
        <v>833</v>
      </c>
      <c r="J42" s="115">
        <v>272</v>
      </c>
      <c r="K42" s="116">
        <v>32.653061224489797</v>
      </c>
    </row>
    <row r="43" spans="1:11" ht="14.1" customHeight="1" x14ac:dyDescent="0.2">
      <c r="A43" s="306" t="s">
        <v>263</v>
      </c>
      <c r="B43" s="307" t="s">
        <v>264</v>
      </c>
      <c r="C43" s="308"/>
      <c r="D43" s="113">
        <v>5.2326249282021831</v>
      </c>
      <c r="E43" s="115">
        <v>911</v>
      </c>
      <c r="F43" s="114">
        <v>710</v>
      </c>
      <c r="G43" s="114">
        <v>669</v>
      </c>
      <c r="H43" s="114">
        <v>831</v>
      </c>
      <c r="I43" s="140">
        <v>678</v>
      </c>
      <c r="J43" s="115">
        <v>233</v>
      </c>
      <c r="K43" s="116">
        <v>34.365781710914455</v>
      </c>
    </row>
    <row r="44" spans="1:11" ht="14.1" customHeight="1" x14ac:dyDescent="0.2">
      <c r="A44" s="306">
        <v>53</v>
      </c>
      <c r="B44" s="307" t="s">
        <v>265</v>
      </c>
      <c r="C44" s="308"/>
      <c r="D44" s="113">
        <v>0.85008615738081561</v>
      </c>
      <c r="E44" s="115">
        <v>148</v>
      </c>
      <c r="F44" s="114">
        <v>106</v>
      </c>
      <c r="G44" s="114">
        <v>147</v>
      </c>
      <c r="H44" s="114">
        <v>124</v>
      </c>
      <c r="I44" s="140">
        <v>150</v>
      </c>
      <c r="J44" s="115">
        <v>-2</v>
      </c>
      <c r="K44" s="116">
        <v>-1.3333333333333333</v>
      </c>
    </row>
    <row r="45" spans="1:11" ht="14.1" customHeight="1" x14ac:dyDescent="0.2">
      <c r="A45" s="306" t="s">
        <v>266</v>
      </c>
      <c r="B45" s="307" t="s">
        <v>267</v>
      </c>
      <c r="C45" s="308"/>
      <c r="D45" s="113">
        <v>0.76392877656519242</v>
      </c>
      <c r="E45" s="115">
        <v>133</v>
      </c>
      <c r="F45" s="114">
        <v>101</v>
      </c>
      <c r="G45" s="114">
        <v>137</v>
      </c>
      <c r="H45" s="114">
        <v>118</v>
      </c>
      <c r="I45" s="140">
        <v>140</v>
      </c>
      <c r="J45" s="115">
        <v>-7</v>
      </c>
      <c r="K45" s="116">
        <v>-5</v>
      </c>
    </row>
    <row r="46" spans="1:11" ht="14.1" customHeight="1" x14ac:dyDescent="0.2">
      <c r="A46" s="306">
        <v>54</v>
      </c>
      <c r="B46" s="307" t="s">
        <v>268</v>
      </c>
      <c r="C46" s="308"/>
      <c r="D46" s="113">
        <v>2.9753015508328549</v>
      </c>
      <c r="E46" s="115">
        <v>518</v>
      </c>
      <c r="F46" s="114">
        <v>549</v>
      </c>
      <c r="G46" s="114">
        <v>555</v>
      </c>
      <c r="H46" s="114">
        <v>558</v>
      </c>
      <c r="I46" s="140">
        <v>555</v>
      </c>
      <c r="J46" s="115">
        <v>-37</v>
      </c>
      <c r="K46" s="116">
        <v>-6.666666666666667</v>
      </c>
    </row>
    <row r="47" spans="1:11" ht="14.1" customHeight="1" x14ac:dyDescent="0.2">
      <c r="A47" s="306">
        <v>61</v>
      </c>
      <c r="B47" s="307" t="s">
        <v>269</v>
      </c>
      <c r="C47" s="308"/>
      <c r="D47" s="113">
        <v>2.1596783457782882</v>
      </c>
      <c r="E47" s="115">
        <v>376</v>
      </c>
      <c r="F47" s="114">
        <v>255</v>
      </c>
      <c r="G47" s="114">
        <v>277</v>
      </c>
      <c r="H47" s="114">
        <v>326</v>
      </c>
      <c r="I47" s="140">
        <v>334</v>
      </c>
      <c r="J47" s="115">
        <v>42</v>
      </c>
      <c r="K47" s="116">
        <v>12.574850299401197</v>
      </c>
    </row>
    <row r="48" spans="1:11" ht="14.1" customHeight="1" x14ac:dyDescent="0.2">
      <c r="A48" s="306">
        <v>62</v>
      </c>
      <c r="B48" s="307" t="s">
        <v>270</v>
      </c>
      <c r="C48" s="308"/>
      <c r="D48" s="113">
        <v>7.0017231476163122</v>
      </c>
      <c r="E48" s="115">
        <v>1219</v>
      </c>
      <c r="F48" s="114">
        <v>1208</v>
      </c>
      <c r="G48" s="114">
        <v>1288</v>
      </c>
      <c r="H48" s="114">
        <v>1170</v>
      </c>
      <c r="I48" s="140">
        <v>1315</v>
      </c>
      <c r="J48" s="115">
        <v>-96</v>
      </c>
      <c r="K48" s="116">
        <v>-7.3003802281368824</v>
      </c>
    </row>
    <row r="49" spans="1:11" ht="14.1" customHeight="1" x14ac:dyDescent="0.2">
      <c r="A49" s="306">
        <v>63</v>
      </c>
      <c r="B49" s="307" t="s">
        <v>271</v>
      </c>
      <c r="C49" s="308"/>
      <c r="D49" s="113">
        <v>6.318207926479035</v>
      </c>
      <c r="E49" s="115">
        <v>1100</v>
      </c>
      <c r="F49" s="114">
        <v>1319</v>
      </c>
      <c r="G49" s="114">
        <v>1018</v>
      </c>
      <c r="H49" s="114">
        <v>764</v>
      </c>
      <c r="I49" s="140">
        <v>1058</v>
      </c>
      <c r="J49" s="115">
        <v>42</v>
      </c>
      <c r="K49" s="116">
        <v>3.9697542533081287</v>
      </c>
    </row>
    <row r="50" spans="1:11" ht="14.1" customHeight="1" x14ac:dyDescent="0.2">
      <c r="A50" s="306" t="s">
        <v>272</v>
      </c>
      <c r="B50" s="307" t="s">
        <v>273</v>
      </c>
      <c r="C50" s="308"/>
      <c r="D50" s="113">
        <v>1.8897185525560023</v>
      </c>
      <c r="E50" s="115">
        <v>329</v>
      </c>
      <c r="F50" s="114">
        <v>350</v>
      </c>
      <c r="G50" s="114">
        <v>256</v>
      </c>
      <c r="H50" s="114">
        <v>188</v>
      </c>
      <c r="I50" s="140">
        <v>260</v>
      </c>
      <c r="J50" s="115">
        <v>69</v>
      </c>
      <c r="K50" s="116">
        <v>26.53846153846154</v>
      </c>
    </row>
    <row r="51" spans="1:11" ht="14.1" customHeight="1" x14ac:dyDescent="0.2">
      <c r="A51" s="306" t="s">
        <v>274</v>
      </c>
      <c r="B51" s="307" t="s">
        <v>275</v>
      </c>
      <c r="C51" s="308"/>
      <c r="D51" s="113">
        <v>3.8770821367030441</v>
      </c>
      <c r="E51" s="115">
        <v>675</v>
      </c>
      <c r="F51" s="114">
        <v>870</v>
      </c>
      <c r="G51" s="114">
        <v>618</v>
      </c>
      <c r="H51" s="114">
        <v>497</v>
      </c>
      <c r="I51" s="140">
        <v>690</v>
      </c>
      <c r="J51" s="115">
        <v>-15</v>
      </c>
      <c r="K51" s="116">
        <v>-2.1739130434782608</v>
      </c>
    </row>
    <row r="52" spans="1:11" ht="14.1" customHeight="1" x14ac:dyDescent="0.2">
      <c r="A52" s="306">
        <v>71</v>
      </c>
      <c r="B52" s="307" t="s">
        <v>276</v>
      </c>
      <c r="C52" s="308"/>
      <c r="D52" s="113">
        <v>8.0356117174037909</v>
      </c>
      <c r="E52" s="115">
        <v>1399</v>
      </c>
      <c r="F52" s="114">
        <v>1102</v>
      </c>
      <c r="G52" s="114">
        <v>1309</v>
      </c>
      <c r="H52" s="114">
        <v>1449</v>
      </c>
      <c r="I52" s="140">
        <v>1472</v>
      </c>
      <c r="J52" s="115">
        <v>-73</v>
      </c>
      <c r="K52" s="116">
        <v>-4.9592391304347823</v>
      </c>
    </row>
    <row r="53" spans="1:11" ht="14.1" customHeight="1" x14ac:dyDescent="0.2">
      <c r="A53" s="306" t="s">
        <v>277</v>
      </c>
      <c r="B53" s="307" t="s">
        <v>278</v>
      </c>
      <c r="C53" s="308"/>
      <c r="D53" s="113">
        <v>2.4870763928776567</v>
      </c>
      <c r="E53" s="115">
        <v>433</v>
      </c>
      <c r="F53" s="114">
        <v>321</v>
      </c>
      <c r="G53" s="114">
        <v>380</v>
      </c>
      <c r="H53" s="114">
        <v>424</v>
      </c>
      <c r="I53" s="140">
        <v>448</v>
      </c>
      <c r="J53" s="115">
        <v>-15</v>
      </c>
      <c r="K53" s="116">
        <v>-3.3482142857142856</v>
      </c>
    </row>
    <row r="54" spans="1:11" ht="14.1" customHeight="1" x14ac:dyDescent="0.2">
      <c r="A54" s="306" t="s">
        <v>279</v>
      </c>
      <c r="B54" s="307" t="s">
        <v>280</v>
      </c>
      <c r="C54" s="308"/>
      <c r="D54" s="113">
        <v>4.6639862148190696</v>
      </c>
      <c r="E54" s="115">
        <v>812</v>
      </c>
      <c r="F54" s="114">
        <v>648</v>
      </c>
      <c r="G54" s="114">
        <v>770</v>
      </c>
      <c r="H54" s="114">
        <v>896</v>
      </c>
      <c r="I54" s="140">
        <v>883</v>
      </c>
      <c r="J54" s="115">
        <v>-71</v>
      </c>
      <c r="K54" s="116">
        <v>-8.0407701019252542</v>
      </c>
    </row>
    <row r="55" spans="1:11" ht="14.1" customHeight="1" x14ac:dyDescent="0.2">
      <c r="A55" s="306">
        <v>72</v>
      </c>
      <c r="B55" s="307" t="s">
        <v>281</v>
      </c>
      <c r="C55" s="308"/>
      <c r="D55" s="113">
        <v>2.3032739804709936</v>
      </c>
      <c r="E55" s="115">
        <v>401</v>
      </c>
      <c r="F55" s="114">
        <v>364</v>
      </c>
      <c r="G55" s="114">
        <v>325</v>
      </c>
      <c r="H55" s="114">
        <v>303</v>
      </c>
      <c r="I55" s="140">
        <v>389</v>
      </c>
      <c r="J55" s="115">
        <v>12</v>
      </c>
      <c r="K55" s="116">
        <v>3.0848329048843186</v>
      </c>
    </row>
    <row r="56" spans="1:11" ht="14.1" customHeight="1" x14ac:dyDescent="0.2">
      <c r="A56" s="306" t="s">
        <v>282</v>
      </c>
      <c r="B56" s="307" t="s">
        <v>283</v>
      </c>
      <c r="C56" s="308"/>
      <c r="D56" s="113">
        <v>1.0913268236645606</v>
      </c>
      <c r="E56" s="115">
        <v>190</v>
      </c>
      <c r="F56" s="114">
        <v>207</v>
      </c>
      <c r="G56" s="114">
        <v>164</v>
      </c>
      <c r="H56" s="114">
        <v>122</v>
      </c>
      <c r="I56" s="140">
        <v>212</v>
      </c>
      <c r="J56" s="115">
        <v>-22</v>
      </c>
      <c r="K56" s="116">
        <v>-10.377358490566039</v>
      </c>
    </row>
    <row r="57" spans="1:11" ht="14.1" customHeight="1" x14ac:dyDescent="0.2">
      <c r="A57" s="306" t="s">
        <v>284</v>
      </c>
      <c r="B57" s="307" t="s">
        <v>285</v>
      </c>
      <c r="C57" s="308"/>
      <c r="D57" s="113">
        <v>0.75818495117748419</v>
      </c>
      <c r="E57" s="115">
        <v>132</v>
      </c>
      <c r="F57" s="114">
        <v>100</v>
      </c>
      <c r="G57" s="114">
        <v>88</v>
      </c>
      <c r="H57" s="114">
        <v>98</v>
      </c>
      <c r="I57" s="140">
        <v>112</v>
      </c>
      <c r="J57" s="115">
        <v>20</v>
      </c>
      <c r="K57" s="116">
        <v>17.857142857142858</v>
      </c>
    </row>
    <row r="58" spans="1:11" ht="14.1" customHeight="1" x14ac:dyDescent="0.2">
      <c r="A58" s="306">
        <v>73</v>
      </c>
      <c r="B58" s="307" t="s">
        <v>286</v>
      </c>
      <c r="C58" s="308"/>
      <c r="D58" s="113">
        <v>1.7518667432510051</v>
      </c>
      <c r="E58" s="115">
        <v>305</v>
      </c>
      <c r="F58" s="114">
        <v>235</v>
      </c>
      <c r="G58" s="114">
        <v>269</v>
      </c>
      <c r="H58" s="114">
        <v>316</v>
      </c>
      <c r="I58" s="140">
        <v>328</v>
      </c>
      <c r="J58" s="115">
        <v>-23</v>
      </c>
      <c r="K58" s="116">
        <v>-7.0121951219512191</v>
      </c>
    </row>
    <row r="59" spans="1:11" ht="14.1" customHeight="1" x14ac:dyDescent="0.2">
      <c r="A59" s="306" t="s">
        <v>287</v>
      </c>
      <c r="B59" s="307" t="s">
        <v>288</v>
      </c>
      <c r="C59" s="308"/>
      <c r="D59" s="113">
        <v>1.1487650775416427</v>
      </c>
      <c r="E59" s="115">
        <v>200</v>
      </c>
      <c r="F59" s="114">
        <v>141</v>
      </c>
      <c r="G59" s="114">
        <v>185</v>
      </c>
      <c r="H59" s="114">
        <v>192</v>
      </c>
      <c r="I59" s="140">
        <v>199</v>
      </c>
      <c r="J59" s="115">
        <v>1</v>
      </c>
      <c r="K59" s="116">
        <v>0.50251256281407031</v>
      </c>
    </row>
    <row r="60" spans="1:11" ht="14.1" customHeight="1" x14ac:dyDescent="0.2">
      <c r="A60" s="306">
        <v>81</v>
      </c>
      <c r="B60" s="307" t="s">
        <v>289</v>
      </c>
      <c r="C60" s="308"/>
      <c r="D60" s="113">
        <v>6.2492820218265361</v>
      </c>
      <c r="E60" s="115">
        <v>1088</v>
      </c>
      <c r="F60" s="114">
        <v>1059</v>
      </c>
      <c r="G60" s="114">
        <v>1175</v>
      </c>
      <c r="H60" s="114">
        <v>1167</v>
      </c>
      <c r="I60" s="140">
        <v>1020</v>
      </c>
      <c r="J60" s="115">
        <v>68</v>
      </c>
      <c r="K60" s="116">
        <v>6.666666666666667</v>
      </c>
    </row>
    <row r="61" spans="1:11" ht="14.1" customHeight="1" x14ac:dyDescent="0.2">
      <c r="A61" s="306" t="s">
        <v>290</v>
      </c>
      <c r="B61" s="307" t="s">
        <v>291</v>
      </c>
      <c r="C61" s="308"/>
      <c r="D61" s="113">
        <v>1.774842044801838</v>
      </c>
      <c r="E61" s="115">
        <v>309</v>
      </c>
      <c r="F61" s="114">
        <v>262</v>
      </c>
      <c r="G61" s="114">
        <v>320</v>
      </c>
      <c r="H61" s="114">
        <v>392</v>
      </c>
      <c r="I61" s="140">
        <v>300</v>
      </c>
      <c r="J61" s="115">
        <v>9</v>
      </c>
      <c r="K61" s="116">
        <v>3</v>
      </c>
    </row>
    <row r="62" spans="1:11" ht="14.1" customHeight="1" x14ac:dyDescent="0.2">
      <c r="A62" s="306" t="s">
        <v>292</v>
      </c>
      <c r="B62" s="307" t="s">
        <v>293</v>
      </c>
      <c r="C62" s="308"/>
      <c r="D62" s="113">
        <v>2.5387708213670304</v>
      </c>
      <c r="E62" s="115">
        <v>442</v>
      </c>
      <c r="F62" s="114">
        <v>467</v>
      </c>
      <c r="G62" s="114">
        <v>567</v>
      </c>
      <c r="H62" s="114">
        <v>490</v>
      </c>
      <c r="I62" s="140">
        <v>421</v>
      </c>
      <c r="J62" s="115">
        <v>21</v>
      </c>
      <c r="K62" s="116">
        <v>4.9881235154394297</v>
      </c>
    </row>
    <row r="63" spans="1:11" ht="14.1" customHeight="1" x14ac:dyDescent="0.2">
      <c r="A63" s="306"/>
      <c r="B63" s="307" t="s">
        <v>294</v>
      </c>
      <c r="C63" s="308"/>
      <c r="D63" s="113">
        <v>2.3779437105112007</v>
      </c>
      <c r="E63" s="115">
        <v>414</v>
      </c>
      <c r="F63" s="114">
        <v>441</v>
      </c>
      <c r="G63" s="114">
        <v>507</v>
      </c>
      <c r="H63" s="114">
        <v>464</v>
      </c>
      <c r="I63" s="140">
        <v>388</v>
      </c>
      <c r="J63" s="115">
        <v>26</v>
      </c>
      <c r="K63" s="116">
        <v>6.7010309278350517</v>
      </c>
    </row>
    <row r="64" spans="1:11" ht="14.1" customHeight="1" x14ac:dyDescent="0.2">
      <c r="A64" s="306" t="s">
        <v>295</v>
      </c>
      <c r="B64" s="307" t="s">
        <v>296</v>
      </c>
      <c r="C64" s="308"/>
      <c r="D64" s="113">
        <v>0.75818495117748419</v>
      </c>
      <c r="E64" s="115">
        <v>132</v>
      </c>
      <c r="F64" s="114">
        <v>91</v>
      </c>
      <c r="G64" s="114">
        <v>115</v>
      </c>
      <c r="H64" s="114">
        <v>132</v>
      </c>
      <c r="I64" s="140">
        <v>117</v>
      </c>
      <c r="J64" s="115">
        <v>15</v>
      </c>
      <c r="K64" s="116">
        <v>12.820512820512821</v>
      </c>
    </row>
    <row r="65" spans="1:11" ht="14.1" customHeight="1" x14ac:dyDescent="0.2">
      <c r="A65" s="306" t="s">
        <v>297</v>
      </c>
      <c r="B65" s="307" t="s">
        <v>298</v>
      </c>
      <c r="C65" s="308"/>
      <c r="D65" s="113">
        <v>0.57438253877082135</v>
      </c>
      <c r="E65" s="115">
        <v>100</v>
      </c>
      <c r="F65" s="114">
        <v>140</v>
      </c>
      <c r="G65" s="114">
        <v>93</v>
      </c>
      <c r="H65" s="114">
        <v>78</v>
      </c>
      <c r="I65" s="140">
        <v>86</v>
      </c>
      <c r="J65" s="115">
        <v>14</v>
      </c>
      <c r="K65" s="116">
        <v>16.279069767441861</v>
      </c>
    </row>
    <row r="66" spans="1:11" ht="14.1" customHeight="1" x14ac:dyDescent="0.2">
      <c r="A66" s="306">
        <v>82</v>
      </c>
      <c r="B66" s="307" t="s">
        <v>299</v>
      </c>
      <c r="C66" s="308"/>
      <c r="D66" s="113">
        <v>3.2969557725445147</v>
      </c>
      <c r="E66" s="115">
        <v>574</v>
      </c>
      <c r="F66" s="114">
        <v>512</v>
      </c>
      <c r="G66" s="114">
        <v>862</v>
      </c>
      <c r="H66" s="114">
        <v>579</v>
      </c>
      <c r="I66" s="140">
        <v>510</v>
      </c>
      <c r="J66" s="115">
        <v>64</v>
      </c>
      <c r="K66" s="116">
        <v>12.549019607843137</v>
      </c>
    </row>
    <row r="67" spans="1:11" ht="14.1" customHeight="1" x14ac:dyDescent="0.2">
      <c r="A67" s="306" t="s">
        <v>300</v>
      </c>
      <c r="B67" s="307" t="s">
        <v>301</v>
      </c>
      <c r="C67" s="308"/>
      <c r="D67" s="113">
        <v>2.1079839172889145</v>
      </c>
      <c r="E67" s="115">
        <v>367</v>
      </c>
      <c r="F67" s="114">
        <v>354</v>
      </c>
      <c r="G67" s="114">
        <v>661</v>
      </c>
      <c r="H67" s="114">
        <v>379</v>
      </c>
      <c r="I67" s="140">
        <v>323</v>
      </c>
      <c r="J67" s="115">
        <v>44</v>
      </c>
      <c r="K67" s="116">
        <v>13.622291021671826</v>
      </c>
    </row>
    <row r="68" spans="1:11" ht="14.1" customHeight="1" x14ac:dyDescent="0.2">
      <c r="A68" s="306" t="s">
        <v>302</v>
      </c>
      <c r="B68" s="307" t="s">
        <v>303</v>
      </c>
      <c r="C68" s="308"/>
      <c r="D68" s="113">
        <v>0.80413555427914996</v>
      </c>
      <c r="E68" s="115">
        <v>140</v>
      </c>
      <c r="F68" s="114">
        <v>107</v>
      </c>
      <c r="G68" s="114">
        <v>128</v>
      </c>
      <c r="H68" s="114">
        <v>128</v>
      </c>
      <c r="I68" s="140">
        <v>123</v>
      </c>
      <c r="J68" s="115">
        <v>17</v>
      </c>
      <c r="K68" s="116">
        <v>13.821138211382113</v>
      </c>
    </row>
    <row r="69" spans="1:11" ht="14.1" customHeight="1" x14ac:dyDescent="0.2">
      <c r="A69" s="306">
        <v>83</v>
      </c>
      <c r="B69" s="307" t="s">
        <v>304</v>
      </c>
      <c r="C69" s="308"/>
      <c r="D69" s="113">
        <v>4.2963813900057435</v>
      </c>
      <c r="E69" s="115">
        <v>748</v>
      </c>
      <c r="F69" s="114">
        <v>493</v>
      </c>
      <c r="G69" s="114">
        <v>1024</v>
      </c>
      <c r="H69" s="114">
        <v>597</v>
      </c>
      <c r="I69" s="140">
        <v>567</v>
      </c>
      <c r="J69" s="115">
        <v>181</v>
      </c>
      <c r="K69" s="116">
        <v>31.922398589065256</v>
      </c>
    </row>
    <row r="70" spans="1:11" ht="14.1" customHeight="1" x14ac:dyDescent="0.2">
      <c r="A70" s="306" t="s">
        <v>305</v>
      </c>
      <c r="B70" s="307" t="s">
        <v>306</v>
      </c>
      <c r="C70" s="308"/>
      <c r="D70" s="113">
        <v>3.2510051694428488</v>
      </c>
      <c r="E70" s="115">
        <v>566</v>
      </c>
      <c r="F70" s="114">
        <v>315</v>
      </c>
      <c r="G70" s="114">
        <v>822</v>
      </c>
      <c r="H70" s="114">
        <v>412</v>
      </c>
      <c r="I70" s="140">
        <v>383</v>
      </c>
      <c r="J70" s="115">
        <v>183</v>
      </c>
      <c r="K70" s="116">
        <v>47.780678851174933</v>
      </c>
    </row>
    <row r="71" spans="1:11" ht="14.1" customHeight="1" x14ac:dyDescent="0.2">
      <c r="A71" s="306"/>
      <c r="B71" s="307" t="s">
        <v>307</v>
      </c>
      <c r="C71" s="308"/>
      <c r="D71" s="113">
        <v>2.228604250430787</v>
      </c>
      <c r="E71" s="115">
        <v>388</v>
      </c>
      <c r="F71" s="114">
        <v>194</v>
      </c>
      <c r="G71" s="114">
        <v>587</v>
      </c>
      <c r="H71" s="114">
        <v>213</v>
      </c>
      <c r="I71" s="140">
        <v>252</v>
      </c>
      <c r="J71" s="115">
        <v>136</v>
      </c>
      <c r="K71" s="116">
        <v>53.968253968253968</v>
      </c>
    </row>
    <row r="72" spans="1:11" ht="14.1" customHeight="1" x14ac:dyDescent="0.2">
      <c r="A72" s="306">
        <v>84</v>
      </c>
      <c r="B72" s="307" t="s">
        <v>308</v>
      </c>
      <c r="C72" s="308"/>
      <c r="D72" s="113">
        <v>2.1596783457782882</v>
      </c>
      <c r="E72" s="115">
        <v>376</v>
      </c>
      <c r="F72" s="114">
        <v>248</v>
      </c>
      <c r="G72" s="114">
        <v>437</v>
      </c>
      <c r="H72" s="114">
        <v>243</v>
      </c>
      <c r="I72" s="140">
        <v>331</v>
      </c>
      <c r="J72" s="115">
        <v>45</v>
      </c>
      <c r="K72" s="116">
        <v>13.595166163141993</v>
      </c>
    </row>
    <row r="73" spans="1:11" ht="14.1" customHeight="1" x14ac:dyDescent="0.2">
      <c r="A73" s="306" t="s">
        <v>309</v>
      </c>
      <c r="B73" s="307" t="s">
        <v>310</v>
      </c>
      <c r="C73" s="308"/>
      <c r="D73" s="113">
        <v>0.64905226881102818</v>
      </c>
      <c r="E73" s="115">
        <v>113</v>
      </c>
      <c r="F73" s="114">
        <v>50</v>
      </c>
      <c r="G73" s="114">
        <v>183</v>
      </c>
      <c r="H73" s="114">
        <v>98</v>
      </c>
      <c r="I73" s="140">
        <v>93</v>
      </c>
      <c r="J73" s="115">
        <v>20</v>
      </c>
      <c r="K73" s="116">
        <v>21.50537634408602</v>
      </c>
    </row>
    <row r="74" spans="1:11" ht="14.1" customHeight="1" x14ac:dyDescent="0.2">
      <c r="A74" s="306" t="s">
        <v>311</v>
      </c>
      <c r="B74" s="307" t="s">
        <v>312</v>
      </c>
      <c r="C74" s="308"/>
      <c r="D74" s="113">
        <v>0.12062033314187248</v>
      </c>
      <c r="E74" s="115">
        <v>21</v>
      </c>
      <c r="F74" s="114">
        <v>23</v>
      </c>
      <c r="G74" s="114">
        <v>24</v>
      </c>
      <c r="H74" s="114">
        <v>16</v>
      </c>
      <c r="I74" s="140">
        <v>15</v>
      </c>
      <c r="J74" s="115">
        <v>6</v>
      </c>
      <c r="K74" s="116">
        <v>40</v>
      </c>
    </row>
    <row r="75" spans="1:11" ht="14.1" customHeight="1" x14ac:dyDescent="0.2">
      <c r="A75" s="306" t="s">
        <v>313</v>
      </c>
      <c r="B75" s="307" t="s">
        <v>314</v>
      </c>
      <c r="C75" s="308"/>
      <c r="D75" s="113">
        <v>1.0396323951751867</v>
      </c>
      <c r="E75" s="115">
        <v>181</v>
      </c>
      <c r="F75" s="114">
        <v>129</v>
      </c>
      <c r="G75" s="114">
        <v>172</v>
      </c>
      <c r="H75" s="114">
        <v>106</v>
      </c>
      <c r="I75" s="140">
        <v>164</v>
      </c>
      <c r="J75" s="115">
        <v>17</v>
      </c>
      <c r="K75" s="116">
        <v>10.365853658536585</v>
      </c>
    </row>
    <row r="76" spans="1:11" ht="14.1" customHeight="1" x14ac:dyDescent="0.2">
      <c r="A76" s="306">
        <v>91</v>
      </c>
      <c r="B76" s="307" t="s">
        <v>315</v>
      </c>
      <c r="C76" s="308"/>
      <c r="D76" s="113">
        <v>0.33888569787478462</v>
      </c>
      <c r="E76" s="115">
        <v>59</v>
      </c>
      <c r="F76" s="114">
        <v>37</v>
      </c>
      <c r="G76" s="114">
        <v>35</v>
      </c>
      <c r="H76" s="114">
        <v>41</v>
      </c>
      <c r="I76" s="140">
        <v>26</v>
      </c>
      <c r="J76" s="115">
        <v>33</v>
      </c>
      <c r="K76" s="116">
        <v>126.92307692307692</v>
      </c>
    </row>
    <row r="77" spans="1:11" ht="14.1" customHeight="1" x14ac:dyDescent="0.2">
      <c r="A77" s="306">
        <v>92</v>
      </c>
      <c r="B77" s="307" t="s">
        <v>316</v>
      </c>
      <c r="C77" s="308"/>
      <c r="D77" s="113">
        <v>0.76392877656519242</v>
      </c>
      <c r="E77" s="115">
        <v>133</v>
      </c>
      <c r="F77" s="114">
        <v>103</v>
      </c>
      <c r="G77" s="114">
        <v>139</v>
      </c>
      <c r="H77" s="114">
        <v>102</v>
      </c>
      <c r="I77" s="140">
        <v>125</v>
      </c>
      <c r="J77" s="115">
        <v>8</v>
      </c>
      <c r="K77" s="116">
        <v>6.4</v>
      </c>
    </row>
    <row r="78" spans="1:11" ht="14.1" customHeight="1" x14ac:dyDescent="0.2">
      <c r="A78" s="306">
        <v>93</v>
      </c>
      <c r="B78" s="307" t="s">
        <v>317</v>
      </c>
      <c r="C78" s="308"/>
      <c r="D78" s="113">
        <v>0.13785180930499713</v>
      </c>
      <c r="E78" s="115">
        <v>24</v>
      </c>
      <c r="F78" s="114">
        <v>12</v>
      </c>
      <c r="G78" s="114">
        <v>24</v>
      </c>
      <c r="H78" s="114">
        <v>19</v>
      </c>
      <c r="I78" s="140" t="s">
        <v>514</v>
      </c>
      <c r="J78" s="115" t="s">
        <v>514</v>
      </c>
      <c r="K78" s="116" t="s">
        <v>514</v>
      </c>
    </row>
    <row r="79" spans="1:11" ht="14.1" customHeight="1" x14ac:dyDescent="0.2">
      <c r="A79" s="306">
        <v>94</v>
      </c>
      <c r="B79" s="307" t="s">
        <v>318</v>
      </c>
      <c r="C79" s="308"/>
      <c r="D79" s="113">
        <v>0.38483630097645033</v>
      </c>
      <c r="E79" s="115">
        <v>67</v>
      </c>
      <c r="F79" s="114">
        <v>44</v>
      </c>
      <c r="G79" s="114">
        <v>96</v>
      </c>
      <c r="H79" s="114">
        <v>62</v>
      </c>
      <c r="I79" s="140">
        <v>50</v>
      </c>
      <c r="J79" s="115">
        <v>17</v>
      </c>
      <c r="K79" s="116">
        <v>34</v>
      </c>
    </row>
    <row r="80" spans="1:11" ht="14.1" customHeight="1" x14ac:dyDescent="0.2">
      <c r="A80" s="306" t="s">
        <v>319</v>
      </c>
      <c r="B80" s="307" t="s">
        <v>320</v>
      </c>
      <c r="C80" s="308"/>
      <c r="D80" s="113">
        <v>0</v>
      </c>
      <c r="E80" s="115">
        <v>0</v>
      </c>
      <c r="F80" s="114">
        <v>0</v>
      </c>
      <c r="G80" s="114" t="s">
        <v>514</v>
      </c>
      <c r="H80" s="114">
        <v>0</v>
      </c>
      <c r="I80" s="140" t="s">
        <v>514</v>
      </c>
      <c r="J80" s="115" t="s">
        <v>514</v>
      </c>
      <c r="K80" s="116" t="s">
        <v>514</v>
      </c>
    </row>
    <row r="81" spans="1:11" ht="14.1" customHeight="1" x14ac:dyDescent="0.2">
      <c r="A81" s="310" t="s">
        <v>321</v>
      </c>
      <c r="B81" s="311" t="s">
        <v>334</v>
      </c>
      <c r="C81" s="312"/>
      <c r="D81" s="125">
        <v>0.2125215393452039</v>
      </c>
      <c r="E81" s="143">
        <v>37</v>
      </c>
      <c r="F81" s="144">
        <v>33</v>
      </c>
      <c r="G81" s="144">
        <v>46</v>
      </c>
      <c r="H81" s="144">
        <v>34</v>
      </c>
      <c r="I81" s="145">
        <v>52</v>
      </c>
      <c r="J81" s="143">
        <v>-15</v>
      </c>
      <c r="K81" s="146">
        <v>-28.846153846153847</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372</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366</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373</v>
      </c>
      <c r="B3" s="571"/>
      <c r="C3" s="571"/>
      <c r="D3" s="571"/>
      <c r="E3" s="571"/>
      <c r="F3" s="571"/>
      <c r="G3" s="571"/>
      <c r="H3" s="571"/>
      <c r="I3" s="571"/>
      <c r="J3" s="571"/>
      <c r="K3" s="571"/>
    </row>
    <row r="4" spans="1:13" s="94" customFormat="1" ht="12" customHeight="1" x14ac:dyDescent="0.2">
      <c r="A4" s="410" t="s">
        <v>374</v>
      </c>
      <c r="B4" s="411"/>
      <c r="C4" s="411"/>
      <c r="D4" s="411"/>
      <c r="E4" s="411"/>
      <c r="F4" s="411"/>
      <c r="G4" s="411"/>
      <c r="H4" s="411"/>
      <c r="I4" s="411"/>
      <c r="J4" s="411"/>
      <c r="K4" s="411"/>
      <c r="L4" s="411"/>
      <c r="M4" s="411"/>
    </row>
    <row r="5" spans="1:13" s="94" customFormat="1" ht="12" customHeight="1" x14ac:dyDescent="0.2">
      <c r="A5" s="667" t="s">
        <v>375</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376</v>
      </c>
      <c r="B7" s="668" t="s">
        <v>377</v>
      </c>
      <c r="C7" s="668"/>
      <c r="D7" s="668"/>
      <c r="E7" s="668"/>
      <c r="F7" s="668"/>
      <c r="G7" s="668"/>
      <c r="H7" s="669"/>
      <c r="I7" s="668" t="s">
        <v>378</v>
      </c>
      <c r="J7" s="668"/>
      <c r="K7" s="669"/>
      <c r="L7" s="670" t="s">
        <v>379</v>
      </c>
      <c r="M7" s="671"/>
    </row>
    <row r="8" spans="1:13" ht="23.85" customHeight="1" x14ac:dyDescent="0.2">
      <c r="A8" s="583"/>
      <c r="B8" s="414" t="s">
        <v>104</v>
      </c>
      <c r="C8" s="415" t="s">
        <v>106</v>
      </c>
      <c r="D8" s="415" t="s">
        <v>107</v>
      </c>
      <c r="E8" s="415" t="s">
        <v>380</v>
      </c>
      <c r="F8" s="415" t="s">
        <v>381</v>
      </c>
      <c r="G8" s="415" t="s">
        <v>108</v>
      </c>
      <c r="H8" s="416" t="s">
        <v>382</v>
      </c>
      <c r="I8" s="414" t="s">
        <v>104</v>
      </c>
      <c r="J8" s="414" t="s">
        <v>383</v>
      </c>
      <c r="K8" s="417" t="s">
        <v>384</v>
      </c>
      <c r="L8" s="418" t="s">
        <v>385</v>
      </c>
      <c r="M8" s="419" t="s">
        <v>386</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387</v>
      </c>
      <c r="B10" s="115">
        <v>164007</v>
      </c>
      <c r="C10" s="114">
        <v>86806</v>
      </c>
      <c r="D10" s="114">
        <v>77201</v>
      </c>
      <c r="E10" s="114">
        <v>124571</v>
      </c>
      <c r="F10" s="114">
        <v>37282</v>
      </c>
      <c r="G10" s="114">
        <v>22021</v>
      </c>
      <c r="H10" s="114">
        <v>43654</v>
      </c>
      <c r="I10" s="115">
        <v>49127</v>
      </c>
      <c r="J10" s="114">
        <v>35317</v>
      </c>
      <c r="K10" s="114">
        <v>13810</v>
      </c>
      <c r="L10" s="423">
        <v>12797</v>
      </c>
      <c r="M10" s="424">
        <v>12914</v>
      </c>
    </row>
    <row r="11" spans="1:13" ht="11.1" customHeight="1" x14ac:dyDescent="0.2">
      <c r="A11" s="422" t="s">
        <v>388</v>
      </c>
      <c r="B11" s="115">
        <v>166183</v>
      </c>
      <c r="C11" s="114">
        <v>88646</v>
      </c>
      <c r="D11" s="114">
        <v>77537</v>
      </c>
      <c r="E11" s="114">
        <v>126312</v>
      </c>
      <c r="F11" s="114">
        <v>37735</v>
      </c>
      <c r="G11" s="114">
        <v>21219</v>
      </c>
      <c r="H11" s="114">
        <v>44936</v>
      </c>
      <c r="I11" s="115">
        <v>50750</v>
      </c>
      <c r="J11" s="114">
        <v>36353</v>
      </c>
      <c r="K11" s="114">
        <v>14397</v>
      </c>
      <c r="L11" s="423">
        <v>12600</v>
      </c>
      <c r="M11" s="424">
        <v>10566</v>
      </c>
    </row>
    <row r="12" spans="1:13" ht="11.1" customHeight="1" x14ac:dyDescent="0.2">
      <c r="A12" s="422" t="s">
        <v>389</v>
      </c>
      <c r="B12" s="115">
        <v>170323</v>
      </c>
      <c r="C12" s="114">
        <v>90928</v>
      </c>
      <c r="D12" s="114">
        <v>79395</v>
      </c>
      <c r="E12" s="114">
        <v>130011</v>
      </c>
      <c r="F12" s="114">
        <v>38124</v>
      </c>
      <c r="G12" s="114">
        <v>24095</v>
      </c>
      <c r="H12" s="114">
        <v>45803</v>
      </c>
      <c r="I12" s="115">
        <v>51050</v>
      </c>
      <c r="J12" s="114">
        <v>36088</v>
      </c>
      <c r="K12" s="114">
        <v>14962</v>
      </c>
      <c r="L12" s="423">
        <v>16808</v>
      </c>
      <c r="M12" s="424">
        <v>13340</v>
      </c>
    </row>
    <row r="13" spans="1:13" s="110" customFormat="1" ht="11.1" customHeight="1" x14ac:dyDescent="0.2">
      <c r="A13" s="422" t="s">
        <v>390</v>
      </c>
      <c r="B13" s="115">
        <v>167655</v>
      </c>
      <c r="C13" s="114">
        <v>88678</v>
      </c>
      <c r="D13" s="114">
        <v>78977</v>
      </c>
      <c r="E13" s="114">
        <v>127285</v>
      </c>
      <c r="F13" s="114">
        <v>38188</v>
      </c>
      <c r="G13" s="114">
        <v>23202</v>
      </c>
      <c r="H13" s="114">
        <v>45699</v>
      </c>
      <c r="I13" s="115">
        <v>50166</v>
      </c>
      <c r="J13" s="114">
        <v>35687</v>
      </c>
      <c r="K13" s="114">
        <v>14479</v>
      </c>
      <c r="L13" s="423">
        <v>9033</v>
      </c>
      <c r="M13" s="424">
        <v>12327</v>
      </c>
    </row>
    <row r="14" spans="1:13" ht="15" customHeight="1" x14ac:dyDescent="0.2">
      <c r="A14" s="422" t="s">
        <v>391</v>
      </c>
      <c r="B14" s="115">
        <v>168188</v>
      </c>
      <c r="C14" s="114">
        <v>89534</v>
      </c>
      <c r="D14" s="114">
        <v>78654</v>
      </c>
      <c r="E14" s="114">
        <v>124041</v>
      </c>
      <c r="F14" s="114">
        <v>42175</v>
      </c>
      <c r="G14" s="114">
        <v>22366</v>
      </c>
      <c r="H14" s="114">
        <v>46597</v>
      </c>
      <c r="I14" s="115">
        <v>50117</v>
      </c>
      <c r="J14" s="114">
        <v>35627</v>
      </c>
      <c r="K14" s="114">
        <v>14490</v>
      </c>
      <c r="L14" s="423">
        <v>13714</v>
      </c>
      <c r="M14" s="424">
        <v>13025</v>
      </c>
    </row>
    <row r="15" spans="1:13" ht="11.1" customHeight="1" x14ac:dyDescent="0.2">
      <c r="A15" s="422" t="s">
        <v>388</v>
      </c>
      <c r="B15" s="115">
        <v>170960</v>
      </c>
      <c r="C15" s="114">
        <v>91484</v>
      </c>
      <c r="D15" s="114">
        <v>79476</v>
      </c>
      <c r="E15" s="114">
        <v>125243</v>
      </c>
      <c r="F15" s="114">
        <v>43799</v>
      </c>
      <c r="G15" s="114">
        <v>21814</v>
      </c>
      <c r="H15" s="114">
        <v>48129</v>
      </c>
      <c r="I15" s="115">
        <v>52011</v>
      </c>
      <c r="J15" s="114">
        <v>36629</v>
      </c>
      <c r="K15" s="114">
        <v>15382</v>
      </c>
      <c r="L15" s="423">
        <v>13865</v>
      </c>
      <c r="M15" s="424">
        <v>11545</v>
      </c>
    </row>
    <row r="16" spans="1:13" ht="11.1" customHeight="1" x14ac:dyDescent="0.2">
      <c r="A16" s="422" t="s">
        <v>389</v>
      </c>
      <c r="B16" s="115">
        <v>175259</v>
      </c>
      <c r="C16" s="114">
        <v>93494</v>
      </c>
      <c r="D16" s="114">
        <v>81765</v>
      </c>
      <c r="E16" s="114">
        <v>130027</v>
      </c>
      <c r="F16" s="114">
        <v>44868</v>
      </c>
      <c r="G16" s="114">
        <v>24408</v>
      </c>
      <c r="H16" s="114">
        <v>49081</v>
      </c>
      <c r="I16" s="115">
        <v>52042</v>
      </c>
      <c r="J16" s="114">
        <v>36116</v>
      </c>
      <c r="K16" s="114">
        <v>15926</v>
      </c>
      <c r="L16" s="423">
        <v>17291</v>
      </c>
      <c r="M16" s="424">
        <v>13867</v>
      </c>
    </row>
    <row r="17" spans="1:13" s="110" customFormat="1" ht="11.1" customHeight="1" x14ac:dyDescent="0.2">
      <c r="A17" s="422" t="s">
        <v>390</v>
      </c>
      <c r="B17" s="115">
        <v>172496</v>
      </c>
      <c r="C17" s="114">
        <v>91318</v>
      </c>
      <c r="D17" s="114">
        <v>81178</v>
      </c>
      <c r="E17" s="114">
        <v>128023</v>
      </c>
      <c r="F17" s="114">
        <v>44333</v>
      </c>
      <c r="G17" s="114">
        <v>23396</v>
      </c>
      <c r="H17" s="114">
        <v>49112</v>
      </c>
      <c r="I17" s="115">
        <v>51057</v>
      </c>
      <c r="J17" s="114">
        <v>35741</v>
      </c>
      <c r="K17" s="114">
        <v>15316</v>
      </c>
      <c r="L17" s="423">
        <v>9278</v>
      </c>
      <c r="M17" s="424">
        <v>12815</v>
      </c>
    </row>
    <row r="18" spans="1:13" ht="15" customHeight="1" x14ac:dyDescent="0.2">
      <c r="A18" s="422" t="s">
        <v>392</v>
      </c>
      <c r="B18" s="115">
        <v>172540</v>
      </c>
      <c r="C18" s="114">
        <v>91594</v>
      </c>
      <c r="D18" s="114">
        <v>80946</v>
      </c>
      <c r="E18" s="114">
        <v>126971</v>
      </c>
      <c r="F18" s="114">
        <v>45158</v>
      </c>
      <c r="G18" s="114">
        <v>22446</v>
      </c>
      <c r="H18" s="114">
        <v>49794</v>
      </c>
      <c r="I18" s="115">
        <v>50510</v>
      </c>
      <c r="J18" s="114">
        <v>35359</v>
      </c>
      <c r="K18" s="114">
        <v>15151</v>
      </c>
      <c r="L18" s="423">
        <v>14690</v>
      </c>
      <c r="M18" s="424">
        <v>14409</v>
      </c>
    </row>
    <row r="19" spans="1:13" ht="11.1" customHeight="1" x14ac:dyDescent="0.2">
      <c r="A19" s="422" t="s">
        <v>388</v>
      </c>
      <c r="B19" s="115">
        <v>174059</v>
      </c>
      <c r="C19" s="114">
        <v>92528</v>
      </c>
      <c r="D19" s="114">
        <v>81531</v>
      </c>
      <c r="E19" s="114">
        <v>127321</v>
      </c>
      <c r="F19" s="114">
        <v>46325</v>
      </c>
      <c r="G19" s="114">
        <v>21594</v>
      </c>
      <c r="H19" s="114">
        <v>51089</v>
      </c>
      <c r="I19" s="115">
        <v>52469</v>
      </c>
      <c r="J19" s="114">
        <v>36648</v>
      </c>
      <c r="K19" s="114">
        <v>15821</v>
      </c>
      <c r="L19" s="423">
        <v>12872</v>
      </c>
      <c r="M19" s="424">
        <v>11524</v>
      </c>
    </row>
    <row r="20" spans="1:13" ht="11.1" customHeight="1" x14ac:dyDescent="0.2">
      <c r="A20" s="422" t="s">
        <v>389</v>
      </c>
      <c r="B20" s="115">
        <v>178026</v>
      </c>
      <c r="C20" s="114">
        <v>94677</v>
      </c>
      <c r="D20" s="114">
        <v>83349</v>
      </c>
      <c r="E20" s="114">
        <v>130841</v>
      </c>
      <c r="F20" s="114">
        <v>46828</v>
      </c>
      <c r="G20" s="114">
        <v>24273</v>
      </c>
      <c r="H20" s="114">
        <v>51719</v>
      </c>
      <c r="I20" s="115">
        <v>52936</v>
      </c>
      <c r="J20" s="114">
        <v>36316</v>
      </c>
      <c r="K20" s="114">
        <v>16620</v>
      </c>
      <c r="L20" s="423">
        <v>17352</v>
      </c>
      <c r="M20" s="424">
        <v>13793</v>
      </c>
    </row>
    <row r="21" spans="1:13" s="110" customFormat="1" ht="11.1" customHeight="1" x14ac:dyDescent="0.2">
      <c r="A21" s="422" t="s">
        <v>390</v>
      </c>
      <c r="B21" s="115">
        <v>177250</v>
      </c>
      <c r="C21" s="114">
        <v>93946</v>
      </c>
      <c r="D21" s="114">
        <v>83304</v>
      </c>
      <c r="E21" s="114">
        <v>130813</v>
      </c>
      <c r="F21" s="114">
        <v>46383</v>
      </c>
      <c r="G21" s="114">
        <v>23505</v>
      </c>
      <c r="H21" s="114">
        <v>51889</v>
      </c>
      <c r="I21" s="115">
        <v>52267</v>
      </c>
      <c r="J21" s="114">
        <v>36012</v>
      </c>
      <c r="K21" s="114">
        <v>16255</v>
      </c>
      <c r="L21" s="423">
        <v>12310</v>
      </c>
      <c r="M21" s="424">
        <v>13924</v>
      </c>
    </row>
    <row r="22" spans="1:13" ht="15" customHeight="1" x14ac:dyDescent="0.2">
      <c r="A22" s="422" t="s">
        <v>393</v>
      </c>
      <c r="B22" s="115">
        <v>176586</v>
      </c>
      <c r="C22" s="114">
        <v>93473</v>
      </c>
      <c r="D22" s="114">
        <v>83113</v>
      </c>
      <c r="E22" s="114">
        <v>129838</v>
      </c>
      <c r="F22" s="114">
        <v>46402</v>
      </c>
      <c r="G22" s="114">
        <v>22251</v>
      </c>
      <c r="H22" s="114">
        <v>52734</v>
      </c>
      <c r="I22" s="115">
        <v>51814</v>
      </c>
      <c r="J22" s="114">
        <v>35874</v>
      </c>
      <c r="K22" s="114">
        <v>15940</v>
      </c>
      <c r="L22" s="423">
        <v>15843</v>
      </c>
      <c r="M22" s="424">
        <v>16828</v>
      </c>
    </row>
    <row r="23" spans="1:13" ht="11.1" customHeight="1" x14ac:dyDescent="0.2">
      <c r="A23" s="422" t="s">
        <v>388</v>
      </c>
      <c r="B23" s="115">
        <v>178294</v>
      </c>
      <c r="C23" s="114">
        <v>94889</v>
      </c>
      <c r="D23" s="114">
        <v>83405</v>
      </c>
      <c r="E23" s="114">
        <v>130645</v>
      </c>
      <c r="F23" s="114">
        <v>47278</v>
      </c>
      <c r="G23" s="114">
        <v>21474</v>
      </c>
      <c r="H23" s="114">
        <v>54125</v>
      </c>
      <c r="I23" s="115">
        <v>53731</v>
      </c>
      <c r="J23" s="114">
        <v>37066</v>
      </c>
      <c r="K23" s="114">
        <v>16665</v>
      </c>
      <c r="L23" s="423">
        <v>12852</v>
      </c>
      <c r="M23" s="424">
        <v>11363</v>
      </c>
    </row>
    <row r="24" spans="1:13" ht="11.1" customHeight="1" x14ac:dyDescent="0.2">
      <c r="A24" s="422" t="s">
        <v>389</v>
      </c>
      <c r="B24" s="115">
        <v>182526</v>
      </c>
      <c r="C24" s="114">
        <v>97309</v>
      </c>
      <c r="D24" s="114">
        <v>85217</v>
      </c>
      <c r="E24" s="114">
        <v>132827</v>
      </c>
      <c r="F24" s="114">
        <v>47673</v>
      </c>
      <c r="G24" s="114">
        <v>24070</v>
      </c>
      <c r="H24" s="114">
        <v>54886</v>
      </c>
      <c r="I24" s="115">
        <v>54269</v>
      </c>
      <c r="J24" s="114">
        <v>36798</v>
      </c>
      <c r="K24" s="114">
        <v>17471</v>
      </c>
      <c r="L24" s="423">
        <v>18354</v>
      </c>
      <c r="M24" s="424">
        <v>14745</v>
      </c>
    </row>
    <row r="25" spans="1:13" s="110" customFormat="1" ht="11.1" customHeight="1" x14ac:dyDescent="0.2">
      <c r="A25" s="422" t="s">
        <v>390</v>
      </c>
      <c r="B25" s="115">
        <v>180410</v>
      </c>
      <c r="C25" s="114">
        <v>95759</v>
      </c>
      <c r="D25" s="114">
        <v>84651</v>
      </c>
      <c r="E25" s="114">
        <v>130783</v>
      </c>
      <c r="F25" s="114">
        <v>47315</v>
      </c>
      <c r="G25" s="114">
        <v>23246</v>
      </c>
      <c r="H25" s="114">
        <v>54957</v>
      </c>
      <c r="I25" s="115">
        <v>53301</v>
      </c>
      <c r="J25" s="114">
        <v>36537</v>
      </c>
      <c r="K25" s="114">
        <v>16764</v>
      </c>
      <c r="L25" s="423">
        <v>10648</v>
      </c>
      <c r="M25" s="424">
        <v>13040</v>
      </c>
    </row>
    <row r="26" spans="1:13" ht="15" customHeight="1" x14ac:dyDescent="0.2">
      <c r="A26" s="422" t="s">
        <v>394</v>
      </c>
      <c r="B26" s="115">
        <v>179040</v>
      </c>
      <c r="C26" s="114">
        <v>95025</v>
      </c>
      <c r="D26" s="114">
        <v>84015</v>
      </c>
      <c r="E26" s="114">
        <v>129277</v>
      </c>
      <c r="F26" s="114">
        <v>47481</v>
      </c>
      <c r="G26" s="114">
        <v>21862</v>
      </c>
      <c r="H26" s="114">
        <v>55477</v>
      </c>
      <c r="I26" s="115">
        <v>52647</v>
      </c>
      <c r="J26" s="114">
        <v>36081</v>
      </c>
      <c r="K26" s="114">
        <v>16566</v>
      </c>
      <c r="L26" s="423">
        <v>14088</v>
      </c>
      <c r="M26" s="424">
        <v>15462</v>
      </c>
    </row>
    <row r="27" spans="1:13" ht="11.1" customHeight="1" x14ac:dyDescent="0.2">
      <c r="A27" s="422" t="s">
        <v>388</v>
      </c>
      <c r="B27" s="115">
        <v>181911</v>
      </c>
      <c r="C27" s="114">
        <v>96794</v>
      </c>
      <c r="D27" s="114">
        <v>85117</v>
      </c>
      <c r="E27" s="114">
        <v>130908</v>
      </c>
      <c r="F27" s="114">
        <v>48736</v>
      </c>
      <c r="G27" s="114">
        <v>21675</v>
      </c>
      <c r="H27" s="114">
        <v>57070</v>
      </c>
      <c r="I27" s="115">
        <v>54716</v>
      </c>
      <c r="J27" s="114">
        <v>37182</v>
      </c>
      <c r="K27" s="114">
        <v>17534</v>
      </c>
      <c r="L27" s="423">
        <v>13184</v>
      </c>
      <c r="M27" s="424">
        <v>10832</v>
      </c>
    </row>
    <row r="28" spans="1:13" ht="11.1" customHeight="1" x14ac:dyDescent="0.2">
      <c r="A28" s="422" t="s">
        <v>389</v>
      </c>
      <c r="B28" s="115">
        <v>185487</v>
      </c>
      <c r="C28" s="114">
        <v>98533</v>
      </c>
      <c r="D28" s="114">
        <v>86954</v>
      </c>
      <c r="E28" s="114">
        <v>135422</v>
      </c>
      <c r="F28" s="114">
        <v>49509</v>
      </c>
      <c r="G28" s="114">
        <v>23787</v>
      </c>
      <c r="H28" s="114">
        <v>57796</v>
      </c>
      <c r="I28" s="115">
        <v>55295</v>
      </c>
      <c r="J28" s="114">
        <v>37071</v>
      </c>
      <c r="K28" s="114">
        <v>18224</v>
      </c>
      <c r="L28" s="423">
        <v>18879</v>
      </c>
      <c r="M28" s="424">
        <v>15856</v>
      </c>
    </row>
    <row r="29" spans="1:13" s="110" customFormat="1" ht="11.1" customHeight="1" x14ac:dyDescent="0.2">
      <c r="A29" s="422" t="s">
        <v>390</v>
      </c>
      <c r="B29" s="115">
        <v>183221</v>
      </c>
      <c r="C29" s="114">
        <v>96705</v>
      </c>
      <c r="D29" s="114">
        <v>86516</v>
      </c>
      <c r="E29" s="114">
        <v>133993</v>
      </c>
      <c r="F29" s="114">
        <v>49173</v>
      </c>
      <c r="G29" s="114">
        <v>23063</v>
      </c>
      <c r="H29" s="114">
        <v>57646</v>
      </c>
      <c r="I29" s="115">
        <v>54123</v>
      </c>
      <c r="J29" s="114">
        <v>36500</v>
      </c>
      <c r="K29" s="114">
        <v>17623</v>
      </c>
      <c r="L29" s="423">
        <v>11064</v>
      </c>
      <c r="M29" s="424">
        <v>13541</v>
      </c>
    </row>
    <row r="30" spans="1:13" ht="15" customHeight="1" x14ac:dyDescent="0.2">
      <c r="A30" s="422" t="s">
        <v>395</v>
      </c>
      <c r="B30" s="115">
        <v>183075</v>
      </c>
      <c r="C30" s="114">
        <v>96590</v>
      </c>
      <c r="D30" s="114">
        <v>86485</v>
      </c>
      <c r="E30" s="114">
        <v>132935</v>
      </c>
      <c r="F30" s="114">
        <v>50103</v>
      </c>
      <c r="G30" s="114">
        <v>21996</v>
      </c>
      <c r="H30" s="114">
        <v>58287</v>
      </c>
      <c r="I30" s="115">
        <v>52901</v>
      </c>
      <c r="J30" s="114">
        <v>35729</v>
      </c>
      <c r="K30" s="114">
        <v>17172</v>
      </c>
      <c r="L30" s="423">
        <v>16466</v>
      </c>
      <c r="M30" s="424">
        <v>16555</v>
      </c>
    </row>
    <row r="31" spans="1:13" ht="11.1" customHeight="1" x14ac:dyDescent="0.2">
      <c r="A31" s="422" t="s">
        <v>388</v>
      </c>
      <c r="B31" s="115">
        <v>185681</v>
      </c>
      <c r="C31" s="114">
        <v>98263</v>
      </c>
      <c r="D31" s="114">
        <v>87418</v>
      </c>
      <c r="E31" s="114">
        <v>134228</v>
      </c>
      <c r="F31" s="114">
        <v>51425</v>
      </c>
      <c r="G31" s="114">
        <v>21623</v>
      </c>
      <c r="H31" s="114">
        <v>59599</v>
      </c>
      <c r="I31" s="115">
        <v>55294</v>
      </c>
      <c r="J31" s="114">
        <v>37020</v>
      </c>
      <c r="K31" s="114">
        <v>18274</v>
      </c>
      <c r="L31" s="423">
        <v>13515</v>
      </c>
      <c r="M31" s="424">
        <v>11086</v>
      </c>
    </row>
    <row r="32" spans="1:13" ht="11.1" customHeight="1" x14ac:dyDescent="0.2">
      <c r="A32" s="422" t="s">
        <v>389</v>
      </c>
      <c r="B32" s="115">
        <v>189108</v>
      </c>
      <c r="C32" s="114">
        <v>100166</v>
      </c>
      <c r="D32" s="114">
        <v>88942</v>
      </c>
      <c r="E32" s="114">
        <v>137176</v>
      </c>
      <c r="F32" s="114">
        <v>51916</v>
      </c>
      <c r="G32" s="114">
        <v>23680</v>
      </c>
      <c r="H32" s="114">
        <v>60334</v>
      </c>
      <c r="I32" s="115">
        <v>55551</v>
      </c>
      <c r="J32" s="114">
        <v>36794</v>
      </c>
      <c r="K32" s="114">
        <v>18757</v>
      </c>
      <c r="L32" s="423">
        <v>19228</v>
      </c>
      <c r="M32" s="424">
        <v>16330</v>
      </c>
    </row>
    <row r="33" spans="1:13" s="110" customFormat="1" ht="11.1" customHeight="1" x14ac:dyDescent="0.2">
      <c r="A33" s="422" t="s">
        <v>390</v>
      </c>
      <c r="B33" s="115">
        <v>187156</v>
      </c>
      <c r="C33" s="114">
        <v>98765</v>
      </c>
      <c r="D33" s="114">
        <v>88391</v>
      </c>
      <c r="E33" s="114">
        <v>135475</v>
      </c>
      <c r="F33" s="114">
        <v>51671</v>
      </c>
      <c r="G33" s="114">
        <v>22815</v>
      </c>
      <c r="H33" s="114">
        <v>60221</v>
      </c>
      <c r="I33" s="115">
        <v>55024</v>
      </c>
      <c r="J33" s="114">
        <v>36829</v>
      </c>
      <c r="K33" s="114">
        <v>18195</v>
      </c>
      <c r="L33" s="423">
        <v>11706</v>
      </c>
      <c r="M33" s="424">
        <v>13693</v>
      </c>
    </row>
    <row r="34" spans="1:13" ht="15" customHeight="1" x14ac:dyDescent="0.2">
      <c r="A34" s="422" t="s">
        <v>396</v>
      </c>
      <c r="B34" s="115">
        <v>187079</v>
      </c>
      <c r="C34" s="114">
        <v>98828</v>
      </c>
      <c r="D34" s="114">
        <v>88251</v>
      </c>
      <c r="E34" s="114">
        <v>134969</v>
      </c>
      <c r="F34" s="114">
        <v>52102</v>
      </c>
      <c r="G34" s="114">
        <v>21794</v>
      </c>
      <c r="H34" s="114">
        <v>60933</v>
      </c>
      <c r="I34" s="115">
        <v>55435</v>
      </c>
      <c r="J34" s="114">
        <v>37227</v>
      </c>
      <c r="K34" s="114">
        <v>18208</v>
      </c>
      <c r="L34" s="423">
        <v>15639</v>
      </c>
      <c r="M34" s="424">
        <v>15870</v>
      </c>
    </row>
    <row r="35" spans="1:13" ht="11.1" customHeight="1" x14ac:dyDescent="0.2">
      <c r="A35" s="422" t="s">
        <v>388</v>
      </c>
      <c r="B35" s="115">
        <v>189469</v>
      </c>
      <c r="C35" s="114">
        <v>100414</v>
      </c>
      <c r="D35" s="114">
        <v>89055</v>
      </c>
      <c r="E35" s="114">
        <v>136244</v>
      </c>
      <c r="F35" s="114">
        <v>53222</v>
      </c>
      <c r="G35" s="114">
        <v>21293</v>
      </c>
      <c r="H35" s="114">
        <v>62327</v>
      </c>
      <c r="I35" s="115">
        <v>58005</v>
      </c>
      <c r="J35" s="114">
        <v>38769</v>
      </c>
      <c r="K35" s="114">
        <v>19236</v>
      </c>
      <c r="L35" s="423">
        <v>13981</v>
      </c>
      <c r="M35" s="424">
        <v>11788</v>
      </c>
    </row>
    <row r="36" spans="1:13" ht="11.1" customHeight="1" x14ac:dyDescent="0.2">
      <c r="A36" s="422" t="s">
        <v>389</v>
      </c>
      <c r="B36" s="115">
        <v>192799</v>
      </c>
      <c r="C36" s="114">
        <v>102092</v>
      </c>
      <c r="D36" s="114">
        <v>90707</v>
      </c>
      <c r="E36" s="114">
        <v>138839</v>
      </c>
      <c r="F36" s="114">
        <v>53958</v>
      </c>
      <c r="G36" s="114">
        <v>23280</v>
      </c>
      <c r="H36" s="114">
        <v>62925</v>
      </c>
      <c r="I36" s="115">
        <v>58395</v>
      </c>
      <c r="J36" s="114">
        <v>38186</v>
      </c>
      <c r="K36" s="114">
        <v>20209</v>
      </c>
      <c r="L36" s="423">
        <v>19332</v>
      </c>
      <c r="M36" s="424">
        <v>16347</v>
      </c>
    </row>
    <row r="37" spans="1:13" s="110" customFormat="1" ht="11.1" customHeight="1" x14ac:dyDescent="0.2">
      <c r="A37" s="422" t="s">
        <v>390</v>
      </c>
      <c r="B37" s="115">
        <v>191414</v>
      </c>
      <c r="C37" s="114">
        <v>101129</v>
      </c>
      <c r="D37" s="114">
        <v>90285</v>
      </c>
      <c r="E37" s="114">
        <v>137654</v>
      </c>
      <c r="F37" s="114">
        <v>53760</v>
      </c>
      <c r="G37" s="114">
        <v>22567</v>
      </c>
      <c r="H37" s="114">
        <v>63123</v>
      </c>
      <c r="I37" s="115">
        <v>56856</v>
      </c>
      <c r="J37" s="114">
        <v>37313</v>
      </c>
      <c r="K37" s="114">
        <v>19543</v>
      </c>
      <c r="L37" s="423">
        <v>12054</v>
      </c>
      <c r="M37" s="424">
        <v>13756</v>
      </c>
    </row>
    <row r="38" spans="1:13" ht="15" customHeight="1" x14ac:dyDescent="0.2">
      <c r="A38" s="425" t="s">
        <v>397</v>
      </c>
      <c r="B38" s="115">
        <v>190806</v>
      </c>
      <c r="C38" s="114">
        <v>100816</v>
      </c>
      <c r="D38" s="114">
        <v>89990</v>
      </c>
      <c r="E38" s="114">
        <v>136719</v>
      </c>
      <c r="F38" s="114">
        <v>54087</v>
      </c>
      <c r="G38" s="114">
        <v>21375</v>
      </c>
      <c r="H38" s="114">
        <v>63536</v>
      </c>
      <c r="I38" s="115">
        <v>56344</v>
      </c>
      <c r="J38" s="114">
        <v>36992</v>
      </c>
      <c r="K38" s="114">
        <v>19352</v>
      </c>
      <c r="L38" s="423">
        <v>17488</v>
      </c>
      <c r="M38" s="424">
        <v>18228</v>
      </c>
    </row>
    <row r="39" spans="1:13" ht="11.1" customHeight="1" x14ac:dyDescent="0.2">
      <c r="A39" s="422" t="s">
        <v>388</v>
      </c>
      <c r="B39" s="115">
        <v>192898</v>
      </c>
      <c r="C39" s="114">
        <v>102193</v>
      </c>
      <c r="D39" s="114">
        <v>90705</v>
      </c>
      <c r="E39" s="114">
        <v>137534</v>
      </c>
      <c r="F39" s="114">
        <v>55364</v>
      </c>
      <c r="G39" s="114">
        <v>20916</v>
      </c>
      <c r="H39" s="114">
        <v>64808</v>
      </c>
      <c r="I39" s="115">
        <v>58519</v>
      </c>
      <c r="J39" s="114">
        <v>38117</v>
      </c>
      <c r="K39" s="114">
        <v>20402</v>
      </c>
      <c r="L39" s="423">
        <v>15138</v>
      </c>
      <c r="M39" s="424">
        <v>13132</v>
      </c>
    </row>
    <row r="40" spans="1:13" ht="11.1" customHeight="1" x14ac:dyDescent="0.2">
      <c r="A40" s="425" t="s">
        <v>389</v>
      </c>
      <c r="B40" s="115">
        <v>196558</v>
      </c>
      <c r="C40" s="114">
        <v>104451</v>
      </c>
      <c r="D40" s="114">
        <v>92107</v>
      </c>
      <c r="E40" s="114">
        <v>140496</v>
      </c>
      <c r="F40" s="114">
        <v>56062</v>
      </c>
      <c r="G40" s="114">
        <v>23162</v>
      </c>
      <c r="H40" s="114">
        <v>65514</v>
      </c>
      <c r="I40" s="115">
        <v>58822</v>
      </c>
      <c r="J40" s="114">
        <v>37606</v>
      </c>
      <c r="K40" s="114">
        <v>21216</v>
      </c>
      <c r="L40" s="423">
        <v>20021</v>
      </c>
      <c r="M40" s="424">
        <v>16644</v>
      </c>
    </row>
    <row r="41" spans="1:13" s="110" customFormat="1" ht="11.1" customHeight="1" x14ac:dyDescent="0.2">
      <c r="A41" s="422" t="s">
        <v>390</v>
      </c>
      <c r="B41" s="115">
        <v>195096</v>
      </c>
      <c r="C41" s="114">
        <v>103597</v>
      </c>
      <c r="D41" s="114">
        <v>91499</v>
      </c>
      <c r="E41" s="114">
        <v>139168</v>
      </c>
      <c r="F41" s="114">
        <v>55928</v>
      </c>
      <c r="G41" s="114">
        <v>22581</v>
      </c>
      <c r="H41" s="114">
        <v>65460</v>
      </c>
      <c r="I41" s="115">
        <v>57339</v>
      </c>
      <c r="J41" s="114">
        <v>36730</v>
      </c>
      <c r="K41" s="114">
        <v>20609</v>
      </c>
      <c r="L41" s="423">
        <v>13108</v>
      </c>
      <c r="M41" s="424">
        <v>14719</v>
      </c>
    </row>
    <row r="42" spans="1:13" ht="15" customHeight="1" x14ac:dyDescent="0.2">
      <c r="A42" s="422" t="s">
        <v>398</v>
      </c>
      <c r="B42" s="115">
        <v>194925</v>
      </c>
      <c r="C42" s="114">
        <v>103669</v>
      </c>
      <c r="D42" s="114">
        <v>91256</v>
      </c>
      <c r="E42" s="114">
        <v>138826</v>
      </c>
      <c r="F42" s="114">
        <v>56099</v>
      </c>
      <c r="G42" s="114">
        <v>21523</v>
      </c>
      <c r="H42" s="114">
        <v>66068</v>
      </c>
      <c r="I42" s="115">
        <v>57316</v>
      </c>
      <c r="J42" s="114">
        <v>36831</v>
      </c>
      <c r="K42" s="114">
        <v>20485</v>
      </c>
      <c r="L42" s="423">
        <v>16997</v>
      </c>
      <c r="M42" s="424">
        <v>17191</v>
      </c>
    </row>
    <row r="43" spans="1:13" ht="11.1" customHeight="1" x14ac:dyDescent="0.2">
      <c r="A43" s="422" t="s">
        <v>388</v>
      </c>
      <c r="B43" s="115">
        <v>196356</v>
      </c>
      <c r="C43" s="114">
        <v>104710</v>
      </c>
      <c r="D43" s="114">
        <v>91646</v>
      </c>
      <c r="E43" s="114">
        <v>139535</v>
      </c>
      <c r="F43" s="114">
        <v>56821</v>
      </c>
      <c r="G43" s="114">
        <v>20853</v>
      </c>
      <c r="H43" s="114">
        <v>67150</v>
      </c>
      <c r="I43" s="115">
        <v>59330</v>
      </c>
      <c r="J43" s="114">
        <v>37822</v>
      </c>
      <c r="K43" s="114">
        <v>21508</v>
      </c>
      <c r="L43" s="423">
        <v>15706</v>
      </c>
      <c r="M43" s="424">
        <v>14331</v>
      </c>
    </row>
    <row r="44" spans="1:13" ht="11.1" customHeight="1" x14ac:dyDescent="0.2">
      <c r="A44" s="422" t="s">
        <v>389</v>
      </c>
      <c r="B44" s="115">
        <v>200696</v>
      </c>
      <c r="C44" s="114">
        <v>107078</v>
      </c>
      <c r="D44" s="114">
        <v>93618</v>
      </c>
      <c r="E44" s="114">
        <v>143133</v>
      </c>
      <c r="F44" s="114">
        <v>57563</v>
      </c>
      <c r="G44" s="114">
        <v>23296</v>
      </c>
      <c r="H44" s="114">
        <v>67853</v>
      </c>
      <c r="I44" s="115">
        <v>58958</v>
      </c>
      <c r="J44" s="114">
        <v>36676</v>
      </c>
      <c r="K44" s="114">
        <v>22282</v>
      </c>
      <c r="L44" s="423">
        <v>21399</v>
      </c>
      <c r="M44" s="424">
        <v>17755</v>
      </c>
    </row>
    <row r="45" spans="1:13" s="110" customFormat="1" ht="11.1" customHeight="1" x14ac:dyDescent="0.2">
      <c r="A45" s="422" t="s">
        <v>390</v>
      </c>
      <c r="B45" s="115">
        <v>198627</v>
      </c>
      <c r="C45" s="114">
        <v>105581</v>
      </c>
      <c r="D45" s="114">
        <v>93046</v>
      </c>
      <c r="E45" s="114">
        <v>141187</v>
      </c>
      <c r="F45" s="114">
        <v>57440</v>
      </c>
      <c r="G45" s="114">
        <v>22556</v>
      </c>
      <c r="H45" s="114">
        <v>67519</v>
      </c>
      <c r="I45" s="115">
        <v>57493</v>
      </c>
      <c r="J45" s="114">
        <v>36000</v>
      </c>
      <c r="K45" s="114">
        <v>21493</v>
      </c>
      <c r="L45" s="423">
        <v>12603</v>
      </c>
      <c r="M45" s="424">
        <v>14840</v>
      </c>
    </row>
    <row r="46" spans="1:13" ht="15" customHeight="1" x14ac:dyDescent="0.2">
      <c r="A46" s="422" t="s">
        <v>399</v>
      </c>
      <c r="B46" s="115">
        <v>197686</v>
      </c>
      <c r="C46" s="114">
        <v>105151</v>
      </c>
      <c r="D46" s="114">
        <v>92535</v>
      </c>
      <c r="E46" s="114">
        <v>140165</v>
      </c>
      <c r="F46" s="114">
        <v>57521</v>
      </c>
      <c r="G46" s="114">
        <v>21476</v>
      </c>
      <c r="H46" s="114">
        <v>67815</v>
      </c>
      <c r="I46" s="115">
        <v>56340</v>
      </c>
      <c r="J46" s="114">
        <v>35253</v>
      </c>
      <c r="K46" s="114">
        <v>21087</v>
      </c>
      <c r="L46" s="423">
        <v>15424</v>
      </c>
      <c r="M46" s="424">
        <v>16486</v>
      </c>
    </row>
    <row r="47" spans="1:13" ht="11.1" customHeight="1" x14ac:dyDescent="0.2">
      <c r="A47" s="422" t="s">
        <v>388</v>
      </c>
      <c r="B47" s="115">
        <v>199240</v>
      </c>
      <c r="C47" s="114">
        <v>106072</v>
      </c>
      <c r="D47" s="114">
        <v>93168</v>
      </c>
      <c r="E47" s="114">
        <v>140797</v>
      </c>
      <c r="F47" s="114">
        <v>58443</v>
      </c>
      <c r="G47" s="114">
        <v>21246</v>
      </c>
      <c r="H47" s="114">
        <v>68695</v>
      </c>
      <c r="I47" s="115">
        <v>57872</v>
      </c>
      <c r="J47" s="114">
        <v>35753</v>
      </c>
      <c r="K47" s="114">
        <v>22119</v>
      </c>
      <c r="L47" s="423">
        <v>16025</v>
      </c>
      <c r="M47" s="424">
        <v>14799</v>
      </c>
    </row>
    <row r="48" spans="1:13" ht="11.1" customHeight="1" x14ac:dyDescent="0.2">
      <c r="A48" s="422" t="s">
        <v>389</v>
      </c>
      <c r="B48" s="115">
        <v>203336</v>
      </c>
      <c r="C48" s="114">
        <v>108290</v>
      </c>
      <c r="D48" s="114">
        <v>95046</v>
      </c>
      <c r="E48" s="114">
        <v>144238</v>
      </c>
      <c r="F48" s="114">
        <v>59098</v>
      </c>
      <c r="G48" s="114">
        <v>23724</v>
      </c>
      <c r="H48" s="114">
        <v>69435</v>
      </c>
      <c r="I48" s="115">
        <v>57534</v>
      </c>
      <c r="J48" s="114">
        <v>34742</v>
      </c>
      <c r="K48" s="114">
        <v>22792</v>
      </c>
      <c r="L48" s="423">
        <v>20405</v>
      </c>
      <c r="M48" s="424">
        <v>16812</v>
      </c>
    </row>
    <row r="49" spans="1:17" s="110" customFormat="1" ht="11.1" customHeight="1" x14ac:dyDescent="0.2">
      <c r="A49" s="422" t="s">
        <v>390</v>
      </c>
      <c r="B49" s="115">
        <v>201381</v>
      </c>
      <c r="C49" s="114">
        <v>107021</v>
      </c>
      <c r="D49" s="114">
        <v>94360</v>
      </c>
      <c r="E49" s="114">
        <v>142509</v>
      </c>
      <c r="F49" s="114">
        <v>58872</v>
      </c>
      <c r="G49" s="114">
        <v>23028</v>
      </c>
      <c r="H49" s="114">
        <v>69085</v>
      </c>
      <c r="I49" s="115">
        <v>56230</v>
      </c>
      <c r="J49" s="114">
        <v>34112</v>
      </c>
      <c r="K49" s="114">
        <v>22118</v>
      </c>
      <c r="L49" s="423">
        <v>12851</v>
      </c>
      <c r="M49" s="424">
        <v>15462</v>
      </c>
    </row>
    <row r="50" spans="1:17" ht="15" customHeight="1" x14ac:dyDescent="0.2">
      <c r="A50" s="422" t="s">
        <v>400</v>
      </c>
      <c r="B50" s="143">
        <v>200407</v>
      </c>
      <c r="C50" s="144">
        <v>106364</v>
      </c>
      <c r="D50" s="144">
        <v>94043</v>
      </c>
      <c r="E50" s="144">
        <v>141270</v>
      </c>
      <c r="F50" s="144">
        <v>59137</v>
      </c>
      <c r="G50" s="144">
        <v>21931</v>
      </c>
      <c r="H50" s="144">
        <v>69493</v>
      </c>
      <c r="I50" s="143">
        <v>54036</v>
      </c>
      <c r="J50" s="144">
        <v>32902</v>
      </c>
      <c r="K50" s="144">
        <v>21134</v>
      </c>
      <c r="L50" s="426">
        <v>15962</v>
      </c>
      <c r="M50" s="427">
        <v>17410</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401</v>
      </c>
      <c r="B52" s="659"/>
      <c r="C52" s="659"/>
      <c r="D52" s="659"/>
      <c r="E52" s="659"/>
      <c r="F52" s="659"/>
      <c r="G52" s="659"/>
      <c r="H52" s="659"/>
      <c r="I52" s="659"/>
      <c r="J52" s="659"/>
      <c r="K52" s="659"/>
      <c r="L52" s="659"/>
      <c r="M52" s="659"/>
    </row>
    <row r="53" spans="1:17" ht="38.1" customHeight="1" x14ac:dyDescent="0.2">
      <c r="A53" s="660" t="s">
        <v>402</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520</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403</v>
      </c>
    </row>
    <row r="3" spans="1:2" ht="15" x14ac:dyDescent="0.25">
      <c r="B3" s="447" t="s">
        <v>404</v>
      </c>
    </row>
    <row r="5" spans="1:2" ht="29.25" customHeight="1" x14ac:dyDescent="0.2">
      <c r="B5" s="448" t="s">
        <v>405</v>
      </c>
    </row>
    <row r="6" spans="1:2" ht="9.9499999999999993" customHeight="1" x14ac:dyDescent="0.2">
      <c r="B6" s="448"/>
    </row>
    <row r="7" spans="1:2" ht="73.5" customHeight="1" x14ac:dyDescent="0.2">
      <c r="B7" s="448" t="s">
        <v>406</v>
      </c>
    </row>
    <row r="8" spans="1:2" ht="9.9499999999999993" customHeight="1" x14ac:dyDescent="0.2">
      <c r="B8" s="448"/>
    </row>
    <row r="9" spans="1:2" ht="50.25" customHeight="1" x14ac:dyDescent="0.2">
      <c r="B9" s="448" t="s">
        <v>407</v>
      </c>
    </row>
    <row r="10" spans="1:2" ht="9.9499999999999993" customHeight="1" x14ac:dyDescent="0.2">
      <c r="B10" s="448"/>
    </row>
    <row r="11" spans="1:2" ht="79.5" customHeight="1" x14ac:dyDescent="0.2">
      <c r="B11" s="448" t="s">
        <v>408</v>
      </c>
    </row>
    <row r="12" spans="1:2" ht="9.9499999999999993" customHeight="1" x14ac:dyDescent="0.2">
      <c r="B12" s="448"/>
    </row>
    <row r="13" spans="1:2" ht="48.75" customHeight="1" x14ac:dyDescent="0.2">
      <c r="B13" s="448" t="s">
        <v>409</v>
      </c>
    </row>
    <row r="14" spans="1:2" ht="9.9499999999999993" customHeight="1" x14ac:dyDescent="0.2">
      <c r="B14" s="448"/>
    </row>
    <row r="15" spans="1:2" ht="33" customHeight="1" x14ac:dyDescent="0.2">
      <c r="B15" s="448" t="s">
        <v>410</v>
      </c>
    </row>
    <row r="16" spans="1:2" ht="9.9499999999999993" customHeight="1" x14ac:dyDescent="0.2">
      <c r="B16" s="448"/>
    </row>
    <row r="17" spans="2:2" ht="105" customHeight="1" x14ac:dyDescent="0.2">
      <c r="B17" s="448" t="s">
        <v>411</v>
      </c>
    </row>
    <row r="18" spans="2:2" ht="9.9499999999999993" customHeight="1" x14ac:dyDescent="0.2">
      <c r="B18" s="448"/>
    </row>
    <row r="19" spans="2:2" ht="13.5" customHeight="1" x14ac:dyDescent="0.2">
      <c r="B19" s="449" t="s">
        <v>412</v>
      </c>
    </row>
    <row r="20" spans="2:2" ht="40.5" customHeight="1" x14ac:dyDescent="0.2">
      <c r="B20" s="450" t="s">
        <v>413</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403</v>
      </c>
    </row>
    <row r="3" spans="1:2" ht="24.95" customHeight="1" x14ac:dyDescent="0.2">
      <c r="A3" s="455"/>
      <c r="B3" s="456" t="s">
        <v>414</v>
      </c>
    </row>
    <row r="4" spans="1:2" s="446" customFormat="1" ht="12" x14ac:dyDescent="0.2"/>
    <row r="5" spans="1:2" s="446" customFormat="1" ht="139.5" customHeight="1" x14ac:dyDescent="0.2">
      <c r="B5" s="448" t="s">
        <v>415</v>
      </c>
    </row>
    <row r="6" spans="1:2" s="446" customFormat="1" ht="9.9499999999999993" customHeight="1" x14ac:dyDescent="0.2">
      <c r="B6" s="448"/>
    </row>
    <row r="7" spans="1:2" s="446" customFormat="1" ht="222.75" customHeight="1" x14ac:dyDescent="0.2">
      <c r="B7" s="448" t="s">
        <v>416</v>
      </c>
    </row>
    <row r="8" spans="1:2" s="446" customFormat="1" ht="9.9499999999999993" customHeight="1" x14ac:dyDescent="0.2">
      <c r="B8" s="448"/>
    </row>
    <row r="9" spans="1:2" s="446" customFormat="1" ht="61.5" customHeight="1" x14ac:dyDescent="0.2">
      <c r="B9" s="457" t="s">
        <v>417</v>
      </c>
    </row>
    <row r="10" spans="1:2" s="446" customFormat="1" ht="9.9499999999999993" customHeight="1" x14ac:dyDescent="0.2">
      <c r="B10" s="448"/>
    </row>
    <row r="11" spans="1:2" s="446" customFormat="1" ht="152.25" customHeight="1" x14ac:dyDescent="0.2">
      <c r="B11" s="448" t="s">
        <v>418</v>
      </c>
    </row>
    <row r="12" spans="1:2" s="446" customFormat="1" ht="9.9499999999999993" customHeight="1" x14ac:dyDescent="0.2">
      <c r="B12" s="448"/>
    </row>
    <row r="13" spans="1:2" s="446" customFormat="1" ht="96" customHeight="1" x14ac:dyDescent="0.2">
      <c r="B13" s="448" t="s">
        <v>419</v>
      </c>
    </row>
    <row r="14" spans="1:2" s="446" customFormat="1" ht="9.9499999999999993" customHeight="1" x14ac:dyDescent="0.2">
      <c r="B14" s="448"/>
    </row>
    <row r="15" spans="1:2" s="446" customFormat="1" ht="176.25" customHeight="1" x14ac:dyDescent="0.2">
      <c r="B15" s="457" t="s">
        <v>420</v>
      </c>
    </row>
    <row r="16" spans="1:2" s="446" customFormat="1" ht="9.9499999999999993" customHeight="1" x14ac:dyDescent="0.2">
      <c r="B16" s="448"/>
    </row>
    <row r="17" spans="1:6" s="446" customFormat="1" ht="26.25" customHeight="1" x14ac:dyDescent="0.2">
      <c r="B17" s="449" t="s">
        <v>421</v>
      </c>
    </row>
    <row r="18" spans="1:6" s="446" customFormat="1" ht="37.5" customHeight="1" x14ac:dyDescent="0.2">
      <c r="B18" s="450" t="s">
        <v>422</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423</v>
      </c>
    </row>
    <row r="3" spans="1:5" ht="24.95" customHeight="1" x14ac:dyDescent="0.2">
      <c r="A3" s="466"/>
      <c r="B3" s="467" t="s">
        <v>424</v>
      </c>
    </row>
    <row r="4" spans="1:5" ht="24.75" customHeight="1" x14ac:dyDescent="0.2">
      <c r="A4" s="466"/>
      <c r="B4" s="468"/>
    </row>
    <row r="5" spans="1:5" s="471" customFormat="1" ht="60" x14ac:dyDescent="0.2">
      <c r="A5" s="469"/>
      <c r="B5" s="470" t="s">
        <v>425</v>
      </c>
      <c r="C5" s="469"/>
      <c r="D5" s="469"/>
      <c r="E5" s="469"/>
    </row>
    <row r="6" spans="1:5" s="471" customFormat="1" ht="10.15" customHeight="1" x14ac:dyDescent="0.2">
      <c r="A6" s="469"/>
      <c r="B6" s="470"/>
      <c r="C6" s="469"/>
      <c r="D6" s="469"/>
      <c r="E6" s="469"/>
    </row>
    <row r="7" spans="1:5" ht="96" x14ac:dyDescent="0.2">
      <c r="A7" s="466"/>
      <c r="B7" s="470" t="s">
        <v>426</v>
      </c>
      <c r="C7" s="466"/>
      <c r="D7" s="466"/>
      <c r="E7" s="466"/>
    </row>
    <row r="8" spans="1:5" ht="10.15" customHeight="1" x14ac:dyDescent="0.2">
      <c r="A8" s="466"/>
      <c r="B8" s="466"/>
      <c r="C8" s="466"/>
      <c r="D8" s="466"/>
      <c r="E8" s="466"/>
    </row>
    <row r="9" spans="1:5" ht="204" x14ac:dyDescent="0.2">
      <c r="A9" s="466"/>
      <c r="B9" s="470" t="s">
        <v>427</v>
      </c>
      <c r="C9" s="466"/>
      <c r="D9" s="466"/>
      <c r="E9" s="466"/>
    </row>
    <row r="10" spans="1:5" ht="10.15" customHeight="1" x14ac:dyDescent="0.2">
      <c r="A10" s="466"/>
      <c r="B10" s="472"/>
      <c r="C10" s="466"/>
      <c r="D10" s="466"/>
      <c r="E10" s="466"/>
    </row>
    <row r="11" spans="1:5" ht="36" x14ac:dyDescent="0.2">
      <c r="A11" s="466"/>
      <c r="B11" s="470" t="s">
        <v>428</v>
      </c>
      <c r="C11" s="466"/>
      <c r="D11" s="466"/>
      <c r="E11" s="466"/>
    </row>
    <row r="12" spans="1:5" ht="9" customHeight="1" x14ac:dyDescent="0.2">
      <c r="A12" s="466"/>
      <c r="B12" s="472"/>
      <c r="C12" s="466"/>
      <c r="D12" s="466"/>
      <c r="E12" s="466"/>
    </row>
    <row r="13" spans="1:5" ht="96" x14ac:dyDescent="0.2">
      <c r="A13" s="466"/>
      <c r="B13" s="470" t="s">
        <v>429</v>
      </c>
      <c r="C13" s="466"/>
      <c r="D13" s="466"/>
      <c r="E13" s="466"/>
    </row>
    <row r="14" spans="1:5" ht="9" customHeight="1" x14ac:dyDescent="0.2">
      <c r="A14" s="466"/>
      <c r="B14" s="472"/>
      <c r="C14" s="466"/>
      <c r="D14" s="466"/>
      <c r="E14" s="466"/>
    </row>
    <row r="15" spans="1:5" ht="96" x14ac:dyDescent="0.2">
      <c r="A15" s="466"/>
      <c r="B15" s="470" t="s">
        <v>430</v>
      </c>
      <c r="C15" s="466"/>
      <c r="D15" s="466"/>
      <c r="E15" s="466"/>
    </row>
    <row r="16" spans="1:5" ht="9" customHeight="1" x14ac:dyDescent="0.2">
      <c r="A16" s="466"/>
      <c r="B16" s="472"/>
      <c r="C16" s="466"/>
      <c r="D16" s="466"/>
      <c r="E16" s="466"/>
    </row>
    <row r="17" spans="1:8" ht="120" x14ac:dyDescent="0.2">
      <c r="A17" s="466"/>
      <c r="B17" s="470" t="s">
        <v>431</v>
      </c>
      <c r="C17" s="466"/>
      <c r="D17" s="466"/>
      <c r="E17" s="466"/>
    </row>
    <row r="18" spans="1:8" ht="9" customHeight="1" x14ac:dyDescent="0.2">
      <c r="A18" s="466"/>
      <c r="B18" s="472"/>
      <c r="C18" s="466"/>
      <c r="D18" s="466"/>
      <c r="E18" s="466"/>
    </row>
    <row r="19" spans="1:8" ht="168" x14ac:dyDescent="0.2">
      <c r="A19" s="466"/>
      <c r="B19" s="470" t="s">
        <v>432</v>
      </c>
      <c r="C19" s="466"/>
      <c r="D19" s="466"/>
      <c r="E19" s="466"/>
    </row>
    <row r="20" spans="1:8" ht="9" customHeight="1" x14ac:dyDescent="0.2">
      <c r="A20" s="466"/>
      <c r="B20" s="472"/>
      <c r="C20" s="466"/>
      <c r="D20" s="466"/>
      <c r="E20" s="466"/>
    </row>
    <row r="21" spans="1:8" ht="24" x14ac:dyDescent="0.2">
      <c r="A21" s="466"/>
      <c r="B21" s="470" t="s">
        <v>433</v>
      </c>
      <c r="C21" s="466"/>
      <c r="D21" s="466"/>
      <c r="E21" s="466"/>
    </row>
    <row r="22" spans="1:8" ht="9" customHeight="1" x14ac:dyDescent="0.2">
      <c r="A22" s="466"/>
      <c r="B22" s="472"/>
      <c r="C22" s="466"/>
      <c r="D22" s="466"/>
      <c r="E22" s="466"/>
    </row>
    <row r="23" spans="1:8" ht="96" x14ac:dyDescent="0.2">
      <c r="A23" s="466"/>
      <c r="B23" s="470" t="s">
        <v>434</v>
      </c>
      <c r="C23" s="466"/>
      <c r="D23" s="466"/>
      <c r="E23" s="466"/>
    </row>
    <row r="24" spans="1:8" ht="9" customHeight="1" x14ac:dyDescent="0.2">
      <c r="A24" s="466"/>
      <c r="B24" s="472"/>
      <c r="C24" s="466"/>
      <c r="D24" s="466"/>
      <c r="E24" s="466"/>
    </row>
    <row r="25" spans="1:8" ht="24" x14ac:dyDescent="0.2">
      <c r="A25" s="466"/>
      <c r="B25" s="470" t="s">
        <v>435</v>
      </c>
      <c r="C25" s="466"/>
      <c r="D25" s="466"/>
      <c r="E25" s="466"/>
    </row>
    <row r="26" spans="1:8" ht="24" x14ac:dyDescent="0.2">
      <c r="A26" s="466"/>
      <c r="B26" s="473" t="s">
        <v>436</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437</v>
      </c>
      <c r="C4" s="678"/>
      <c r="D4" s="678" t="s">
        <v>438</v>
      </c>
      <c r="E4" s="678"/>
      <c r="F4" s="672" t="s">
        <v>439</v>
      </c>
      <c r="G4" s="672"/>
      <c r="H4" s="672" t="s">
        <v>440</v>
      </c>
      <c r="I4" s="672"/>
      <c r="J4" s="672" t="s">
        <v>441</v>
      </c>
      <c r="K4" s="672"/>
      <c r="L4" s="672"/>
      <c r="M4" s="672"/>
      <c r="N4" s="672"/>
    </row>
    <row r="5" spans="1:14" s="475" customFormat="1" ht="15" customHeight="1" x14ac:dyDescent="0.2">
      <c r="B5" s="475" t="s">
        <v>442</v>
      </c>
      <c r="C5" s="475" t="s">
        <v>443</v>
      </c>
      <c r="D5" s="475" t="s">
        <v>442</v>
      </c>
      <c r="E5" s="475" t="s">
        <v>443</v>
      </c>
      <c r="F5" s="475" t="s">
        <v>442</v>
      </c>
      <c r="G5" s="475" t="s">
        <v>443</v>
      </c>
      <c r="H5" s="475" t="s">
        <v>442</v>
      </c>
      <c r="I5" s="475" t="s">
        <v>443</v>
      </c>
      <c r="J5" s="476" t="s">
        <v>444</v>
      </c>
      <c r="K5" s="476" t="s">
        <v>445</v>
      </c>
      <c r="L5" s="476" t="s">
        <v>446</v>
      </c>
      <c r="M5" s="476" t="s">
        <v>447</v>
      </c>
      <c r="N5" s="476" t="s">
        <v>448</v>
      </c>
    </row>
    <row r="6" spans="1:14" s="475" customFormat="1" ht="15" customHeight="1" x14ac:dyDescent="0.2">
      <c r="A6" s="478" t="s">
        <v>449</v>
      </c>
      <c r="B6" s="479">
        <f>'Tabelle 2.3'!J11</f>
        <v>1.3764252400271137</v>
      </c>
      <c r="C6" s="480">
        <f>'Tabelle 3.3'!J11</f>
        <v>-4.0894568690095845</v>
      </c>
      <c r="D6" s="481">
        <f t="shared" ref="D6:E9" si="0">IF(OR(AND(B6&gt;=-50,B6&lt;=50),ISNUMBER(B6)=FALSE),B6,"")</f>
        <v>1.3764252400271137</v>
      </c>
      <c r="E6" s="481">
        <f t="shared" si="0"/>
        <v>-4.0894568690095845</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450</v>
      </c>
      <c r="B7" s="479">
        <f>'Tabelle 2.1'!J25</f>
        <v>0.53680001360515106</v>
      </c>
      <c r="C7" s="480">
        <f>'Tabelle 3.1'!J23</f>
        <v>-3.4559128396490926</v>
      </c>
      <c r="D7" s="481">
        <f t="shared" si="0"/>
        <v>0.53680001360515106</v>
      </c>
      <c r="E7" s="481">
        <f>IF(OR(AND(C7&gt;=-50,C7&lt;=50),ISNUMBER(C7)=FALSE),C7,"")</f>
        <v>-3.4559128396490926</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451</v>
      </c>
      <c r="B8" s="479">
        <f>'Tabelle 2.1'!J38</f>
        <v>1.1186464311118853</v>
      </c>
      <c r="C8" s="480">
        <f>'Tabelle 3.1'!J34</f>
        <v>-2.7637010795899166</v>
      </c>
      <c r="D8" s="481">
        <f t="shared" si="0"/>
        <v>1.1186464311118853</v>
      </c>
      <c r="E8" s="481">
        <f>IF(OR(AND(C8&gt;=-50,C8&lt;=50),ISNUMBER(C8)=FALSE),C8,"")</f>
        <v>-2.7637010795899166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452</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453</v>
      </c>
      <c r="B12" s="678" t="s">
        <v>437</v>
      </c>
      <c r="C12" s="678"/>
      <c r="D12" s="678" t="s">
        <v>438</v>
      </c>
      <c r="E12" s="678"/>
      <c r="F12" s="672" t="s">
        <v>439</v>
      </c>
      <c r="G12" s="672"/>
      <c r="H12" s="672" t="s">
        <v>440</v>
      </c>
      <c r="I12" s="672"/>
      <c r="J12" s="672" t="s">
        <v>441</v>
      </c>
      <c r="K12" s="672"/>
      <c r="L12" s="672"/>
      <c r="M12" s="672"/>
      <c r="N12" s="672"/>
    </row>
    <row r="13" spans="1:14" s="475" customFormat="1" ht="15" customHeight="1" x14ac:dyDescent="0.2">
      <c r="A13" s="679"/>
      <c r="B13" s="475" t="s">
        <v>442</v>
      </c>
      <c r="C13" s="475" t="s">
        <v>443</v>
      </c>
      <c r="D13" s="475" t="s">
        <v>442</v>
      </c>
      <c r="E13" s="475" t="s">
        <v>443</v>
      </c>
      <c r="F13" s="475" t="s">
        <v>442</v>
      </c>
      <c r="G13" s="475" t="s">
        <v>443</v>
      </c>
      <c r="H13" s="475" t="s">
        <v>442</v>
      </c>
      <c r="I13" s="475" t="s">
        <v>443</v>
      </c>
      <c r="J13" s="476" t="s">
        <v>444</v>
      </c>
      <c r="K13" s="476" t="s">
        <v>445</v>
      </c>
      <c r="L13" s="476" t="s">
        <v>446</v>
      </c>
      <c r="M13" s="476" t="s">
        <v>447</v>
      </c>
      <c r="N13" s="476" t="s">
        <v>448</v>
      </c>
    </row>
    <row r="14" spans="1:14" s="475" customFormat="1" ht="15" customHeight="1" x14ac:dyDescent="0.2">
      <c r="A14" s="475">
        <v>1</v>
      </c>
      <c r="B14" s="479">
        <f>'Tabelle 2.3'!J11</f>
        <v>1.3764252400271137</v>
      </c>
      <c r="C14" s="480">
        <f>'Tabelle 3.3'!J11</f>
        <v>-4.0894568690095845</v>
      </c>
      <c r="D14" s="481">
        <f>IF(OR(AND(B14&gt;=-50,B14&lt;=50),ISNUMBER(B14)=FALSE),B14,"")</f>
        <v>1.3764252400271137</v>
      </c>
      <c r="E14" s="481">
        <f>IF(OR(AND(C14&gt;=-50,C14&lt;=50),ISNUMBER(C14)=FALSE),C14,"")</f>
        <v>-4.0894568690095845</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-0.26785714285714285</v>
      </c>
      <c r="C15" s="480">
        <f>'Tabelle 3.3'!J12</f>
        <v>-1.4193548387096775</v>
      </c>
      <c r="D15" s="481">
        <f t="shared" ref="D15:E45" si="3">IF(OR(AND(B15&gt;=-50,B15&lt;=50),ISNUMBER(B15)=FALSE),B15,"")</f>
        <v>-0.26785714285714285</v>
      </c>
      <c r="E15" s="481">
        <f t="shared" si="3"/>
        <v>-1.4193548387096775</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-0.37414965986394561</v>
      </c>
      <c r="C16" s="480">
        <f>'Tabelle 3.3'!J13</f>
        <v>4.166666666666667</v>
      </c>
      <c r="D16" s="481">
        <f t="shared" si="3"/>
        <v>-0.37414965986394561</v>
      </c>
      <c r="E16" s="481">
        <f t="shared" si="3"/>
        <v>4.166666666666667</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-0.44794430654226941</v>
      </c>
      <c r="C17" s="480">
        <f>'Tabelle 3.3'!J14</f>
        <v>-5.9841740850642928</v>
      </c>
      <c r="D17" s="481">
        <f t="shared" si="3"/>
        <v>-0.44794430654226941</v>
      </c>
      <c r="E17" s="481">
        <f t="shared" si="3"/>
        <v>-5.9841740850642928</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2.8919534074173248</v>
      </c>
      <c r="C18" s="480">
        <f>'Tabelle 3.3'!J15</f>
        <v>-7.3004201680672267</v>
      </c>
      <c r="D18" s="481">
        <f t="shared" si="3"/>
        <v>2.8919534074173248</v>
      </c>
      <c r="E18" s="481">
        <f t="shared" si="3"/>
        <v>-7.3004201680672267</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-1.2407589308793878</v>
      </c>
      <c r="C19" s="480">
        <f>'Tabelle 3.3'!J16</f>
        <v>-4.2828008157715836</v>
      </c>
      <c r="D19" s="481">
        <f t="shared" si="3"/>
        <v>-1.2407589308793878</v>
      </c>
      <c r="E19" s="481">
        <f t="shared" si="3"/>
        <v>-4.2828008157715836</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-1.6146655335680467</v>
      </c>
      <c r="C20" s="480">
        <f>'Tabelle 3.3'!J17</f>
        <v>-5.9790732436472345</v>
      </c>
      <c r="D20" s="481">
        <f t="shared" si="3"/>
        <v>-1.6146655335680467</v>
      </c>
      <c r="E20" s="481">
        <f t="shared" si="3"/>
        <v>-5.9790732436472345</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1.8973507038559063</v>
      </c>
      <c r="C21" s="480">
        <f>'Tabelle 3.3'!J18</f>
        <v>0.92944655682298272</v>
      </c>
      <c r="D21" s="481">
        <f t="shared" si="3"/>
        <v>1.8973507038559063</v>
      </c>
      <c r="E21" s="481">
        <f t="shared" si="3"/>
        <v>0.92944655682298272</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1.7369002012856307</v>
      </c>
      <c r="C22" s="480">
        <f>'Tabelle 3.3'!J19</f>
        <v>0.66340069401918755</v>
      </c>
      <c r="D22" s="481">
        <f t="shared" si="3"/>
        <v>1.7369002012856307</v>
      </c>
      <c r="E22" s="481">
        <f t="shared" si="3"/>
        <v>0.66340069401918755</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2.3411678295997063</v>
      </c>
      <c r="C23" s="480">
        <f>'Tabelle 3.3'!J20</f>
        <v>-5.8853633572159669</v>
      </c>
      <c r="D23" s="481">
        <f t="shared" si="3"/>
        <v>2.3411678295997063</v>
      </c>
      <c r="E23" s="481">
        <f t="shared" si="3"/>
        <v>-5.8853633572159669</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-0.89371648563178885</v>
      </c>
      <c r="C24" s="480">
        <f>'Tabelle 3.3'!J21</f>
        <v>-14.08413901228116</v>
      </c>
      <c r="D24" s="481">
        <f t="shared" si="3"/>
        <v>-0.89371648563178885</v>
      </c>
      <c r="E24" s="481">
        <f t="shared" si="3"/>
        <v>-14.08413901228116</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6.1730663237185377</v>
      </c>
      <c r="C25" s="480">
        <f>'Tabelle 3.3'!J22</f>
        <v>-1.4853857211308097</v>
      </c>
      <c r="D25" s="481">
        <f t="shared" si="3"/>
        <v>6.1730663237185377</v>
      </c>
      <c r="E25" s="481">
        <f t="shared" si="3"/>
        <v>-1.4853857211308097</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2.191616766467066</v>
      </c>
      <c r="C26" s="480">
        <f>'Tabelle 3.3'!J23</f>
        <v>-0.72992700729927007</v>
      </c>
      <c r="D26" s="481">
        <f t="shared" si="3"/>
        <v>2.191616766467066</v>
      </c>
      <c r="E26" s="481">
        <f t="shared" si="3"/>
        <v>-0.72992700729927007</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1.1184075518161296</v>
      </c>
      <c r="C27" s="480">
        <f>'Tabelle 3.3'!J24</f>
        <v>-4.0503672612801678</v>
      </c>
      <c r="D27" s="481">
        <f t="shared" si="3"/>
        <v>1.1184075518161296</v>
      </c>
      <c r="E27" s="481">
        <f t="shared" si="3"/>
        <v>-4.0503672612801678</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7.6968620485494377</v>
      </c>
      <c r="C28" s="480">
        <f>'Tabelle 3.3'!J25</f>
        <v>-2.1094527363184081</v>
      </c>
      <c r="D28" s="481">
        <f t="shared" si="3"/>
        <v>7.6968620485494377</v>
      </c>
      <c r="E28" s="481">
        <f t="shared" si="3"/>
        <v>-2.1094527363184081</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-12.663030590467157</v>
      </c>
      <c r="C29" s="480">
        <f>'Tabelle 3.3'!J26</f>
        <v>-10.666666666666666</v>
      </c>
      <c r="D29" s="481">
        <f t="shared" si="3"/>
        <v>-12.663030590467157</v>
      </c>
      <c r="E29" s="481">
        <f t="shared" si="3"/>
        <v>-10.666666666666666</v>
      </c>
      <c r="F29" s="476" t="str">
        <f t="shared" si="4"/>
        <v/>
      </c>
      <c r="G29" s="476" t="str">
        <f t="shared" si="4"/>
        <v/>
      </c>
      <c r="H29" s="482" t="str">
        <f t="shared" si="5"/>
        <v/>
      </c>
      <c r="I29" s="482" t="str">
        <f t="shared" si="5"/>
        <v/>
      </c>
      <c r="J29" s="476" t="e">
        <f t="shared" si="6"/>
        <v>#N/A</v>
      </c>
      <c r="K29" s="476" t="e">
        <f t="shared" si="7"/>
        <v>#N/A</v>
      </c>
      <c r="L29" s="476" t="e">
        <f t="shared" si="8"/>
        <v>#N/A</v>
      </c>
      <c r="M29" s="476" t="e">
        <f t="shared" si="9"/>
        <v>#N/A</v>
      </c>
      <c r="N29" s="476">
        <v>160</v>
      </c>
    </row>
    <row r="30" spans="1:14" s="475" customFormat="1" ht="15" customHeight="1" x14ac:dyDescent="0.2">
      <c r="A30" s="475">
        <v>17</v>
      </c>
      <c r="B30" s="479">
        <f>'Tabelle 2.3'!J27</f>
        <v>2.7238095238095239</v>
      </c>
      <c r="C30" s="480">
        <f>'Tabelle 3.3'!J27</f>
        <v>1.8445322793148879</v>
      </c>
      <c r="D30" s="481">
        <f t="shared" si="3"/>
        <v>2.7238095238095239</v>
      </c>
      <c r="E30" s="481">
        <f t="shared" si="3"/>
        <v>1.8445322793148879</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0</v>
      </c>
      <c r="C31" s="480">
        <f>'Tabelle 3.3'!J28</f>
        <v>-2.7234636871508382</v>
      </c>
      <c r="D31" s="481">
        <f t="shared" si="3"/>
        <v>0</v>
      </c>
      <c r="E31" s="481">
        <f t="shared" si="3"/>
        <v>-2.7234636871508382</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2.6224669353465404</v>
      </c>
      <c r="C32" s="480">
        <f>'Tabelle 3.3'!J29</f>
        <v>-3.2510535821794102</v>
      </c>
      <c r="D32" s="481">
        <f t="shared" si="3"/>
        <v>2.6224669353465404</v>
      </c>
      <c r="E32" s="481">
        <f t="shared" si="3"/>
        <v>-3.2510535821794102</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2.2682029317729384</v>
      </c>
      <c r="C33" s="480">
        <f>'Tabelle 3.3'!J30</f>
        <v>0.27173913043478259</v>
      </c>
      <c r="D33" s="481">
        <f t="shared" si="3"/>
        <v>2.2682029317729384</v>
      </c>
      <c r="E33" s="481">
        <f t="shared" si="3"/>
        <v>0.27173913043478259</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1.0679461383686735</v>
      </c>
      <c r="C34" s="480">
        <f>'Tabelle 3.3'!J31</f>
        <v>-5.8974358974358978</v>
      </c>
      <c r="D34" s="481">
        <f t="shared" si="3"/>
        <v>1.0679461383686735</v>
      </c>
      <c r="E34" s="481">
        <f t="shared" si="3"/>
        <v>-5.8974358974358978</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f>'Tabelle 2.3'!J32</f>
        <v>0</v>
      </c>
      <c r="C35" s="480" t="str">
        <f>'Tabelle 3.3'!J32</f>
        <v>*</v>
      </c>
      <c r="D35" s="481">
        <f t="shared" si="3"/>
        <v>0</v>
      </c>
      <c r="E35" s="481" t="str">
        <f t="shared" si="3"/>
        <v>*</v>
      </c>
      <c r="F35" s="476" t="str">
        <f t="shared" si="4"/>
        <v/>
      </c>
      <c r="G35" s="476" t="str">
        <f t="shared" si="4"/>
        <v/>
      </c>
      <c r="H35" s="482" t="str">
        <f t="shared" si="5"/>
        <v/>
      </c>
      <c r="I35" s="482">
        <f t="shared" si="5"/>
        <v>-0.75</v>
      </c>
      <c r="J35" s="476" t="e">
        <f t="shared" si="6"/>
        <v>#N/A</v>
      </c>
      <c r="K35" s="476" t="e">
        <f t="shared" si="7"/>
        <v>#N/A</v>
      </c>
      <c r="L35" s="476">
        <f t="shared" si="8"/>
        <v>222</v>
      </c>
      <c r="M35" s="476">
        <f t="shared" si="9"/>
        <v>45</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-0.26785714285714285</v>
      </c>
      <c r="C37" s="480">
        <f>'Tabelle 3.3'!J34</f>
        <v>-1.4193548387096775</v>
      </c>
      <c r="D37" s="481">
        <f t="shared" si="3"/>
        <v>-0.26785714285714285</v>
      </c>
      <c r="E37" s="481">
        <f t="shared" si="3"/>
        <v>-1.4193548387096775</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9.913810545057257E-2</v>
      </c>
      <c r="C38" s="480">
        <f>'Tabelle 3.3'!J35</f>
        <v>-3.2106618203846735</v>
      </c>
      <c r="D38" s="481">
        <f t="shared" si="3"/>
        <v>9.913810545057257E-2</v>
      </c>
      <c r="E38" s="481">
        <f t="shared" si="3"/>
        <v>-3.2106618203846735</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1.8179964659507952</v>
      </c>
      <c r="C39" s="480">
        <f>'Tabelle 3.3'!J36</f>
        <v>-4.2482792426625275</v>
      </c>
      <c r="D39" s="481">
        <f t="shared" si="3"/>
        <v>1.8179964659507952</v>
      </c>
      <c r="E39" s="481">
        <f t="shared" si="3"/>
        <v>-4.2482792426625275</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1.8179964659507952</v>
      </c>
      <c r="C45" s="480">
        <f>'Tabelle 3.3'!J36</f>
        <v>-4.2482792426625275</v>
      </c>
      <c r="D45" s="481">
        <f t="shared" si="3"/>
        <v>1.8179964659507952</v>
      </c>
      <c r="E45" s="481">
        <f t="shared" si="3"/>
        <v>-4.2482792426625275</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454</v>
      </c>
      <c r="E48" s="476"/>
      <c r="F48" s="476"/>
      <c r="G48" s="476"/>
      <c r="H48" s="476"/>
      <c r="I48" s="476"/>
      <c r="J48" s="476"/>
      <c r="K48" s="476"/>
      <c r="L48" s="476"/>
      <c r="M48" s="476"/>
      <c r="N48" s="476"/>
    </row>
    <row r="49" spans="1:14" ht="15" customHeight="1" x14ac:dyDescent="0.2">
      <c r="A49" s="673" t="s">
        <v>455</v>
      </c>
      <c r="B49" s="674" t="s">
        <v>102</v>
      </c>
      <c r="C49" s="674"/>
      <c r="D49" s="674"/>
      <c r="E49" s="675" t="s">
        <v>456</v>
      </c>
      <c r="F49" s="675"/>
      <c r="G49" s="675"/>
      <c r="H49" s="676" t="s">
        <v>457</v>
      </c>
      <c r="I49" s="677" t="s">
        <v>458</v>
      </c>
      <c r="J49" s="677"/>
      <c r="K49" s="677"/>
      <c r="L49" s="484" t="s">
        <v>459</v>
      </c>
      <c r="M49" s="461"/>
      <c r="N49" s="453"/>
    </row>
    <row r="50" spans="1:14" ht="39.950000000000003" customHeight="1" x14ac:dyDescent="0.2">
      <c r="A50" s="673"/>
      <c r="B50" s="485" t="s">
        <v>442</v>
      </c>
      <c r="C50" s="485" t="s">
        <v>120</v>
      </c>
      <c r="D50" s="485" t="s">
        <v>121</v>
      </c>
      <c r="E50" s="485" t="s">
        <v>442</v>
      </c>
      <c r="F50" s="485" t="s">
        <v>120</v>
      </c>
      <c r="G50" s="485" t="s">
        <v>121</v>
      </c>
      <c r="H50" s="676"/>
      <c r="I50" s="485" t="s">
        <v>442</v>
      </c>
      <c r="J50" s="485" t="s">
        <v>120</v>
      </c>
      <c r="K50" s="485" t="s">
        <v>121</v>
      </c>
      <c r="L50" s="485" t="s">
        <v>460</v>
      </c>
      <c r="M50" s="485"/>
      <c r="N50" s="485"/>
    </row>
    <row r="51" spans="1:14" ht="15" customHeight="1" x14ac:dyDescent="0.2">
      <c r="A51" s="486" t="s">
        <v>461</v>
      </c>
      <c r="B51" s="487">
        <v>179040</v>
      </c>
      <c r="C51" s="487">
        <v>36081</v>
      </c>
      <c r="D51" s="487">
        <v>16566</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462</v>
      </c>
      <c r="B52" s="487">
        <v>181911</v>
      </c>
      <c r="C52" s="487">
        <v>37182</v>
      </c>
      <c r="D52" s="487">
        <v>17534</v>
      </c>
      <c r="E52" s="488">
        <f t="shared" ref="E52:G70" si="11">IF($A$51=37802,IF(COUNTBLANK(B$51:B$70)&gt;0,#N/A,B52/B$51*100),IF(COUNTBLANK(B$51:B$75)&gt;0,#N/A,B52/B$51*100))</f>
        <v>101.60355227882039</v>
      </c>
      <c r="F52" s="488">
        <f t="shared" si="11"/>
        <v>103.05146753138771</v>
      </c>
      <c r="G52" s="488">
        <f t="shared" si="11"/>
        <v>105.84329349269588</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185487</v>
      </c>
      <c r="C53" s="487">
        <v>37071</v>
      </c>
      <c r="D53" s="487">
        <v>18224</v>
      </c>
      <c r="E53" s="488">
        <f t="shared" si="11"/>
        <v>103.60087131367293</v>
      </c>
      <c r="F53" s="488">
        <f t="shared" si="11"/>
        <v>102.74382639062109</v>
      </c>
      <c r="G53" s="488">
        <f t="shared" si="11"/>
        <v>110.00845104430761</v>
      </c>
      <c r="H53" s="489">
        <f>IF(ISERROR(L53)=TRUE,IF(MONTH(A53)=MONTH(MAX(A$51:A$75)),A53,""),"")</f>
        <v>41883</v>
      </c>
      <c r="I53" s="488">
        <f t="shared" si="12"/>
        <v>103.60087131367293</v>
      </c>
      <c r="J53" s="488">
        <f t="shared" si="10"/>
        <v>102.74382639062109</v>
      </c>
      <c r="K53" s="488">
        <f t="shared" si="10"/>
        <v>110.00845104430761</v>
      </c>
      <c r="L53" s="488" t="e">
        <f t="shared" si="13"/>
        <v>#N/A</v>
      </c>
    </row>
    <row r="54" spans="1:14" ht="15" customHeight="1" x14ac:dyDescent="0.2">
      <c r="A54" s="490" t="s">
        <v>463</v>
      </c>
      <c r="B54" s="487">
        <v>183221</v>
      </c>
      <c r="C54" s="487">
        <v>36500</v>
      </c>
      <c r="D54" s="487">
        <v>17623</v>
      </c>
      <c r="E54" s="488">
        <f t="shared" si="11"/>
        <v>102.33523235031279</v>
      </c>
      <c r="F54" s="488">
        <f t="shared" si="11"/>
        <v>101.16127601784872</v>
      </c>
      <c r="G54" s="488">
        <f t="shared" si="11"/>
        <v>106.3805384522516</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464</v>
      </c>
      <c r="B55" s="487">
        <v>183075</v>
      </c>
      <c r="C55" s="487">
        <v>35729</v>
      </c>
      <c r="D55" s="487">
        <v>17172</v>
      </c>
      <c r="E55" s="488">
        <f t="shared" si="11"/>
        <v>102.25368632707774</v>
      </c>
      <c r="F55" s="488">
        <f t="shared" si="11"/>
        <v>99.024417283334714</v>
      </c>
      <c r="G55" s="488">
        <f t="shared" si="11"/>
        <v>103.65809489315465</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465</v>
      </c>
      <c r="B56" s="487">
        <v>185681</v>
      </c>
      <c r="C56" s="487">
        <v>37020</v>
      </c>
      <c r="D56" s="487">
        <v>18274</v>
      </c>
      <c r="E56" s="488">
        <f t="shared" si="11"/>
        <v>103.70922698838247</v>
      </c>
      <c r="F56" s="488">
        <f t="shared" si="11"/>
        <v>102.60247775837699</v>
      </c>
      <c r="G56" s="488">
        <f t="shared" si="11"/>
        <v>110.31027405529397</v>
      </c>
      <c r="H56" s="489" t="str">
        <f t="shared" si="14"/>
        <v/>
      </c>
      <c r="I56" s="488" t="str">
        <f t="shared" si="12"/>
        <v/>
      </c>
      <c r="J56" s="488" t="str">
        <f t="shared" si="10"/>
        <v/>
      </c>
      <c r="K56" s="488" t="str">
        <f t="shared" si="10"/>
        <v/>
      </c>
      <c r="L56" s="488" t="e">
        <f t="shared" si="13"/>
        <v>#N/A</v>
      </c>
    </row>
    <row r="57" spans="1:14" ht="15" customHeight="1" x14ac:dyDescent="0.2">
      <c r="A57" s="490">
        <v>42248</v>
      </c>
      <c r="B57" s="487">
        <v>189108</v>
      </c>
      <c r="C57" s="487">
        <v>36794</v>
      </c>
      <c r="D57" s="487">
        <v>18757</v>
      </c>
      <c r="E57" s="488">
        <f t="shared" si="11"/>
        <v>105.62332439678283</v>
      </c>
      <c r="F57" s="488">
        <f t="shared" si="11"/>
        <v>101.97610930960894</v>
      </c>
      <c r="G57" s="488">
        <f t="shared" si="11"/>
        <v>113.2258843414222</v>
      </c>
      <c r="H57" s="489">
        <f t="shared" si="14"/>
        <v>42248</v>
      </c>
      <c r="I57" s="488">
        <f t="shared" si="12"/>
        <v>105.62332439678283</v>
      </c>
      <c r="J57" s="488">
        <f t="shared" si="10"/>
        <v>101.97610930960894</v>
      </c>
      <c r="K57" s="488">
        <f t="shared" si="10"/>
        <v>113.2258843414222</v>
      </c>
      <c r="L57" s="488" t="e">
        <f t="shared" si="13"/>
        <v>#N/A</v>
      </c>
    </row>
    <row r="58" spans="1:14" ht="15" customHeight="1" x14ac:dyDescent="0.2">
      <c r="A58" s="490" t="s">
        <v>466</v>
      </c>
      <c r="B58" s="487">
        <v>187156</v>
      </c>
      <c r="C58" s="487">
        <v>36829</v>
      </c>
      <c r="D58" s="487">
        <v>18195</v>
      </c>
      <c r="E58" s="488">
        <f t="shared" si="11"/>
        <v>104.53306523681857</v>
      </c>
      <c r="F58" s="488">
        <f t="shared" si="11"/>
        <v>102.07311327291373</v>
      </c>
      <c r="G58" s="488">
        <f t="shared" si="11"/>
        <v>109.83339369793552</v>
      </c>
      <c r="H58" s="489" t="str">
        <f t="shared" si="14"/>
        <v/>
      </c>
      <c r="I58" s="488" t="str">
        <f t="shared" si="12"/>
        <v/>
      </c>
      <c r="J58" s="488" t="str">
        <f t="shared" si="10"/>
        <v/>
      </c>
      <c r="K58" s="488" t="str">
        <f t="shared" si="10"/>
        <v/>
      </c>
      <c r="L58" s="488" t="e">
        <f t="shared" si="13"/>
        <v>#N/A</v>
      </c>
    </row>
    <row r="59" spans="1:14" ht="15" customHeight="1" x14ac:dyDescent="0.2">
      <c r="A59" s="490" t="s">
        <v>467</v>
      </c>
      <c r="B59" s="487">
        <v>187079</v>
      </c>
      <c r="C59" s="487">
        <v>37227</v>
      </c>
      <c r="D59" s="487">
        <v>18208</v>
      </c>
      <c r="E59" s="488">
        <f t="shared" si="11"/>
        <v>104.49005808757819</v>
      </c>
      <c r="F59" s="488">
        <f t="shared" si="11"/>
        <v>103.17618691277958</v>
      </c>
      <c r="G59" s="488">
        <f t="shared" si="11"/>
        <v>109.91186768079197</v>
      </c>
      <c r="H59" s="489" t="str">
        <f t="shared" si="14"/>
        <v/>
      </c>
      <c r="I59" s="488" t="str">
        <f t="shared" si="12"/>
        <v/>
      </c>
      <c r="J59" s="488" t="str">
        <f t="shared" si="10"/>
        <v/>
      </c>
      <c r="K59" s="488" t="str">
        <f t="shared" si="10"/>
        <v/>
      </c>
      <c r="L59" s="488" t="e">
        <f t="shared" si="13"/>
        <v>#N/A</v>
      </c>
    </row>
    <row r="60" spans="1:14" ht="15" customHeight="1" x14ac:dyDescent="0.2">
      <c r="A60" s="490" t="s">
        <v>468</v>
      </c>
      <c r="B60" s="487">
        <v>189469</v>
      </c>
      <c r="C60" s="487">
        <v>38769</v>
      </c>
      <c r="D60" s="487">
        <v>19236</v>
      </c>
      <c r="E60" s="488">
        <f t="shared" si="11"/>
        <v>105.82495531724754</v>
      </c>
      <c r="F60" s="488">
        <f t="shared" si="11"/>
        <v>107.4499043818076</v>
      </c>
      <c r="G60" s="488">
        <f t="shared" si="11"/>
        <v>116.1173487866715</v>
      </c>
      <c r="H60" s="489" t="str">
        <f t="shared" si="14"/>
        <v/>
      </c>
      <c r="I60" s="488" t="str">
        <f t="shared" si="12"/>
        <v/>
      </c>
      <c r="J60" s="488" t="str">
        <f t="shared" si="10"/>
        <v/>
      </c>
      <c r="K60" s="488" t="str">
        <f t="shared" si="10"/>
        <v/>
      </c>
      <c r="L60" s="488" t="e">
        <f t="shared" si="13"/>
        <v>#N/A</v>
      </c>
    </row>
    <row r="61" spans="1:14" ht="15" customHeight="1" x14ac:dyDescent="0.2">
      <c r="A61" s="490">
        <v>42614</v>
      </c>
      <c r="B61" s="487">
        <v>192799</v>
      </c>
      <c r="C61" s="487">
        <v>38186</v>
      </c>
      <c r="D61" s="487">
        <v>20209</v>
      </c>
      <c r="E61" s="488">
        <f t="shared" si="11"/>
        <v>107.68487488829312</v>
      </c>
      <c r="F61" s="488">
        <f t="shared" si="11"/>
        <v>105.83409550733074</v>
      </c>
      <c r="G61" s="488">
        <f t="shared" si="11"/>
        <v>121.99082458046601</v>
      </c>
      <c r="H61" s="489">
        <f t="shared" si="14"/>
        <v>42614</v>
      </c>
      <c r="I61" s="488">
        <f t="shared" si="12"/>
        <v>107.68487488829312</v>
      </c>
      <c r="J61" s="488">
        <f t="shared" si="10"/>
        <v>105.83409550733074</v>
      </c>
      <c r="K61" s="488">
        <f t="shared" si="10"/>
        <v>121.99082458046601</v>
      </c>
      <c r="L61" s="488" t="e">
        <f t="shared" si="13"/>
        <v>#N/A</v>
      </c>
    </row>
    <row r="62" spans="1:14" ht="15" customHeight="1" x14ac:dyDescent="0.2">
      <c r="A62" s="490" t="s">
        <v>469</v>
      </c>
      <c r="B62" s="487">
        <v>191414</v>
      </c>
      <c r="C62" s="487">
        <v>37313</v>
      </c>
      <c r="D62" s="487">
        <v>19543</v>
      </c>
      <c r="E62" s="488">
        <f t="shared" si="11"/>
        <v>106.91130473637176</v>
      </c>
      <c r="F62" s="488">
        <f t="shared" si="11"/>
        <v>103.41453950832849</v>
      </c>
      <c r="G62" s="488">
        <f t="shared" si="11"/>
        <v>117.97054207412774</v>
      </c>
      <c r="H62" s="489" t="str">
        <f t="shared" si="14"/>
        <v/>
      </c>
      <c r="I62" s="488" t="str">
        <f t="shared" si="12"/>
        <v/>
      </c>
      <c r="J62" s="488" t="str">
        <f t="shared" si="10"/>
        <v/>
      </c>
      <c r="K62" s="488" t="str">
        <f t="shared" si="10"/>
        <v/>
      </c>
      <c r="L62" s="488" t="e">
        <f t="shared" si="13"/>
        <v>#N/A</v>
      </c>
    </row>
    <row r="63" spans="1:14" ht="15" customHeight="1" x14ac:dyDescent="0.2">
      <c r="A63" s="490" t="s">
        <v>470</v>
      </c>
      <c r="B63" s="487">
        <v>190806</v>
      </c>
      <c r="C63" s="487">
        <v>36992</v>
      </c>
      <c r="D63" s="487">
        <v>19352</v>
      </c>
      <c r="E63" s="488">
        <f t="shared" si="11"/>
        <v>106.57171581769438</v>
      </c>
      <c r="F63" s="488">
        <f t="shared" si="11"/>
        <v>102.52487458773317</v>
      </c>
      <c r="G63" s="488">
        <f t="shared" si="11"/>
        <v>116.81757817215986</v>
      </c>
      <c r="H63" s="489" t="str">
        <f t="shared" si="14"/>
        <v/>
      </c>
      <c r="I63" s="488" t="str">
        <f t="shared" si="12"/>
        <v/>
      </c>
      <c r="J63" s="488" t="str">
        <f t="shared" si="10"/>
        <v/>
      </c>
      <c r="K63" s="488" t="str">
        <f t="shared" si="10"/>
        <v/>
      </c>
      <c r="L63" s="488" t="e">
        <f t="shared" si="13"/>
        <v>#N/A</v>
      </c>
    </row>
    <row r="64" spans="1:14" ht="15" customHeight="1" x14ac:dyDescent="0.2">
      <c r="A64" s="490" t="s">
        <v>471</v>
      </c>
      <c r="B64" s="487">
        <v>192898</v>
      </c>
      <c r="C64" s="487">
        <v>38117</v>
      </c>
      <c r="D64" s="487">
        <v>20402</v>
      </c>
      <c r="E64" s="488">
        <f t="shared" si="11"/>
        <v>107.74016979445933</v>
      </c>
      <c r="F64" s="488">
        <f t="shared" si="11"/>
        <v>105.64285912252987</v>
      </c>
      <c r="G64" s="488">
        <f t="shared" si="11"/>
        <v>123.15586140287336</v>
      </c>
      <c r="H64" s="489" t="str">
        <f t="shared" si="14"/>
        <v/>
      </c>
      <c r="I64" s="488" t="str">
        <f t="shared" si="12"/>
        <v/>
      </c>
      <c r="J64" s="488" t="str">
        <f t="shared" si="10"/>
        <v/>
      </c>
      <c r="K64" s="488" t="str">
        <f t="shared" si="10"/>
        <v/>
      </c>
      <c r="L64" s="488" t="e">
        <f t="shared" si="13"/>
        <v>#N/A</v>
      </c>
    </row>
    <row r="65" spans="1:12" ht="15" customHeight="1" x14ac:dyDescent="0.2">
      <c r="A65" s="490">
        <v>42979</v>
      </c>
      <c r="B65" s="487">
        <v>196558</v>
      </c>
      <c r="C65" s="487">
        <v>37606</v>
      </c>
      <c r="D65" s="487">
        <v>21216</v>
      </c>
      <c r="E65" s="488">
        <f t="shared" si="11"/>
        <v>109.78440571939232</v>
      </c>
      <c r="F65" s="488">
        <f t="shared" si="11"/>
        <v>104.22660125827998</v>
      </c>
      <c r="G65" s="488">
        <f t="shared" si="11"/>
        <v>128.06954002173126</v>
      </c>
      <c r="H65" s="489">
        <f t="shared" si="14"/>
        <v>42979</v>
      </c>
      <c r="I65" s="488">
        <f t="shared" si="12"/>
        <v>109.78440571939232</v>
      </c>
      <c r="J65" s="488">
        <f t="shared" si="10"/>
        <v>104.22660125827998</v>
      </c>
      <c r="K65" s="488">
        <f t="shared" si="10"/>
        <v>128.06954002173126</v>
      </c>
      <c r="L65" s="488" t="e">
        <f t="shared" si="13"/>
        <v>#N/A</v>
      </c>
    </row>
    <row r="66" spans="1:12" ht="15" customHeight="1" x14ac:dyDescent="0.2">
      <c r="A66" s="490" t="s">
        <v>472</v>
      </c>
      <c r="B66" s="487">
        <v>195096</v>
      </c>
      <c r="C66" s="487">
        <v>36730</v>
      </c>
      <c r="D66" s="487">
        <v>20609</v>
      </c>
      <c r="E66" s="488">
        <f t="shared" si="11"/>
        <v>108.96782841823057</v>
      </c>
      <c r="F66" s="488">
        <f t="shared" si="11"/>
        <v>101.7987306338516</v>
      </c>
      <c r="G66" s="488">
        <f t="shared" si="11"/>
        <v>124.40540866835687</v>
      </c>
      <c r="H66" s="489" t="str">
        <f t="shared" si="14"/>
        <v/>
      </c>
      <c r="I66" s="488" t="str">
        <f t="shared" si="12"/>
        <v/>
      </c>
      <c r="J66" s="488" t="str">
        <f t="shared" si="10"/>
        <v/>
      </c>
      <c r="K66" s="488" t="str">
        <f t="shared" si="10"/>
        <v/>
      </c>
      <c r="L66" s="488" t="e">
        <f t="shared" si="13"/>
        <v>#N/A</v>
      </c>
    </row>
    <row r="67" spans="1:12" ht="15" customHeight="1" x14ac:dyDescent="0.2">
      <c r="A67" s="490" t="s">
        <v>473</v>
      </c>
      <c r="B67" s="487">
        <v>194925</v>
      </c>
      <c r="C67" s="487">
        <v>36831</v>
      </c>
      <c r="D67" s="487">
        <v>20485</v>
      </c>
      <c r="E67" s="488">
        <f t="shared" si="11"/>
        <v>108.87231903485255</v>
      </c>
      <c r="F67" s="488">
        <f t="shared" si="11"/>
        <v>102.07865635653113</v>
      </c>
      <c r="G67" s="488">
        <f t="shared" si="11"/>
        <v>123.65688760111071</v>
      </c>
      <c r="H67" s="489" t="str">
        <f t="shared" si="14"/>
        <v/>
      </c>
      <c r="I67" s="488" t="str">
        <f t="shared" si="12"/>
        <v/>
      </c>
      <c r="J67" s="488" t="str">
        <f t="shared" si="12"/>
        <v/>
      </c>
      <c r="K67" s="488" t="str">
        <f t="shared" si="12"/>
        <v/>
      </c>
      <c r="L67" s="488" t="e">
        <f t="shared" si="13"/>
        <v>#N/A</v>
      </c>
    </row>
    <row r="68" spans="1:12" ht="15" customHeight="1" x14ac:dyDescent="0.2">
      <c r="A68" s="490" t="s">
        <v>474</v>
      </c>
      <c r="B68" s="487">
        <v>196356</v>
      </c>
      <c r="C68" s="487">
        <v>37822</v>
      </c>
      <c r="D68" s="487">
        <v>21508</v>
      </c>
      <c r="E68" s="488">
        <f t="shared" si="11"/>
        <v>109.67158176943698</v>
      </c>
      <c r="F68" s="488">
        <f t="shared" si="11"/>
        <v>104.82525428896095</v>
      </c>
      <c r="G68" s="488">
        <f t="shared" si="11"/>
        <v>129.83218640589158</v>
      </c>
      <c r="H68" s="489" t="str">
        <f t="shared" si="14"/>
        <v/>
      </c>
      <c r="I68" s="488" t="str">
        <f t="shared" si="12"/>
        <v/>
      </c>
      <c r="J68" s="488" t="str">
        <f t="shared" si="12"/>
        <v/>
      </c>
      <c r="K68" s="488" t="str">
        <f t="shared" si="12"/>
        <v/>
      </c>
      <c r="L68" s="488" t="e">
        <f t="shared" si="13"/>
        <v>#N/A</v>
      </c>
    </row>
    <row r="69" spans="1:12" ht="15" customHeight="1" x14ac:dyDescent="0.2">
      <c r="A69" s="490">
        <v>43344</v>
      </c>
      <c r="B69" s="487">
        <v>200696</v>
      </c>
      <c r="C69" s="487">
        <v>36676</v>
      </c>
      <c r="D69" s="487">
        <v>22282</v>
      </c>
      <c r="E69" s="488">
        <f t="shared" si="11"/>
        <v>112.09562109025917</v>
      </c>
      <c r="F69" s="488">
        <f t="shared" si="11"/>
        <v>101.64906737618138</v>
      </c>
      <c r="G69" s="488">
        <f t="shared" si="11"/>
        <v>134.50440661596039</v>
      </c>
      <c r="H69" s="489">
        <f t="shared" si="14"/>
        <v>43344</v>
      </c>
      <c r="I69" s="488">
        <f t="shared" si="12"/>
        <v>112.09562109025917</v>
      </c>
      <c r="J69" s="488">
        <f t="shared" si="12"/>
        <v>101.64906737618138</v>
      </c>
      <c r="K69" s="488">
        <f t="shared" si="12"/>
        <v>134.50440661596039</v>
      </c>
      <c r="L69" s="488" t="e">
        <f t="shared" si="13"/>
        <v>#N/A</v>
      </c>
    </row>
    <row r="70" spans="1:12" ht="15" customHeight="1" x14ac:dyDescent="0.2">
      <c r="A70" s="490" t="s">
        <v>475</v>
      </c>
      <c r="B70" s="487">
        <v>198627</v>
      </c>
      <c r="C70" s="487">
        <v>36000</v>
      </c>
      <c r="D70" s="487">
        <v>21493</v>
      </c>
      <c r="E70" s="488">
        <f t="shared" si="11"/>
        <v>110.94001340482573</v>
      </c>
      <c r="F70" s="488">
        <f t="shared" si="11"/>
        <v>99.775505113494631</v>
      </c>
      <c r="G70" s="488">
        <f t="shared" si="11"/>
        <v>129.74163950259566</v>
      </c>
      <c r="H70" s="489" t="str">
        <f t="shared" si="14"/>
        <v/>
      </c>
      <c r="I70" s="488" t="str">
        <f t="shared" si="12"/>
        <v/>
      </c>
      <c r="J70" s="488" t="str">
        <f t="shared" si="12"/>
        <v/>
      </c>
      <c r="K70" s="488" t="str">
        <f t="shared" si="12"/>
        <v/>
      </c>
      <c r="L70" s="488" t="e">
        <f t="shared" si="13"/>
        <v>#N/A</v>
      </c>
    </row>
    <row r="71" spans="1:12" ht="15" customHeight="1" x14ac:dyDescent="0.2">
      <c r="A71" s="490" t="s">
        <v>476</v>
      </c>
      <c r="B71" s="487">
        <v>197686</v>
      </c>
      <c r="C71" s="487">
        <v>35253</v>
      </c>
      <c r="D71" s="487">
        <v>21087</v>
      </c>
      <c r="E71" s="491">
        <f t="shared" ref="E71:G75" si="15">IF($A$51=37802,IF(COUNTBLANK(B$51:B$70)&gt;0,#N/A,IF(ISBLANK(B71)=FALSE,B71/B$51*100,#N/A)),IF(COUNTBLANK(B$51:B$75)&gt;0,#N/A,B71/B$51*100))</f>
        <v>110.41443252904379</v>
      </c>
      <c r="F71" s="491">
        <f t="shared" si="15"/>
        <v>97.705163382389628</v>
      </c>
      <c r="G71" s="491">
        <f t="shared" si="15"/>
        <v>127.29083665338645</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477</v>
      </c>
      <c r="B72" s="487">
        <v>199240</v>
      </c>
      <c r="C72" s="487">
        <v>35753</v>
      </c>
      <c r="D72" s="487">
        <v>22119</v>
      </c>
      <c r="E72" s="491">
        <f t="shared" si="15"/>
        <v>111.28239499553172</v>
      </c>
      <c r="F72" s="491">
        <f t="shared" si="15"/>
        <v>99.090934286743718</v>
      </c>
      <c r="G72" s="491">
        <f t="shared" si="15"/>
        <v>133.52046360014486</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203336</v>
      </c>
      <c r="C73" s="487">
        <v>34742</v>
      </c>
      <c r="D73" s="487">
        <v>22792</v>
      </c>
      <c r="E73" s="491">
        <f t="shared" si="15"/>
        <v>113.57015192135836</v>
      </c>
      <c r="F73" s="491">
        <f t="shared" si="15"/>
        <v>96.288905518139742</v>
      </c>
      <c r="G73" s="491">
        <f t="shared" si="15"/>
        <v>137.58300132802125</v>
      </c>
      <c r="H73" s="492">
        <f>IF(A$51=37802,IF(ISERROR(L73)=TRUE,IF(ISBLANK(A73)=FALSE,IF(MONTH(A73)=MONTH(MAX(A$51:A$75)),A73,""),""),""),IF(ISERROR(L73)=TRUE,IF(MONTH(A73)=MONTH(MAX(A$51:A$75)),A73,""),""))</f>
        <v>43709</v>
      </c>
      <c r="I73" s="488">
        <f t="shared" si="12"/>
        <v>113.57015192135836</v>
      </c>
      <c r="J73" s="488">
        <f t="shared" si="12"/>
        <v>96.288905518139742</v>
      </c>
      <c r="K73" s="488">
        <f t="shared" si="12"/>
        <v>137.58300132802125</v>
      </c>
      <c r="L73" s="488" t="e">
        <f t="shared" si="13"/>
        <v>#N/A</v>
      </c>
    </row>
    <row r="74" spans="1:12" ht="15" customHeight="1" x14ac:dyDescent="0.2">
      <c r="A74" s="490" t="s">
        <v>478</v>
      </c>
      <c r="B74" s="487">
        <v>201381</v>
      </c>
      <c r="C74" s="487">
        <v>34112</v>
      </c>
      <c r="D74" s="487">
        <v>22118</v>
      </c>
      <c r="E74" s="491">
        <f t="shared" si="15"/>
        <v>112.47821715817695</v>
      </c>
      <c r="F74" s="491">
        <f t="shared" si="15"/>
        <v>94.542834178653592</v>
      </c>
      <c r="G74" s="491">
        <f t="shared" si="15"/>
        <v>133.51442713992515</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479</v>
      </c>
      <c r="B75" s="487">
        <v>200407</v>
      </c>
      <c r="C75" s="493">
        <v>32902</v>
      </c>
      <c r="D75" s="493">
        <v>21134</v>
      </c>
      <c r="E75" s="491">
        <f t="shared" si="15"/>
        <v>111.93420464700625</v>
      </c>
      <c r="F75" s="491">
        <f t="shared" si="15"/>
        <v>91.189268590116683</v>
      </c>
      <c r="G75" s="491">
        <f t="shared" si="15"/>
        <v>127.57455028371363</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113.57015192135836</v>
      </c>
      <c r="J77" s="488">
        <f>IF(J75&lt;&gt;"",J75,IF(J74&lt;&gt;"",J74,IF(J73&lt;&gt;"",J73,IF(J72&lt;&gt;"",J72,IF(J71&lt;&gt;"",J71,IF(J70&lt;&gt;"",J70,""))))))</f>
        <v>96.288905518139742</v>
      </c>
      <c r="K77" s="488">
        <f>IF(K75&lt;&gt;"",K75,IF(K74&lt;&gt;"",K74,IF(K73&lt;&gt;"",K73,IF(K72&lt;&gt;"",K72,IF(K71&lt;&gt;"",K71,IF(K70&lt;&gt;"",K70,""))))))</f>
        <v>137.58300132802125</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+13,6%</v>
      </c>
      <c r="J79" s="488" t="str">
        <f>"GeB - ausschließlich: "&amp;IF(J77&gt;100,"+","")&amp;TEXT(J77-100,"0,0")&amp;"%"</f>
        <v>GeB - ausschließlich: -3,7%</v>
      </c>
      <c r="K79" s="488" t="str">
        <f>"GeB - im Nebenjob: "&amp;IF(K77&gt;100,"+","")&amp;TEXT(K77-100,"0,0")&amp;"%"</f>
        <v>GeB - im Nebenjob: +37,6%</v>
      </c>
    </row>
    <row r="81" spans="9:9" ht="15" customHeight="1" x14ac:dyDescent="0.2">
      <c r="I81" s="488" t="str">
        <f>IF(ISERROR(HLOOKUP(1,I$78:K$79,2,FALSE)),"",HLOOKUP(1,I$78:K$79,2,FALSE))</f>
        <v>GeB - im Nebenjob: +37,6%</v>
      </c>
    </row>
    <row r="82" spans="9:9" ht="15" customHeight="1" x14ac:dyDescent="0.2">
      <c r="I82" s="488" t="str">
        <f>IF(ISERROR(HLOOKUP(2,I$78:K$79,2,FALSE)),"",HLOOKUP(2,I$78:K$79,2,FALSE))</f>
        <v>SvB: +13,6%</v>
      </c>
    </row>
    <row r="83" spans="9:9" ht="15" customHeight="1" x14ac:dyDescent="0.2">
      <c r="I83" s="488" t="str">
        <f>IF(ISERROR(HLOOKUP(3,I$78:K$79,2,FALSE)),"",HLOOKUP(3,I$78:K$79,2,FALSE))</f>
        <v>GeB - ausschließlich: -3,7%</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480</v>
      </c>
      <c r="H2" s="502"/>
      <c r="I2" s="502"/>
      <c r="K2" s="498"/>
    </row>
    <row r="3" spans="1:11" s="497" customFormat="1" ht="19.5" customHeight="1" x14ac:dyDescent="0.25">
      <c r="A3" s="503" t="s">
        <v>481</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482</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483</v>
      </c>
      <c r="C8" s="507"/>
      <c r="D8" s="507"/>
      <c r="E8" s="508"/>
      <c r="F8" s="509"/>
      <c r="G8" s="509"/>
      <c r="H8" s="502"/>
      <c r="I8" s="502"/>
    </row>
    <row r="9" spans="1:11" s="505" customFormat="1" ht="13.15" customHeight="1" x14ac:dyDescent="0.2">
      <c r="A9" s="510"/>
      <c r="B9" s="680" t="s">
        <v>484</v>
      </c>
      <c r="C9" s="680"/>
      <c r="D9" s="681"/>
      <c r="E9" s="461"/>
      <c r="F9" s="461"/>
      <c r="H9" s="502"/>
      <c r="I9" s="502"/>
    </row>
    <row r="10" spans="1:11" s="505" customFormat="1" ht="13.15" customHeight="1" x14ac:dyDescent="0.2">
      <c r="A10" s="510"/>
      <c r="B10" s="680" t="s">
        <v>485</v>
      </c>
      <c r="C10" s="680"/>
      <c r="D10" s="681"/>
      <c r="E10" s="511"/>
      <c r="G10" s="512"/>
      <c r="H10" s="513"/>
      <c r="I10" s="513"/>
    </row>
    <row r="11" spans="1:11" s="505" customFormat="1" ht="13.15" customHeight="1" x14ac:dyDescent="0.2">
      <c r="A11" s="510"/>
      <c r="B11" s="680" t="s">
        <v>486</v>
      </c>
      <c r="C11" s="680"/>
      <c r="D11" s="681"/>
      <c r="E11" s="511"/>
      <c r="G11" s="512"/>
      <c r="H11" s="514"/>
      <c r="I11" s="514"/>
    </row>
    <row r="12" spans="1:11" s="505" customFormat="1" ht="13.15" customHeight="1" x14ac:dyDescent="0.2">
      <c r="A12" s="510"/>
      <c r="B12" s="680" t="s">
        <v>487</v>
      </c>
      <c r="C12" s="680"/>
      <c r="D12" s="681"/>
      <c r="E12" s="511"/>
      <c r="G12" s="512"/>
      <c r="H12" s="514"/>
      <c r="I12" s="514"/>
    </row>
    <row r="13" spans="1:11" s="505" customFormat="1" ht="13.15" customHeight="1" x14ac:dyDescent="0.2">
      <c r="A13" s="510"/>
      <c r="B13" s="680" t="s">
        <v>488</v>
      </c>
      <c r="C13" s="680"/>
      <c r="D13" s="681"/>
      <c r="E13" s="511"/>
      <c r="G13" s="512"/>
    </row>
    <row r="14" spans="1:11" s="505" customFormat="1" ht="13.15" customHeight="1" x14ac:dyDescent="0.2">
      <c r="A14" s="510"/>
      <c r="B14" s="680" t="s">
        <v>489</v>
      </c>
      <c r="C14" s="680"/>
      <c r="D14" s="681"/>
      <c r="E14" s="511"/>
      <c r="G14" s="512"/>
    </row>
    <row r="15" spans="1:11" s="505" customFormat="1" ht="13.15" customHeight="1" x14ac:dyDescent="0.2">
      <c r="A15" s="510"/>
      <c r="B15" s="680" t="s">
        <v>490</v>
      </c>
      <c r="C15" s="680"/>
      <c r="D15" s="681"/>
      <c r="E15" s="511"/>
      <c r="G15" s="512"/>
    </row>
    <row r="16" spans="1:11" s="505" customFormat="1" ht="13.15" customHeight="1" x14ac:dyDescent="0.2">
      <c r="A16" s="510"/>
      <c r="B16" s="680" t="s">
        <v>491</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492</v>
      </c>
      <c r="C18" s="516"/>
      <c r="D18" s="515"/>
      <c r="E18" s="511"/>
      <c r="G18" s="512"/>
    </row>
    <row r="19" spans="1:8" s="505" customFormat="1" ht="13.15" customHeight="1" x14ac:dyDescent="0.2">
      <c r="A19" s="510"/>
      <c r="B19" s="680" t="s">
        <v>493</v>
      </c>
      <c r="C19" s="680"/>
      <c r="D19" s="681"/>
      <c r="E19" s="511"/>
      <c r="G19" s="512"/>
    </row>
    <row r="20" spans="1:8" s="505" customFormat="1" ht="13.15" customHeight="1" x14ac:dyDescent="0.2">
      <c r="A20" s="510"/>
      <c r="B20" s="680" t="s">
        <v>494</v>
      </c>
      <c r="C20" s="680"/>
      <c r="D20" s="681"/>
      <c r="E20" s="511"/>
      <c r="G20" s="512"/>
    </row>
    <row r="21" spans="1:8" s="505" customFormat="1" ht="13.15" customHeight="1" x14ac:dyDescent="0.2">
      <c r="A21" s="510"/>
      <c r="B21" s="680" t="s">
        <v>495</v>
      </c>
      <c r="C21" s="680"/>
      <c r="D21" s="681"/>
      <c r="E21" s="511"/>
      <c r="G21" s="512"/>
    </row>
    <row r="22" spans="1:8" s="505" customFormat="1" ht="13.15" customHeight="1" x14ac:dyDescent="0.2">
      <c r="A22" s="510"/>
      <c r="B22" s="680" t="s">
        <v>496</v>
      </c>
      <c r="C22" s="680"/>
      <c r="D22" s="681"/>
      <c r="E22" s="511"/>
      <c r="G22" s="512"/>
    </row>
    <row r="23" spans="1:8" s="505" customFormat="1" ht="13.15" customHeight="1" x14ac:dyDescent="0.2">
      <c r="A23" s="510"/>
      <c r="B23" s="680" t="s">
        <v>497</v>
      </c>
      <c r="C23" s="680"/>
      <c r="D23" s="681"/>
      <c r="E23" s="511"/>
      <c r="G23" s="512"/>
    </row>
    <row r="24" spans="1:8" s="505" customFormat="1" ht="13.15" customHeight="1" x14ac:dyDescent="0.2">
      <c r="A24" s="510"/>
      <c r="B24" s="680" t="s">
        <v>498</v>
      </c>
      <c r="C24" s="680"/>
      <c r="D24" s="681"/>
      <c r="E24" s="511"/>
      <c r="G24" s="512"/>
    </row>
    <row r="25" spans="1:8" s="505" customFormat="1" ht="13.15" customHeight="1" x14ac:dyDescent="0.2">
      <c r="A25" s="510"/>
      <c r="B25" s="680" t="s">
        <v>499</v>
      </c>
      <c r="C25" s="680"/>
      <c r="D25" s="681"/>
      <c r="E25" s="511"/>
      <c r="G25" s="512"/>
    </row>
    <row r="26" spans="1:8" s="505" customFormat="1" ht="13.15" customHeight="1" x14ac:dyDescent="0.2">
      <c r="A26" s="510"/>
      <c r="B26" s="680" t="s">
        <v>500</v>
      </c>
      <c r="C26" s="680"/>
      <c r="D26" s="681"/>
      <c r="E26" s="511"/>
      <c r="G26" s="71"/>
    </row>
    <row r="27" spans="1:8" s="505" customFormat="1" ht="13.15" customHeight="1" x14ac:dyDescent="0.2">
      <c r="A27" s="510"/>
      <c r="B27" s="680" t="s">
        <v>501</v>
      </c>
      <c r="C27" s="680"/>
      <c r="D27" s="681"/>
      <c r="E27" s="511"/>
      <c r="G27" s="71"/>
    </row>
    <row r="28" spans="1:8" s="71" customFormat="1" ht="13.15" customHeight="1" x14ac:dyDescent="0.2">
      <c r="A28" s="510"/>
      <c r="B28" s="680" t="s">
        <v>502</v>
      </c>
      <c r="C28" s="680"/>
      <c r="D28" s="681"/>
      <c r="E28" s="511"/>
      <c r="F28" s="505"/>
    </row>
    <row r="29" spans="1:8" s="71" customFormat="1" ht="13.15" customHeight="1" x14ac:dyDescent="0.2">
      <c r="A29" s="510"/>
      <c r="B29" s="680" t="s">
        <v>503</v>
      </c>
      <c r="C29" s="680"/>
      <c r="D29" s="681"/>
      <c r="E29" s="511"/>
    </row>
    <row r="30" spans="1:8" s="71" customFormat="1" ht="13.15" customHeight="1" x14ac:dyDescent="0.2">
      <c r="A30" s="510"/>
      <c r="B30" s="680" t="s">
        <v>504</v>
      </c>
      <c r="C30" s="680"/>
      <c r="D30" s="681"/>
      <c r="E30" s="511"/>
    </row>
    <row r="31" spans="1:8" s="71" customFormat="1" ht="13.15" customHeight="1" x14ac:dyDescent="0.2">
      <c r="A31" s="510"/>
      <c r="B31" s="680" t="s">
        <v>505</v>
      </c>
      <c r="C31" s="680"/>
      <c r="D31" s="681"/>
      <c r="E31" s="511"/>
      <c r="H31" s="517"/>
    </row>
    <row r="32" spans="1:8" s="71" customFormat="1" ht="13.15" customHeight="1" x14ac:dyDescent="0.2">
      <c r="A32" s="510"/>
      <c r="B32" s="680" t="s">
        <v>506</v>
      </c>
      <c r="C32" s="680"/>
      <c r="D32" s="681"/>
      <c r="E32" s="511"/>
      <c r="H32" s="517"/>
    </row>
    <row r="33" spans="1:8" s="505" customFormat="1" ht="13.15" customHeight="1" x14ac:dyDescent="0.2">
      <c r="A33" s="510"/>
      <c r="B33" s="680" t="s">
        <v>507</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508</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509</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510</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511</v>
      </c>
      <c r="B42" s="687"/>
      <c r="C42" s="687"/>
      <c r="D42" s="687"/>
      <c r="E42" s="687"/>
      <c r="F42" s="687"/>
      <c r="G42" s="687"/>
    </row>
    <row r="43" spans="1:8" ht="13.15" customHeight="1" x14ac:dyDescent="0.2">
      <c r="A43" s="683" t="s">
        <v>512</v>
      </c>
      <c r="B43" s="683"/>
      <c r="C43" s="532" t="s">
        <v>513</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2020-09-28T08:16:03Z</dcterms:created>
  <dcterms:modified xsi:type="dcterms:W3CDTF">2020-09-28T10:33:48Z</dcterms:modified>
</cp:coreProperties>
</file>