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M42" i="24" s="1"/>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7" i="24"/>
  <c r="J7" i="24"/>
  <c r="H7" i="24"/>
  <c r="K7" i="24"/>
  <c r="F7" i="24"/>
  <c r="D9" i="24"/>
  <c r="J9" i="24"/>
  <c r="H9" i="24"/>
  <c r="K9" i="24"/>
  <c r="F9"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M27" i="24"/>
  <c r="E27" i="24"/>
  <c r="K20" i="24"/>
  <c r="H20" i="24"/>
  <c r="F20" i="24"/>
  <c r="D20" i="24"/>
  <c r="J20" i="24"/>
  <c r="D23" i="24"/>
  <c r="J23" i="24"/>
  <c r="H23" i="24"/>
  <c r="F23" i="24"/>
  <c r="K23" i="24"/>
  <c r="H37" i="24"/>
  <c r="F37" i="24"/>
  <c r="D37" i="24"/>
  <c r="K37" i="24"/>
  <c r="J37" i="24"/>
  <c r="M18" i="24"/>
  <c r="E18" i="24"/>
  <c r="L18" i="24"/>
  <c r="I18" i="24"/>
  <c r="G18" i="24"/>
  <c r="G21" i="24"/>
  <c r="L21" i="24"/>
  <c r="I21" i="24"/>
  <c r="E21" i="24"/>
  <c r="M21" i="24"/>
  <c r="M34" i="24"/>
  <c r="E34" i="24"/>
  <c r="L34" i="24"/>
  <c r="I34" i="24"/>
  <c r="G34" i="24"/>
  <c r="M38" i="24"/>
  <c r="E38" i="24"/>
  <c r="L38" i="24"/>
  <c r="G38" i="24"/>
  <c r="I38" i="24"/>
  <c r="B14" i="24"/>
  <c r="B6" i="24"/>
  <c r="D17" i="24"/>
  <c r="J17" i="24"/>
  <c r="H17" i="24"/>
  <c r="K17" i="24"/>
  <c r="F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K24" i="24"/>
  <c r="H24" i="24"/>
  <c r="F24" i="24"/>
  <c r="D24" i="24"/>
  <c r="J24" i="24"/>
  <c r="F27" i="24"/>
  <c r="D27" i="24"/>
  <c r="J27" i="24"/>
  <c r="H27" i="24"/>
  <c r="K27" i="24"/>
  <c r="M22" i="24"/>
  <c r="E22" i="24"/>
  <c r="L22" i="24"/>
  <c r="I22" i="24"/>
  <c r="G22" i="24"/>
  <c r="G25" i="24"/>
  <c r="L25" i="24"/>
  <c r="I25" i="24"/>
  <c r="E25" i="24"/>
  <c r="M25" i="24"/>
  <c r="C45" i="24"/>
  <c r="C39" i="24"/>
  <c r="K18" i="24"/>
  <c r="H18" i="24"/>
  <c r="F18" i="24"/>
  <c r="D18" i="24"/>
  <c r="J18" i="24"/>
  <c r="D21" i="24"/>
  <c r="J21" i="24"/>
  <c r="H21" i="24"/>
  <c r="K21" i="24"/>
  <c r="F21" i="24"/>
  <c r="K34" i="24"/>
  <c r="J34" i="24"/>
  <c r="H34" i="24"/>
  <c r="F34" i="24"/>
  <c r="D34" i="24"/>
  <c r="D38" i="24"/>
  <c r="J38" i="24"/>
  <c r="H38" i="24"/>
  <c r="F38" i="24"/>
  <c r="K38" i="24"/>
  <c r="M16" i="24"/>
  <c r="E16" i="24"/>
  <c r="L16" i="24"/>
  <c r="G16" i="24"/>
  <c r="I16" i="24"/>
  <c r="G19" i="24"/>
  <c r="L19" i="24"/>
  <c r="I19" i="24"/>
  <c r="M19" i="24"/>
  <c r="E19" i="24"/>
  <c r="M32" i="24"/>
  <c r="E32" i="24"/>
  <c r="L32" i="24"/>
  <c r="I32" i="24"/>
  <c r="G32" i="24"/>
  <c r="G35" i="24"/>
  <c r="L35" i="24"/>
  <c r="I35" i="24"/>
  <c r="M35" i="24"/>
  <c r="E35" i="24"/>
  <c r="D15" i="24"/>
  <c r="J15" i="24"/>
  <c r="H15" i="24"/>
  <c r="K15" i="24"/>
  <c r="F15" i="24"/>
  <c r="K28" i="24"/>
  <c r="J28" i="24"/>
  <c r="H28" i="24"/>
  <c r="F28" i="24"/>
  <c r="D28" i="24"/>
  <c r="F31" i="24"/>
  <c r="D31" i="24"/>
  <c r="J31" i="24"/>
  <c r="H31" i="24"/>
  <c r="K31" i="24"/>
  <c r="M26" i="24"/>
  <c r="E26" i="24"/>
  <c r="L26" i="24"/>
  <c r="I26" i="24"/>
  <c r="G26" i="24"/>
  <c r="G29" i="24"/>
  <c r="L29" i="24"/>
  <c r="I29" i="24"/>
  <c r="M29" i="24"/>
  <c r="E29" i="24"/>
  <c r="K22" i="24"/>
  <c r="H22" i="24"/>
  <c r="F22" i="24"/>
  <c r="D22" i="24"/>
  <c r="J22" i="24"/>
  <c r="F25" i="24"/>
  <c r="D25" i="24"/>
  <c r="J25" i="24"/>
  <c r="H25" i="24"/>
  <c r="K25" i="24"/>
  <c r="B45" i="24"/>
  <c r="B39" i="24"/>
  <c r="M20" i="24"/>
  <c r="E20" i="24"/>
  <c r="L20" i="24"/>
  <c r="I20" i="24"/>
  <c r="G20" i="24"/>
  <c r="G23" i="24"/>
  <c r="L23" i="24"/>
  <c r="I23" i="24"/>
  <c r="E23" i="24"/>
  <c r="M23" i="24"/>
  <c r="I37" i="24"/>
  <c r="L37" i="24"/>
  <c r="M37" i="24"/>
  <c r="G37" i="24"/>
  <c r="E37" i="24"/>
  <c r="K16" i="24"/>
  <c r="H16" i="24"/>
  <c r="F16" i="24"/>
  <c r="D16" i="24"/>
  <c r="J16" i="24"/>
  <c r="D19" i="24"/>
  <c r="J19" i="24"/>
  <c r="H19" i="24"/>
  <c r="K19" i="24"/>
  <c r="F19" i="24"/>
  <c r="K32" i="24"/>
  <c r="J32" i="24"/>
  <c r="H32" i="24"/>
  <c r="F32" i="24"/>
  <c r="D32" i="24"/>
  <c r="F35" i="24"/>
  <c r="D35" i="24"/>
  <c r="J35" i="24"/>
  <c r="H35" i="24"/>
  <c r="K35" i="24"/>
  <c r="M8" i="24"/>
  <c r="E8" i="24"/>
  <c r="L8" i="24"/>
  <c r="I8" i="24"/>
  <c r="G8" i="24"/>
  <c r="C14" i="24"/>
  <c r="C6" i="24"/>
  <c r="G17" i="24"/>
  <c r="L17" i="24"/>
  <c r="I17" i="24"/>
  <c r="M17" i="24"/>
  <c r="E17" i="24"/>
  <c r="M30" i="24"/>
  <c r="E30" i="24"/>
  <c r="L30" i="24"/>
  <c r="I30" i="24"/>
  <c r="G30" i="24"/>
  <c r="G33" i="24"/>
  <c r="L33" i="24"/>
  <c r="I33" i="24"/>
  <c r="E33" i="24"/>
  <c r="M33"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F42" i="24"/>
  <c r="F44" i="24"/>
  <c r="G42" i="24"/>
  <c r="G44" i="24"/>
  <c r="H40" i="24"/>
  <c r="L41" i="24"/>
  <c r="H42" i="24"/>
  <c r="L43" i="24"/>
  <c r="H44" i="24"/>
  <c r="L42" i="24"/>
  <c r="L44" i="24"/>
  <c r="E42" i="24"/>
  <c r="E44" i="24"/>
  <c r="J79" i="24" l="1"/>
  <c r="J78" i="24"/>
  <c r="H45" i="24"/>
  <c r="F45" i="24"/>
  <c r="D45" i="24"/>
  <c r="K45" i="24"/>
  <c r="J45" i="24"/>
  <c r="K79" i="24"/>
  <c r="K78" i="24"/>
  <c r="I39" i="24"/>
  <c r="L39" i="24"/>
  <c r="M39" i="24"/>
  <c r="G39" i="24"/>
  <c r="E39" i="24"/>
  <c r="M6" i="24"/>
  <c r="E6" i="24"/>
  <c r="L6" i="24"/>
  <c r="I6" i="24"/>
  <c r="G6" i="24"/>
  <c r="I45" i="24"/>
  <c r="G45" i="24"/>
  <c r="M45" i="24"/>
  <c r="E45" i="24"/>
  <c r="L45" i="24"/>
  <c r="I78" i="24"/>
  <c r="I79" i="24"/>
  <c r="H39" i="24"/>
  <c r="F39" i="24"/>
  <c r="D39" i="24"/>
  <c r="K39" i="24"/>
  <c r="J39" i="24"/>
  <c r="M14" i="24"/>
  <c r="E14" i="24"/>
  <c r="L14" i="24"/>
  <c r="I14" i="24"/>
  <c r="G14" i="24"/>
  <c r="K6" i="24"/>
  <c r="H6" i="24"/>
  <c r="F6" i="24"/>
  <c r="D6" i="24"/>
  <c r="J6" i="24"/>
  <c r="K14" i="24"/>
  <c r="H14" i="24"/>
  <c r="F14" i="24"/>
  <c r="D14" i="24"/>
  <c r="J14" i="24"/>
  <c r="I83" i="24" l="1"/>
  <c r="I82" i="24"/>
  <c r="I81" i="24"/>
</calcChain>
</file>

<file path=xl/sharedStrings.xml><?xml version="1.0" encoding="utf-8"?>
<sst xmlns="http://schemas.openxmlformats.org/spreadsheetml/2006/main" count="1710" uniqueCount="521">
  <si>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</si>
  <si>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</si>
  <si>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</si>
  <si>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</si>
  <si>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</si>
  <si>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</si>
  <si>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</si>
  <si>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</si>
  <si>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</si>
  <si>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</si>
  <si>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</si>
  <si>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</si>
  <si>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</si>
  <si>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Ludwigshafen (523)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</si>
  <si>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</si>
  <si>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</si>
  <si>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</si>
  <si>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</si>
  <si>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</si>
  <si>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</si>
  <si>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</si>
  <si>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</si>
  <si>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</si>
  <si>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</si>
  <si>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</si>
  <si>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</si>
  <si>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</si>
  <si>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</si>
  <si>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</si>
  <si>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</si>
  <si>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</si>
  <si>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</si>
  <si>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</si>
  <si>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</si>
  <si>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</si>
  <si>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</si>
  <si>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</si>
  <si>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</si>
  <si>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</si>
  <si>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</si>
  <si>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</si>
  <si>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</si>
  <si>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</si>
  <si>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</si>
  <si>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</si>
  <si>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</si>
  <si>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</si>
  <si>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</si>
  <si>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</si>
  <si>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</si>
  <si>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</si>
  <si>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</si>
  <si>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</si>
  <si>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</si>
  <si>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</si>
  <si>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</si>
  <si>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</si>
  <si>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</si>
  <si>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</si>
  <si>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</si>
  <si>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</si>
  <si>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</si>
  <si>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</si>
  <si>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</si>
  <si>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</si>
  <si>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</si>
  <si>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</si>
  <si>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</si>
  <si>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</si>
  <si>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</si>
  <si>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</si>
  <si>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</si>
  <si>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</si>
  <si>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</si>
  <si>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</si>
  <si>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</si>
  <si>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</si>
  <si>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</si>
  <si>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</si>
  <si>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</si>
  <si>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</si>
  <si>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</si>
  <si>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</si>
  <si>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</si>
  <si>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</si>
  <si>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</si>
  <si>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</si>
  <si>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</si>
  <si>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</si>
  <si>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</si>
  <si>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</si>
  <si>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</si>
  <si>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Ludwigshafen (523);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</si>
  <si>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</si>
  <si>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</si>
  <si>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</si>
  <si>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</si>
  <si>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</si>
  <si>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</si>
  <si>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</si>
  <si>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</si>
  <si>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</si>
  <si>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</si>
  <si>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</si>
  <si>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</si>
  <si>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</si>
  <si>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</si>
  <si>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</si>
  <si>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</si>
  <si>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</si>
  <si>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</si>
  <si>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</si>
  <si>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</si>
  <si>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</si>
  <si>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</si>
  <si>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</si>
  <si>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</si>
  <si>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</si>
  <si>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</si>
  <si>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</si>
  <si>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</si>
  <si>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</si>
  <si>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</si>
  <si>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</si>
  <si>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</si>
  <si>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</si>
  <si>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</si>
  <si>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</si>
  <si>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</si>
  <si>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Rheinland-Pfalz/Saarland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</si>
  <si>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</si>
  <si>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</si>
  <si>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</si>
  <si>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</si>
  <si>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</si>
  <si>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</si>
  <si>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</si>
  <si>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</si>
  <si>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</si>
  <si>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</si>
  <si>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</si>
  <si>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</si>
  <si>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</si>
  <si>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</si>
  <si>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</si>
  <si>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</si>
  <si>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</si>
  <si>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</si>
  <si>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</si>
  <si>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</si>
  <si>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</si>
  <si>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</si>
  <si>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</si>
  <si>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</si>
  <si>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</si>
  <si>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</si>
  <si>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</si>
  <si>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</si>
  <si>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</si>
  <si>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</si>
  <si>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</si>
  <si>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</si>
  <si>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</si>
  <si>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</si>
  <si>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</si>
  <si>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</si>
  <si>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</si>
  <si>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</si>
  <si>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</si>
  <si>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</si>
  <si>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</si>
  <si>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</si>
  <si>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</si>
  <si>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</si>
  <si>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</si>
  <si>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</si>
  <si>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</si>
  <si>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</si>
  <si>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</si>
  <si>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</si>
  <si>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</si>
  <si>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</si>
  <si>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</si>
  <si>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Ludwigshafen (523)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</si>
  <si>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</si>
  <si>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</si>
  <si>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</si>
  <si>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</si>
  <si>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</si>
  <si>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</si>
  <si>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</si>
  <si>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</si>
  <si>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</si>
  <si>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</si>
  <si>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</si>
  <si>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</si>
  <si>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</si>
  <si>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</si>
  <si>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</si>
  <si>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</si>
  <si>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</si>
  <si>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</si>
  <si>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</si>
  <si>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</si>
  <si>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</si>
  <si>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</si>
  <si>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</si>
  <si>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</si>
  <si>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</si>
  <si>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</si>
  <si>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</si>
  <si>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</si>
  <si>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</si>
  <si>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</si>
  <si>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</si>
  <si>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</si>
  <si>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</si>
  <si>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</si>
  <si>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</si>
  <si>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</si>
  <si>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</si>
  <si>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</si>
  <si>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</si>
  <si>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</si>
  <si>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</si>
  <si>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</si>
  <si>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</si>
  <si>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</si>
  <si>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</si>
  <si>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</si>
  <si>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</si>
  <si>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</si>
  <si>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</si>
  <si>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</si>
  <si>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</si>
  <si>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</si>
  <si>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</si>
  <si>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</si>
  <si>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</si>
  <si>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</si>
  <si>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</si>
  <si>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</si>
  <si>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</si>
  <si>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</si>
  <si>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</si>
  <si>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</si>
  <si>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</si>
  <si>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</si>
  <si>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</si>
  <si>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</si>
  <si>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</si>
  <si>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</si>
  <si>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</si>
  <si>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</si>
  <si>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</si>
  <si>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</si>
  <si>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</si>
  <si>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</si>
  <si>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</si>
  <si>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</si>
  <si>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</si>
  <si>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</si>
  <si>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</si>
  <si>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</si>
  <si>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</si>
  <si>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</si>
  <si>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</si>
  <si>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</si>
  <si>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</si>
  <si>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</si>
  <si>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</si>
  <si>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</si>
  <si>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</si>
  <si>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</si>
  <si>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</si>
  <si>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</si>
  <si>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</si>
  <si>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</si>
  <si>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</si>
  <si>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</si>
  <si>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</si>
  <si>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</si>
  <si>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</si>
  <si>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</si>
  <si>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</si>
  <si>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</si>
  <si>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</si>
  <si>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</si>
  <si>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</si>
  <si>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</si>
  <si>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</si>
  <si>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</si>
  <si>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</si>
  <si>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</si>
  <si>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</si>
  <si>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</si>
  <si>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</si>
  <si>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</si>
  <si>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</si>
  <si>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</si>
  <si>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</si>
  <si>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</si>
  <si>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</si>
  <si>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</si>
  <si>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</si>
  <si>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</si>
  <si>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</si>
  <si>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</si>
  <si>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</si>
  <si>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</si>
  <si>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</si>
  <si>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</si>
  <si>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</si>
  <si>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</si>
  <si>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</si>
  <si>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</si>
  <si>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</si>
  <si>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</si>
  <si>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</si>
  <si>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</si>
  <si>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</si>
  <si>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</si>
  <si>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</si>
  <si>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</si>
  <si>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</si>
  <si>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</si>
  <si>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</si>
  <si>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Ludwigshafen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</si>
  <si>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</si>
  <si>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</si>
  <si>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</si>
  <si>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</si>
  <si>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</si>
  <si>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</si>
  <si>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</si>
  <si>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</si>
  <si>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</si>
  <si>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</si>
  <si>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</si>
  <si>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</si>
  <si>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</si>
  <si>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</si>
  <si>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</si>
  <si>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</si>
  <si>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</si>
  <si>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</si>
  <si>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</si>
  <si>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</si>
  <si>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</si>
  <si>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</si>
  <si>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</si>
  <si>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</si>
  <si>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</si>
  <si>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</si>
  <si>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</si>
  <si>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</si>
  <si>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</si>
  <si>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</si>
  <si>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</si>
  <si>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</si>
  <si>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</si>
  <si>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</si>
  <si>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</si>
  <si>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</si>
  <si>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</si>
  <si>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</si>
  <si>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</si>
  <si>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</si>
  <si>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</si>
  <si>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</si>
  <si>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</si>
  <si>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</si>
  <si>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</si>
  <si>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</si>
  <si>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Ludwigshafen (523);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</si>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</sst>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{B4EA2BF7-4A34-44CB-8CF1-C0F309262584}</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8D38-4620-B5B3-E371D9D6EDF5}"/>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{C9B1EFF3-9420-4FD4-A169-33C3BAB454B7}</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8D38-4620-B5B3-E371D9D6EDF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{94B7F3C6-5975-45F4-9743-E04A4B72D9AC}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D38-4620-B5B3-E371D9D6EDF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{5C2CEAE8-3A5F-4CCD-823B-8FC2589C4ABA}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D38-4620-B5B3-E371D9D6EDF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0.46278633867998076</c:v>
                </c:pt>
                <c:pt idx="1">
                  <c:v>0.53680001360515106</c:v>
                </c:pt>
                <c:pt idx="2">
                  <c:v>1.1186464311118853</c:v>
                </c:pt>
                <c:pt idx="3">
                  <c:v>1.0875687030768</c:v>
                </c:pt>
              </c:numCache>
            </c:numRef>
          </c:val>
          <c:extLst>
            <c:ext xmlns:c16="http://schemas.microsoft.com/office/drawing/2014/chart" uri="{C3380CC4-5D6E-409C-BE32-E72D297353CC}">
              <c16:uniqueId val="{00000004-8D38-4620-B5B3-E371D9D6EDF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{435E5C55-6E81-4AD4-83B4-8B3EC0734B61}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D38-4620-B5B3-E371D9D6EDF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{51A308E6-32F9-4695-A843-EA63CF0500B6}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D38-4620-B5B3-E371D9D6EDF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{262EECB3-A21A-48B0-B6CF-CFEFA09E8E71}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D38-4620-B5B3-E371D9D6EDF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{22BFD2E2-1AB4-4D3F-BA30-8A214D5D3B6E}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D38-4620-B5B3-E371D9D6ED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D38-4620-B5B3-E371D9D6EDF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D38-4620-B5B3-E371D9D6EDF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{184945D5-644B-4B85-AEFB-9307DBA32662}</c15:txfldGUID>
                      <c15:f>Daten_Diagramme!$E$6</c15:f>
                      <c15:dlblFieldTableCache>
                        <c:ptCount val="1"/>
                        <c:pt idx="0">
                          <c:v>-6.1</c:v>
                        </c:pt>
                      </c15:dlblFieldTableCache>
                    </c15:dlblFTEntry>
                  </c15:dlblFieldTable>
                  <c15:showDataLabelsRange val="0"/>
                </c:ext>
                <c:ext xmlns:c16="http://schemas.microsoft.com/office/drawing/2014/chart" uri="{C3380CC4-5D6E-409C-BE32-E72D297353CC}">
                  <c16:uniqueId val="{00000000-5D57-4DBF-97F9-0EB97F78B377}"/>
                </c:ext>
              </c:extLst>
            </c:dLbl>
            <c:dLbl>
              <c:idx val="1"/>
              <c:tx>
                <c:strRef>
                  <c:f>Daten_Diagramme!$E$7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{DFC8D0B6-D906-4160-815E-C9DCDE4BF798}</c15:txfldGUID>
                      <c15:f>Daten_Diagramme!$E$7</c15:f>
                      <c15:dlblFieldTableCache>
                        <c:ptCount val="1"/>
                        <c:pt idx="0">
                          <c:v>-3.5</c:v>
                        </c:pt>
                      </c15:dlblFieldTableCache>
                    </c15:dlblFTEntry>
                  </c15:dlblFieldTable>
                  <c15:showDataLabelsRange val="0"/>
                </c:ext>
                <c:ext xmlns:c16="http://schemas.microsoft.com/office/drawing/2014/chart" uri="{C3380CC4-5D6E-409C-BE32-E72D297353CC}">
                  <c16:uniqueId val="{00000001-5D57-4DBF-97F9-0EB97F78B37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{9FF8AF98-E85D-4E3B-91C9-68E5CAF51B3D}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D57-4DBF-97F9-0EB97F78B37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{A9E46B03-E778-47B6-98AF-392C47431A3E}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D57-4DBF-97F9-0EB97F78B3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-6.1130638547158762</c:v>
                </c:pt>
                <c:pt idx="1">
                  <c:v>-3.4559128396490926</c:v>
                </c:pt>
                <c:pt idx="2">
                  <c:v>-2.7637010795899166</c:v>
                </c:pt>
                <c:pt idx="3">
                  <c:v>-2.8655893304673015</c:v>
                </c:pt>
              </c:numCache>
            </c:numRef>
          </c:val>
          <c:extLst>
            <c:ext xmlns:c16="http://schemas.microsoft.com/office/drawing/2014/chart" uri="{C3380CC4-5D6E-409C-BE32-E72D297353CC}">
              <c16:uniqueId val="{00000004-5D57-4DBF-97F9-0EB97F78B37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{473345BE-BA1B-445A-98AA-E1149D950CEF}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D57-4DBF-97F9-0EB97F78B37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{2221AC2E-EA2D-4F78-944F-6516591ED345}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D57-4DBF-97F9-0EB97F78B37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{B534CC77-138D-42F3-9CE8-F70A2694024D}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D57-4DBF-97F9-0EB97F78B37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{89176691-5713-4A15-A4F4-1548A5A6A601}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D57-4DBF-97F9-0EB97F78B3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D57-4DBF-97F9-0EB97F78B37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D57-4DBF-97F9-0EB97F78B37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{796F0570-5A97-435E-970E-8D17B94ED94D}</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420F-4EF4-B2EC-2AB30F9C7201}"/>
                </c:ext>
              </c:extLst>
            </c:dLbl>
            <c:dLbl>
              <c:idx val="1"/>
              <c:tx>
                <c:strRef>
                  <c:f>Daten_Diagramme!$D$15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{0FFCF354-982B-4934-B2F9-C8259FEA386A}</c15:txfldGUID>
                      <c15:f>Daten_Diagramme!$D$15</c15:f>
                      <c15:dlblFieldTableCache>
                        <c:ptCount val="1"/>
                        <c:pt idx="0">
                          <c:v>-4.0</c:v>
                        </c:pt>
                      </c15:dlblFieldTableCache>
                    </c15:dlblFTEntry>
                  </c15:dlblFieldTable>
                  <c15:showDataLabelsRange val="0"/>
                </c:ext>
                <c:ext xmlns:c16="http://schemas.microsoft.com/office/drawing/2014/chart" uri="{C3380CC4-5D6E-409C-BE32-E72D297353CC}">
                  <c16:uniqueId val="{00000001-420F-4EF4-B2EC-2AB30F9C7201}"/>
                </c:ext>
              </c:extLst>
            </c:dLbl>
            <c:dLbl>
              <c:idx val="2"/>
              <c:tx>
                <c:strRef>
                  <c:f>Daten_Diagramme!$D$16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{72BEB542-945D-4B9C-BABF-FEE98D00D1D1}</c15:txfldGUID>
                      <c15:f>Daten_Diagramme!$D$16</c15:f>
                      <c15:dlblFieldTableCache>
                        <c:ptCount val="1"/>
                        <c:pt idx="0">
                          <c:v>2.0</c:v>
                        </c:pt>
                      </c15:dlblFieldTableCache>
                    </c15:dlblFTEntry>
                  </c15:dlblFieldTable>
                  <c15:showDataLabelsRange val="0"/>
                </c:ext>
                <c:ext xmlns:c16="http://schemas.microsoft.com/office/drawing/2014/chart" uri="{C3380CC4-5D6E-409C-BE32-E72D297353CC}">
                  <c16:uniqueId val="{00000002-420F-4EF4-B2EC-2AB30F9C7201}"/>
                </c:ext>
              </c:extLst>
            </c:dLbl>
            <c:dLbl>
              <c:idx val="3"/>
              <c:tx>
                <c:strRef>
                  <c:f>Daten_Diagramme!$D$17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{8ED7FE23-F127-4403-96B2-37759B854ECD}</c15:txfldGUID>
                      <c15:f>Daten_Diagramme!$D$17</c15:f>
                      <c15:dlblFieldTableCache>
                        <c:ptCount val="1"/>
                        <c:pt idx="0">
                          <c:v>-1.2</c:v>
                        </c:pt>
                      </c15:dlblFieldTableCache>
                    </c15:dlblFTEntry>
                  </c15:dlblFieldTable>
                  <c15:showDataLabelsRange val="0"/>
                </c:ext>
                <c:ext xmlns:c16="http://schemas.microsoft.com/office/drawing/2014/chart" uri="{C3380CC4-5D6E-409C-BE32-E72D297353CC}">
                  <c16:uniqueId val="{00000003-420F-4EF4-B2EC-2AB30F9C7201}"/>
                </c:ext>
              </c:extLst>
            </c:dLbl>
            <c:dLbl>
              <c:idx val="4"/>
              <c:tx>
                <c:strRef>
                  <c:f>Daten_Diagramme!$D$18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{95CD1B4B-7D75-4CB4-A675-4E149C92EA5A}</c15:txfldGUID>
                      <c15:f>Daten_Diagramme!$D$18</c15:f>
                      <c15:dlblFieldTableCache>
                        <c:ptCount val="1"/>
                        <c:pt idx="0">
                          <c:v>*</c:v>
                        </c:pt>
                      </c15:dlblFieldTableCache>
                    </c15:dlblFTEntry>
                  </c15:dlblFieldTable>
                  <c15:showDataLabelsRange val="0"/>
                </c:ext>
                <c:ext xmlns:c16="http://schemas.microsoft.com/office/drawing/2014/chart" uri="{C3380CC4-5D6E-409C-BE32-E72D297353CC}">
                  <c16:uniqueId val="{00000004-420F-4EF4-B2EC-2AB30F9C7201}"/>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{5730B77D-0FCD-45B5-A0CB-347A49E425D7}</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420F-4EF4-B2EC-2AB30F9C7201}"/>
                </c:ext>
              </c:extLst>
            </c:dLbl>
            <c:dLbl>
              <c:idx val="6"/>
              <c:tx>
                <c:strRef>
                  <c:f>Daten_Diagramme!$D$20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{1A7B11FA-4458-4C62-BE68-929CD63B7316}</c15:txfldGUID>
                      <c15:f>Daten_Diagramme!$D$20</c15:f>
                      <c15:dlblFieldTableCache>
                        <c:ptCount val="1"/>
                        <c:pt idx="0">
                          <c:v>*</c:v>
                        </c:pt>
                      </c15:dlblFieldTableCache>
                    </c15:dlblFTEntry>
                  </c15:dlblFieldTable>
                  <c15:showDataLabelsRange val="0"/>
                </c:ext>
                <c:ext xmlns:c16="http://schemas.microsoft.com/office/drawing/2014/chart" uri="{C3380CC4-5D6E-409C-BE32-E72D297353CC}">
                  <c16:uniqueId val="{00000006-420F-4EF4-B2EC-2AB30F9C7201}"/>
                </c:ext>
              </c:extLst>
            </c:dLbl>
            <c:dLbl>
              <c:idx val="7"/>
              <c:tx>
                <c:strRef>
                  <c:f>Daten_Diagramme!$D$21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{0DAAC2E6-2D00-43A2-AE11-CDD19B0B978A}</c15:txfldGUID>
                      <c15:f>Daten_Diagramme!$D$21</c15:f>
                      <c15:dlblFieldTableCache>
                        <c:ptCount val="1"/>
                        <c:pt idx="0">
                          <c:v>2.3</c:v>
                        </c:pt>
                      </c15:dlblFieldTableCache>
                    </c15:dlblFTEntry>
                  </c15:dlblFieldTable>
                  <c15:showDataLabelsRange val="0"/>
                </c:ext>
                <c:ext xmlns:c16="http://schemas.microsoft.com/office/drawing/2014/chart" uri="{C3380CC4-5D6E-409C-BE32-E72D297353CC}">
                  <c16:uniqueId val="{00000007-420F-4EF4-B2EC-2AB30F9C7201}"/>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{A58CC01D-7A75-4CB2-A523-0EFF7EBB4BE1}</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420F-4EF4-B2EC-2AB30F9C7201}"/>
                </c:ext>
              </c:extLst>
            </c:dLbl>
            <c:dLbl>
              <c:idx val="9"/>
              <c:tx>
                <c:strRef>
                  <c:f>Daten_Diagramme!$D$23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{5C488797-64AC-489D-A14C-9CE426C5E4E4}</c15:txfldGUID>
                      <c15:f>Daten_Diagramme!$D$23</c15:f>
                      <c15:dlblFieldTableCache>
                        <c:ptCount val="1"/>
                        <c:pt idx="0">
                          <c:v>0.6</c:v>
                        </c:pt>
                      </c15:dlblFieldTableCache>
                    </c15:dlblFTEntry>
                  </c15:dlblFieldTable>
                  <c15:showDataLabelsRange val="0"/>
                </c:ext>
                <c:ext xmlns:c16="http://schemas.microsoft.com/office/drawing/2014/chart" uri="{C3380CC4-5D6E-409C-BE32-E72D297353CC}">
                  <c16:uniqueId val="{00000009-420F-4EF4-B2EC-2AB30F9C7201}"/>
                </c:ext>
              </c:extLst>
            </c:dLbl>
            <c:dLbl>
              <c:idx val="10"/>
              <c:tx>
                <c:strRef>
                  <c:f>Daten_Diagramme!$D$24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{70337139-BAE0-427F-B445-A1C2C64C328A}</c15:txfldGUID>
                      <c15:f>Daten_Diagramme!$D$24</c15:f>
                      <c15:dlblFieldTableCache>
                        <c:ptCount val="1"/>
                        <c:pt idx="0">
                          <c:v>-4.0</c:v>
                        </c:pt>
                      </c15:dlblFieldTableCache>
                    </c15:dlblFTEntry>
                  </c15:dlblFieldTable>
                  <c15:showDataLabelsRange val="0"/>
                </c:ext>
                <c:ext xmlns:c16="http://schemas.microsoft.com/office/drawing/2014/chart" uri="{C3380CC4-5D6E-409C-BE32-E72D297353CC}">
                  <c16:uniqueId val="{0000000A-420F-4EF4-B2EC-2AB30F9C7201}"/>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{305DE093-3C89-40A2-9ED6-702777CC0F0A}</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420F-4EF4-B2EC-2AB30F9C7201}"/>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{86E181C6-D602-45F3-880C-1FB8D09240B0}</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420F-4EF4-B2EC-2AB30F9C7201}"/>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{CB63ED44-37D4-42E6-B353-BD6BD7FA6E5F}</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420F-4EF4-B2EC-2AB30F9C7201}"/>
                </c:ext>
              </c:extLst>
            </c:dLbl>
            <c:dLbl>
              <c:idx val="14"/>
              <c:tx>
                <c:strRef>
                  <c:f>Daten_Diagramme!$D$28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{B29E16AA-439B-4CF5-9589-7408F37C4A35}</c15:txfldGUID>
                      <c15:f>Daten_Diagramme!$D$28</c15:f>
                      <c15:dlblFieldTableCache>
                        <c:ptCount val="1"/>
                        <c:pt idx="0">
                          <c:v>5.7</c:v>
                        </c:pt>
                      </c15:dlblFieldTableCache>
                    </c15:dlblFTEntry>
                  </c15:dlblFieldTable>
                  <c15:showDataLabelsRange val="0"/>
                </c:ext>
                <c:ext xmlns:c16="http://schemas.microsoft.com/office/drawing/2014/chart" uri="{C3380CC4-5D6E-409C-BE32-E72D297353CC}">
                  <c16:uniqueId val="{0000000E-420F-4EF4-B2EC-2AB30F9C7201}"/>
                </c:ext>
              </c:extLst>
            </c:dLbl>
            <c:dLbl>
              <c:idx val="15"/>
              <c:tx>
                <c:strRef>
                  <c:f>Daten_Diagramme!$D$29</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{409EE8B5-22F1-4383-A38E-767148F14587}</c15:txfldGUID>
                      <c15:f>Daten_Diagramme!$D$29</c15:f>
                      <c15:dlblFieldTableCache>
                        <c:ptCount val="1"/>
                        <c:pt idx="0">
                          <c:v>-16.1</c:v>
                        </c:pt>
                      </c15:dlblFieldTableCache>
                    </c15:dlblFTEntry>
                  </c15:dlblFieldTable>
                  <c15:showDataLabelsRange val="0"/>
                </c:ext>
                <c:ext xmlns:c16="http://schemas.microsoft.com/office/drawing/2014/chart" uri="{C3380CC4-5D6E-409C-BE32-E72D297353CC}">
                  <c16:uniqueId val="{0000000F-420F-4EF4-B2EC-2AB30F9C7201}"/>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{2F3FD5E5-D65B-42F4-860F-8AB9AD7DE2D5}</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420F-4EF4-B2EC-2AB30F9C7201}"/>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{16C55333-536A-4353-B135-CF97C7985195}</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420F-4EF4-B2EC-2AB30F9C7201}"/>
                </c:ext>
              </c:extLst>
            </c:dLbl>
            <c:dLbl>
              <c:idx val="18"/>
              <c:tx>
                <c:strRef>
                  <c:f>Daten_Diagramme!$D$32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{7D18E4C5-B539-4481-8351-54067FFA86D2}</c15:txfldGUID>
                      <c15:f>Daten_Diagramme!$D$32</c15:f>
                      <c15:dlblFieldTableCache>
                        <c:ptCount val="1"/>
                        <c:pt idx="0">
                          <c:v>4.4</c:v>
                        </c:pt>
                      </c15:dlblFieldTableCache>
                    </c15:dlblFTEntry>
                  </c15:dlblFieldTable>
                  <c15:showDataLabelsRange val="0"/>
                </c:ext>
                <c:ext xmlns:c16="http://schemas.microsoft.com/office/drawing/2014/chart" uri="{C3380CC4-5D6E-409C-BE32-E72D297353CC}">
                  <c16:uniqueId val="{00000012-420F-4EF4-B2EC-2AB30F9C7201}"/>
                </c:ext>
              </c:extLst>
            </c:dLbl>
            <c:dLbl>
              <c:idx val="19"/>
              <c:tx>
                <c:strRef>
                  <c:f>Daten_Diagramme!$D$33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{4551E328-2B86-40FE-918A-538A3E303A53}</c15:txfldGUID>
                      <c15:f>Daten_Diagramme!$D$33</c15:f>
                      <c15:dlblFieldTableCache>
                        <c:ptCount val="1"/>
                        <c:pt idx="0">
                          <c:v>1.4</c:v>
                        </c:pt>
                      </c15:dlblFieldTableCache>
                    </c15:dlblFTEntry>
                  </c15:dlblFieldTable>
                  <c15:showDataLabelsRange val="0"/>
                </c:ext>
                <c:ext xmlns:c16="http://schemas.microsoft.com/office/drawing/2014/chart" uri="{C3380CC4-5D6E-409C-BE32-E72D297353CC}">
                  <c16:uniqueId val="{00000013-420F-4EF4-B2EC-2AB30F9C7201}"/>
                </c:ext>
              </c:extLst>
            </c:dLbl>
            <c:dLbl>
              <c:idx val="20"/>
              <c:tx>
                <c:strRef>
                  <c:f>Daten_Diagramme!$D$34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{103D77A0-152F-4E42-84A6-2E66D8EE16DA}</c15:txfldGUID>
                      <c15:f>Daten_Diagramme!$D$34</c15:f>
                      <c15:dlblFieldTableCache>
                        <c:ptCount val="1"/>
                        <c:pt idx="0">
                          <c:v>3.4</c:v>
                        </c:pt>
                      </c15:dlblFieldTableCache>
                    </c15:dlblFTEntry>
                  </c15:dlblFieldTable>
                  <c15:showDataLabelsRange val="0"/>
                </c:ext>
                <c:ext xmlns:c16="http://schemas.microsoft.com/office/drawing/2014/chart" uri="{C3380CC4-5D6E-409C-BE32-E72D297353CC}">
                  <c16:uniqueId val="{00000014-420F-4EF4-B2EC-2AB30F9C720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{8639136D-A2D2-4864-B373-A52753342D4E}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20F-4EF4-B2EC-2AB30F9C720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{BA9FB543-2097-4288-9FF2-790AFEC5D877}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20F-4EF4-B2EC-2AB30F9C7201}"/>
                </c:ext>
              </c:extLst>
            </c:dLbl>
            <c:dLbl>
              <c:idx val="23"/>
              <c:tx>
                <c:strRef>
                  <c:f>Daten_Diagramme!$D$37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{902A3FCF-441F-4496-9FDA-0E63550192AA}</c15:txfldGUID>
                      <c15:f>Daten_Diagramme!$D$37</c15:f>
                      <c15:dlblFieldTableCache>
                        <c:ptCount val="1"/>
                        <c:pt idx="0">
                          <c:v>-4.0</c:v>
                        </c:pt>
                      </c15:dlblFieldTableCache>
                    </c15:dlblFTEntry>
                  </c15:dlblFieldTable>
                  <c15:showDataLabelsRange val="0"/>
                </c:ext>
                <c:ext xmlns:c16="http://schemas.microsoft.com/office/drawing/2014/chart" uri="{C3380CC4-5D6E-409C-BE32-E72D297353CC}">
                  <c16:uniqueId val="{00000017-420F-4EF4-B2EC-2AB30F9C7201}"/>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{B23014E2-831B-410D-BA18-826767BB1FFE}</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420F-4EF4-B2EC-2AB30F9C7201}"/>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{E1A2FD99-5736-431C-8E1E-2288C94937D9}</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420F-4EF4-B2EC-2AB30F9C720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{D86894A4-0F15-4BFC-A80B-25B16240CD06}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20F-4EF4-B2EC-2AB30F9C720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{AC8BE84A-FB28-46AF-A03B-DAAA3D3E9C44}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20F-4EF4-B2EC-2AB30F9C720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{2F138534-AE51-4361-BFFF-8E4CBBB38090}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20F-4EF4-B2EC-2AB30F9C720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{0D6111B2-316C-4F1C-9A94-AEA89B0B372B}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20F-4EF4-B2EC-2AB30F9C720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{7B2B2A16-090A-42CB-A5C4-61FFC7BED75B}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20F-4EF4-B2EC-2AB30F9C7201}"/>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{52EDEF15-2850-42E8-8E3D-0F8EBFDE507D}</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420F-4EF4-B2EC-2AB30F9C72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0.46278633867998076</c:v>
                </c:pt>
                <c:pt idx="1">
                  <c:v>-4.0255081705858906</c:v>
                </c:pt>
                <c:pt idx="2">
                  <c:v>1.9590895995390378</c:v>
                </c:pt>
                <c:pt idx="3">
                  <c:v>-1.1627486437613019</c:v>
                </c:pt>
                <c:pt idx="4">
                  <c:v>0</c:v>
                </c:pt>
                <c:pt idx="5">
                  <c:v>0.56450273949858876</c:v>
                </c:pt>
                <c:pt idx="6">
                  <c:v>0</c:v>
                </c:pt>
                <c:pt idx="7">
                  <c:v>2.2558565506603681</c:v>
                </c:pt>
                <c:pt idx="8">
                  <c:v>2.5874600251962399</c:v>
                </c:pt>
                <c:pt idx="9">
                  <c:v>0.59850863422291989</c:v>
                </c:pt>
                <c:pt idx="10">
                  <c:v>-4.0451799317047543</c:v>
                </c:pt>
                <c:pt idx="11">
                  <c:v>-1.7916390179163901</c:v>
                </c:pt>
                <c:pt idx="12">
                  <c:v>-0.43525571273122959</c:v>
                </c:pt>
                <c:pt idx="13">
                  <c:v>2.4091587854654057</c:v>
                </c:pt>
                <c:pt idx="14">
                  <c:v>5.658602150537634</c:v>
                </c:pt>
                <c:pt idx="15">
                  <c:v>-16.077275703994761</c:v>
                </c:pt>
                <c:pt idx="16">
                  <c:v>3.4557235421166306</c:v>
                </c:pt>
                <c:pt idx="17">
                  <c:v>-9.2114959469417834E-2</c:v>
                </c:pt>
                <c:pt idx="18">
                  <c:v>4.354496967925769</c:v>
                </c:pt>
                <c:pt idx="19">
                  <c:v>1.4290284739255625</c:v>
                </c:pt>
                <c:pt idx="20">
                  <c:v>3.4472001247855251</c:v>
                </c:pt>
                <c:pt idx="21">
                  <c:v>0</c:v>
                </c:pt>
                <c:pt idx="23">
                  <c:v>-4.0255081705858906</c:v>
                </c:pt>
                <c:pt idx="24">
                  <c:v>-0.49317366655096612</c:v>
                </c:pt>
                <c:pt idx="25">
                  <c:v>1.1711596220057139</c:v>
                </c:pt>
              </c:numCache>
            </c:numRef>
          </c:val>
          <c:extLst>
            <c:ext xmlns:c16="http://schemas.microsoft.com/office/drawing/2014/chart" uri="{C3380CC4-5D6E-409C-BE32-E72D297353CC}">
              <c16:uniqueId val="{00000020-420F-4EF4-B2EC-2AB30F9C720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{6839EC8F-D241-488A-973C-EFDF995B8006}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20F-4EF4-B2EC-2AB30F9C720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{AD5E8079-025A-4CE7-B178-DBB5EB905434}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20F-4EF4-B2EC-2AB30F9C720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{1C0B79D6-E821-444C-8CC8-B2910925ABD6}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20F-4EF4-B2EC-2AB30F9C720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{3C50F5F3-5E61-4FEB-AB59-5D9677FEAF62}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20F-4EF4-B2EC-2AB30F9C720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{300FB383-1DA0-4E86-B69E-59D62CDB7B2C}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20F-4EF4-B2EC-2AB30F9C720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{087D33EF-AB39-4E5B-944B-9B60BF85247C}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20F-4EF4-B2EC-2AB30F9C720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{3B1DCE30-7CCD-4CFB-823D-C8F9E11583FC}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20F-4EF4-B2EC-2AB30F9C720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{27E51204-D068-4493-9137-369DADFD355C}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20F-4EF4-B2EC-2AB30F9C720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{6A6EBF06-3145-4ECC-A033-4C5365B47BD8}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20F-4EF4-B2EC-2AB30F9C720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{427D10A1-7F0D-4DB0-A060-1F8E7EA380C6}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20F-4EF4-B2EC-2AB30F9C720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{90D852B3-2BDB-4ECA-9906-EEE935EB6CC5}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20F-4EF4-B2EC-2AB30F9C720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{6840CDCC-6119-4EF0-9481-7D70F98C04E2}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20F-4EF4-B2EC-2AB30F9C720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{78A29608-E3FA-4F1F-A707-71A68DDC3062}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20F-4EF4-B2EC-2AB30F9C720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{8007B46F-C9B9-466B-92BB-CC99484E81F5}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20F-4EF4-B2EC-2AB30F9C720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{075E847A-4E93-435F-990F-A182999E3112}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20F-4EF4-B2EC-2AB30F9C720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{8D765785-3EF7-46F4-832C-3BD107461F18}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20F-4EF4-B2EC-2AB30F9C720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{0F10F50C-C190-4830-AD54-00FDF33FE880}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20F-4EF4-B2EC-2AB30F9C720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{3D5745A7-C88D-4689-8ED8-44943C6B425C}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20F-4EF4-B2EC-2AB30F9C720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{902648FB-F081-4260-A807-4A9B5975D6C4}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20F-4EF4-B2EC-2AB30F9C720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{D999059D-68A4-485A-AFD4-1AA4D2EEE6DB}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20F-4EF4-B2EC-2AB30F9C720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{565FAD62-9C44-41B4-BF99-5D644BEECE46}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20F-4EF4-B2EC-2AB30F9C720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{BD7880D8-C9B5-4481-9419-40B94C3D2A26}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20F-4EF4-B2EC-2AB30F9C720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{B10213A5-2381-4442-A2B3-865B43AA87FB}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20F-4EF4-B2EC-2AB30F9C720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{33CC9153-6AEC-4E30-A04B-6DDDEEBFA04D}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20F-4EF4-B2EC-2AB30F9C720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{0D1552B5-DBFC-4E17-BF4B-33DE337D023A}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20F-4EF4-B2EC-2AB30F9C720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{E2ACCB98-77D7-49CB-A294-ABF2B0F4B59A}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20F-4EF4-B2EC-2AB30F9C720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{DD5F27E9-E0F3-4581-B3D8-27A12EEE584C}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20F-4EF4-B2EC-2AB30F9C720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{E468B2EF-84C3-4C5E-A08E-0A661054449C}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20F-4EF4-B2EC-2AB30F9C720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{77184550-C51E-450F-8DDD-F138260E6A8D}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20F-4EF4-B2EC-2AB30F9C720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{032D260B-D72D-4A44-AF4A-927B4BDE237F}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20F-4EF4-B2EC-2AB30F9C720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{AC949CBB-CC18-4F67-ABE3-46EEFCF62034}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20F-4EF4-B2EC-2AB30F9C720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{CA2189C7-FF8D-4D82-8C39-3842FC54F59F}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20F-4EF4-B2EC-2AB30F9C72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-0.75</c:v>
                </c:pt>
                <c:pt idx="5">
                  <c:v>0</c:v>
                </c:pt>
                <c:pt idx="6">
                  <c:v>-0.75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20F-4EF4-B2EC-2AB30F9C720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45</c:v>
                </c:pt>
                <c:pt idx="5">
                  <c:v>#N/A</c:v>
                </c:pt>
                <c:pt idx="6">
                  <c:v>45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46</c:v>
                </c:pt>
                <c:pt idx="5">
                  <c:v>#N/A</c:v>
                </c:pt>
                <c:pt idx="6">
                  <c:v>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20F-4EF4-B2EC-2AB30F9C720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{7EC2B1D7-E904-4C7C-9B68-9BEF605202A9}</c15:txfldGUID>
                      <c15:f>Daten_Diagramme!$E$14</c15:f>
                      <c15:dlblFieldTableCache>
                        <c:ptCount val="1"/>
                        <c:pt idx="0">
                          <c:v>-6.1</c:v>
                        </c:pt>
                      </c15:dlblFieldTableCache>
                    </c15:dlblFTEntry>
                  </c15:dlblFieldTable>
                  <c15:showDataLabelsRange val="0"/>
                </c:ext>
                <c:ext xmlns:c16="http://schemas.microsoft.com/office/drawing/2014/chart" uri="{C3380CC4-5D6E-409C-BE32-E72D297353CC}">
                  <c16:uniqueId val="{00000000-0AD3-4125-AB08-2ADD2BCB1036}"/>
                </c:ext>
              </c:extLst>
            </c:dLbl>
            <c:dLbl>
              <c:idx val="1"/>
              <c:tx>
                <c:strRef>
                  <c:f>Daten_Diagramme!$E$15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{72554660-4A02-498F-BDA2-264018FA72A2}</c15:txfldGUID>
                      <c15:f>Daten_Diagramme!$E$15</c15:f>
                      <c15:dlblFieldTableCache>
                        <c:ptCount val="1"/>
                        <c:pt idx="0">
                          <c:v>-2.7</c:v>
                        </c:pt>
                      </c15:dlblFieldTableCache>
                    </c15:dlblFTEntry>
                  </c15:dlblFieldTable>
                  <c15:showDataLabelsRange val="0"/>
                </c:ext>
                <c:ext xmlns:c16="http://schemas.microsoft.com/office/drawing/2014/chart" uri="{C3380CC4-5D6E-409C-BE32-E72D297353CC}">
                  <c16:uniqueId val="{00000001-0AD3-4125-AB08-2ADD2BCB1036}"/>
                </c:ext>
              </c:extLst>
            </c:dLbl>
            <c:dLbl>
              <c:idx val="2"/>
              <c:tx>
                <c:strRef>
                  <c:f>Daten_Diagramme!$E$16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{D8CC7A94-8E9B-48E7-8691-A80E08F54E92}</c15:txfldGUID>
                      <c15:f>Daten_Diagramme!$E$16</c15:f>
                      <c15:dlblFieldTableCache>
                        <c:ptCount val="1"/>
                        <c:pt idx="0">
                          <c:v>2.1</c:v>
                        </c:pt>
                      </c15:dlblFieldTableCache>
                    </c15:dlblFTEntry>
                  </c15:dlblFieldTable>
                  <c15:showDataLabelsRange val="0"/>
                </c:ext>
                <c:ext xmlns:c16="http://schemas.microsoft.com/office/drawing/2014/chart" uri="{C3380CC4-5D6E-409C-BE32-E72D297353CC}">
                  <c16:uniqueId val="{00000002-0AD3-4125-AB08-2ADD2BCB1036}"/>
                </c:ext>
              </c:extLst>
            </c:dLbl>
            <c:dLbl>
              <c:idx val="3"/>
              <c:tx>
                <c:strRef>
                  <c:f>Daten_Diagramme!$E$17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{65DBBEC1-4551-4C00-8DBA-819B8A38788D}</c15:txfldGUID>
                      <c15:f>Daten_Diagramme!$E$17</c15:f>
                      <c15:dlblFieldTableCache>
                        <c:ptCount val="1"/>
                        <c:pt idx="0">
                          <c:v>-1.2</c:v>
                        </c:pt>
                      </c15:dlblFieldTableCache>
                    </c15:dlblFTEntry>
                  </c15:dlblFieldTable>
                  <c15:showDataLabelsRange val="0"/>
                </c:ext>
                <c:ext xmlns:c16="http://schemas.microsoft.com/office/drawing/2014/chart" uri="{C3380CC4-5D6E-409C-BE32-E72D297353CC}">
                  <c16:uniqueId val="{00000003-0AD3-4125-AB08-2ADD2BCB1036}"/>
                </c:ext>
              </c:extLst>
            </c:dLbl>
            <c:dLbl>
              <c:idx val="4"/>
              <c:tx>
                <c:strRef>
                  <c:f>Daten_Diagramme!$E$18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{BB78C843-3E4A-4FAA-928E-1A91FC613400}</c15:txfldGUID>
                      <c15:f>Daten_Diagramme!$E$18</c15:f>
                      <c15:dlblFieldTableCache>
                        <c:ptCount val="1"/>
                        <c:pt idx="0">
                          <c:v>*</c:v>
                        </c:pt>
                      </c15:dlblFieldTableCache>
                    </c15:dlblFTEntry>
                  </c15:dlblFieldTable>
                  <c15:showDataLabelsRange val="0"/>
                </c:ext>
                <c:ext xmlns:c16="http://schemas.microsoft.com/office/drawing/2014/chart" uri="{C3380CC4-5D6E-409C-BE32-E72D297353CC}">
                  <c16:uniqueId val="{00000004-0AD3-4125-AB08-2ADD2BCB1036}"/>
                </c:ext>
              </c:extLst>
            </c:dLbl>
            <c:dLbl>
              <c:idx val="5"/>
              <c:tx>
                <c:strRef>
                  <c:f>Daten_Diagramme!$E$19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{3B54965B-542D-4C9C-ADC7-52FD5F1206B4}</c15:txfldGUID>
                      <c15:f>Daten_Diagramme!$E$19</c15:f>
                      <c15:dlblFieldTableCache>
                        <c:ptCount val="1"/>
                        <c:pt idx="0">
                          <c:v>3.9</c:v>
                        </c:pt>
                      </c15:dlblFieldTableCache>
                    </c15:dlblFTEntry>
                  </c15:dlblFieldTable>
                  <c15:showDataLabelsRange val="0"/>
                </c:ext>
                <c:ext xmlns:c16="http://schemas.microsoft.com/office/drawing/2014/chart" uri="{C3380CC4-5D6E-409C-BE32-E72D297353CC}">
                  <c16:uniqueId val="{00000005-0AD3-4125-AB08-2ADD2BCB1036}"/>
                </c:ext>
              </c:extLst>
            </c:dLbl>
            <c:dLbl>
              <c:idx val="6"/>
              <c:tx>
                <c:strRef>
                  <c:f>Daten_Diagramme!$E$20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{E3D9A4BA-0208-40BE-B92A-B72F87D6CFAD}</c15:txfldGUID>
                      <c15:f>Daten_Diagramme!$E$20</c15:f>
                      <c15:dlblFieldTableCache>
                        <c:ptCount val="1"/>
                        <c:pt idx="0">
                          <c:v>*</c:v>
                        </c:pt>
                      </c15:dlblFieldTableCache>
                    </c15:dlblFTEntry>
                  </c15:dlblFieldTable>
                  <c15:showDataLabelsRange val="0"/>
                </c:ext>
                <c:ext xmlns:c16="http://schemas.microsoft.com/office/drawing/2014/chart" uri="{C3380CC4-5D6E-409C-BE32-E72D297353CC}">
                  <c16:uniqueId val="{00000006-0AD3-4125-AB08-2ADD2BCB1036}"/>
                </c:ext>
              </c:extLst>
            </c:dLbl>
            <c:dLbl>
              <c:idx val="7"/>
              <c:tx>
                <c:strRef>
                  <c:f>Daten_Diagramme!$E$21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{CAD826A3-EAF5-4542-82BD-69B33189E004}</c15:txfldGUID>
                      <c15:f>Daten_Diagramme!$E$21</c15:f>
                      <c15:dlblFieldTableCache>
                        <c:ptCount val="1"/>
                        <c:pt idx="0">
                          <c:v>1.4</c:v>
                        </c:pt>
                      </c15:dlblFieldTableCache>
                    </c15:dlblFTEntry>
                  </c15:dlblFieldTable>
                  <c15:showDataLabelsRange val="0"/>
                </c:ext>
                <c:ext xmlns:c16="http://schemas.microsoft.com/office/drawing/2014/chart" uri="{C3380CC4-5D6E-409C-BE32-E72D297353CC}">
                  <c16:uniqueId val="{00000007-0AD3-4125-AB08-2ADD2BCB1036}"/>
                </c:ext>
              </c:extLst>
            </c:dLbl>
            <c:dLbl>
              <c:idx val="8"/>
              <c:tx>
                <c:strRef>
                  <c:f>Daten_Diagramme!$E$22</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{692E1D12-3858-49E1-8643-E8D97887A3D8}</c15:txfldGUID>
                      <c15:f>Daten_Diagramme!$E$22</c15:f>
                      <c15:dlblFieldTableCache>
                        <c:ptCount val="1"/>
                        <c:pt idx="0">
                          <c:v>-16.1</c:v>
                        </c:pt>
                      </c15:dlblFieldTableCache>
                    </c15:dlblFTEntry>
                  </c15:dlblFieldTable>
                  <c15:showDataLabelsRange val="0"/>
                </c:ext>
                <c:ext xmlns:c16="http://schemas.microsoft.com/office/drawing/2014/chart" uri="{C3380CC4-5D6E-409C-BE32-E72D297353CC}">
                  <c16:uniqueId val="{00000008-0AD3-4125-AB08-2ADD2BCB1036}"/>
                </c:ext>
              </c:extLst>
            </c:dLbl>
            <c:dLbl>
              <c:idx val="9"/>
              <c:tx>
                <c:strRef>
                  <c:f>Daten_Diagramme!$E$23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{2CF3ED3C-4E87-4D3C-BA95-6E239D2DB103}</c15:txfldGUID>
                      <c15:f>Daten_Diagramme!$E$23</c15:f>
                      <c15:dlblFieldTableCache>
                        <c:ptCount val="1"/>
                        <c:pt idx="0">
                          <c:v>-6.4</c:v>
                        </c:pt>
                      </c15:dlblFieldTableCache>
                    </c15:dlblFTEntry>
                  </c15:dlblFieldTable>
                  <c15:showDataLabelsRange val="0"/>
                </c:ext>
                <c:ext xmlns:c16="http://schemas.microsoft.com/office/drawing/2014/chart" uri="{C3380CC4-5D6E-409C-BE32-E72D297353CC}">
                  <c16:uniqueId val="{00000009-0AD3-4125-AB08-2ADD2BCB1036}"/>
                </c:ext>
              </c:extLst>
            </c:dLbl>
            <c:dLbl>
              <c:idx val="10"/>
              <c:tx>
                <c:strRef>
                  <c:f>Daten_Diagramme!$E$24</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{85D93AA8-9FD6-4216-8490-5E8F6C8581B9}</c15:txfldGUID>
                      <c15:f>Daten_Diagramme!$E$24</c15:f>
                      <c15:dlblFieldTableCache>
                        <c:ptCount val="1"/>
                        <c:pt idx="0">
                          <c:v>-13.4</c:v>
                        </c:pt>
                      </c15:dlblFieldTableCache>
                    </c15:dlblFTEntry>
                  </c15:dlblFieldTable>
                  <c15:showDataLabelsRange val="0"/>
                </c:ext>
                <c:ext xmlns:c16="http://schemas.microsoft.com/office/drawing/2014/chart" uri="{C3380CC4-5D6E-409C-BE32-E72D297353CC}">
                  <c16:uniqueId val="{0000000A-0AD3-4125-AB08-2ADD2BCB1036}"/>
                </c:ext>
              </c:extLst>
            </c:dLbl>
            <c:dLbl>
              <c:idx val="11"/>
              <c:tx>
                <c:strRef>
                  <c:f>Daten_Diagramme!$E$25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{80D2CFF8-686B-4F5F-BB0A-C926EA5A4A44}</c15:txfldGUID>
                      <c15:f>Daten_Diagramme!$E$25</c15:f>
                      <c15:dlblFieldTableCache>
                        <c:ptCount val="1"/>
                        <c:pt idx="0">
                          <c:v>-2.1</c:v>
                        </c:pt>
                      </c15:dlblFieldTableCache>
                    </c15:dlblFTEntry>
                  </c15:dlblFieldTable>
                  <c15:showDataLabelsRange val="0"/>
                </c:ext>
                <c:ext xmlns:c16="http://schemas.microsoft.com/office/drawing/2014/chart" uri="{C3380CC4-5D6E-409C-BE32-E72D297353CC}">
                  <c16:uniqueId val="{0000000B-0AD3-4125-AB08-2ADD2BCB1036}"/>
                </c:ext>
              </c:extLst>
            </c:dLbl>
            <c:dLbl>
              <c:idx val="12"/>
              <c:tx>
                <c:strRef>
                  <c:f>Daten_Diagramme!$E$26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{D7D5054D-C7E0-4BAA-B50E-F4D7F3F64A10}</c15:txfldGUID>
                      <c15:f>Daten_Diagramme!$E$26</c15:f>
                      <c15:dlblFieldTableCache>
                        <c:ptCount val="1"/>
                        <c:pt idx="0">
                          <c:v>5.5</c:v>
                        </c:pt>
                      </c15:dlblFieldTableCache>
                    </c15:dlblFTEntry>
                  </c15:dlblFieldTable>
                  <c15:showDataLabelsRange val="0"/>
                </c:ext>
                <c:ext xmlns:c16="http://schemas.microsoft.com/office/drawing/2014/chart" uri="{C3380CC4-5D6E-409C-BE32-E72D297353CC}">
                  <c16:uniqueId val="{0000000C-0AD3-4125-AB08-2ADD2BCB1036}"/>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{04365777-32E3-4B93-8A2F-E87A74F8CB38}</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0AD3-4125-AB08-2ADD2BCB1036}"/>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{C8500277-07F8-41C6-802E-F454B57AB7AA}</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0AD3-4125-AB08-2ADD2BCB1036}"/>
                </c:ext>
              </c:extLst>
            </c:dLbl>
            <c:dLbl>
              <c:idx val="15"/>
              <c:tx>
                <c:strRef>
                  <c:f>Daten_Diagramme!$E$29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{F0789513-29A4-4F1A-A476-4290B039F438}</c15:txfldGUID>
                      <c15:f>Daten_Diagramme!$E$29</c15:f>
                      <c15:dlblFieldTableCache>
                        <c:ptCount val="1"/>
                        <c:pt idx="0">
                          <c:v>0.3</c:v>
                        </c:pt>
                      </c15:dlblFieldTableCache>
                    </c15:dlblFTEntry>
                  </c15:dlblFieldTable>
                  <c15:showDataLabelsRange val="0"/>
                </c:ext>
                <c:ext xmlns:c16="http://schemas.microsoft.com/office/drawing/2014/chart" uri="{C3380CC4-5D6E-409C-BE32-E72D297353CC}">
                  <c16:uniqueId val="{0000000F-0AD3-4125-AB08-2ADD2BCB1036}"/>
                </c:ext>
              </c:extLst>
            </c:dLbl>
            <c:dLbl>
              <c:idx val="16"/>
              <c:tx>
                <c:strRef>
                  <c:f>Daten_Diagramme!$E$30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{5A02549D-0E93-4F3B-B555-04B253866ED0}</c15:txfldGUID>
                      <c15:f>Daten_Diagramme!$E$30</c15:f>
                      <c15:dlblFieldTableCache>
                        <c:ptCount val="1"/>
                        <c:pt idx="0">
                          <c:v>-1.7</c:v>
                        </c:pt>
                      </c15:dlblFieldTableCache>
                    </c15:dlblFTEntry>
                  </c15:dlblFieldTable>
                  <c15:showDataLabelsRange val="0"/>
                </c:ext>
                <c:ext xmlns:c16="http://schemas.microsoft.com/office/drawing/2014/chart" uri="{C3380CC4-5D6E-409C-BE32-E72D297353CC}">
                  <c16:uniqueId val="{00000010-0AD3-4125-AB08-2ADD2BCB1036}"/>
                </c:ext>
              </c:extLst>
            </c:dLbl>
            <c:dLbl>
              <c:idx val="17"/>
              <c:tx>
                <c:strRef>
                  <c:f>Daten_Diagramme!$E$31</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{43F7DF15-8611-4D39-B1A7-5A940E0F40C7}</c15:txfldGUID>
                      <c15:f>Daten_Diagramme!$E$31</c15:f>
                      <c15:dlblFieldTableCache>
                        <c:ptCount val="1"/>
                        <c:pt idx="0">
                          <c:v>-12.0</c:v>
                        </c:pt>
                      </c15:dlblFieldTableCache>
                    </c15:dlblFTEntry>
                  </c15:dlblFieldTable>
                  <c15:showDataLabelsRange val="0"/>
                </c:ext>
                <c:ext xmlns:c16="http://schemas.microsoft.com/office/drawing/2014/chart" uri="{C3380CC4-5D6E-409C-BE32-E72D297353CC}">
                  <c16:uniqueId val="{00000011-0AD3-4125-AB08-2ADD2BCB1036}"/>
                </c:ext>
              </c:extLst>
            </c:dLbl>
            <c:dLbl>
              <c:idx val="18"/>
              <c:tx>
                <c:strRef>
                  <c:f>Daten_Diagramme!$E$32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{EB30CD42-23E8-4FE0-8BFA-73B9DF598D88}</c15:txfldGUID>
                      <c15:f>Daten_Diagramme!$E$32</c15:f>
                      <c15:dlblFieldTableCache>
                        <c:ptCount val="1"/>
                        <c:pt idx="0">
                          <c:v>-4.7</c:v>
                        </c:pt>
                      </c15:dlblFieldTableCache>
                    </c15:dlblFTEntry>
                  </c15:dlblFieldTable>
                  <c15:showDataLabelsRange val="0"/>
                </c:ext>
                <c:ext xmlns:c16="http://schemas.microsoft.com/office/drawing/2014/chart" uri="{C3380CC4-5D6E-409C-BE32-E72D297353CC}">
                  <c16:uniqueId val="{00000012-0AD3-4125-AB08-2ADD2BCB1036}"/>
                </c:ext>
              </c:extLst>
            </c:dLbl>
            <c:dLbl>
              <c:idx val="19"/>
              <c:tx>
                <c:strRef>
                  <c:f>Daten_Diagramme!$E$33</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{FAB6DBA5-349D-4176-9F9C-662D75CCC05D}</c15:txfldGUID>
                      <c15:f>Daten_Diagramme!$E$33</c15:f>
                      <c15:dlblFieldTableCache>
                        <c:ptCount val="1"/>
                        <c:pt idx="0">
                          <c:v>-7.5</c:v>
                        </c:pt>
                      </c15:dlblFieldTableCache>
                    </c15:dlblFTEntry>
                  </c15:dlblFieldTable>
                  <c15:showDataLabelsRange val="0"/>
                </c:ext>
                <c:ext xmlns:c16="http://schemas.microsoft.com/office/drawing/2014/chart" uri="{C3380CC4-5D6E-409C-BE32-E72D297353CC}">
                  <c16:uniqueId val="{00000013-0AD3-4125-AB08-2ADD2BCB1036}"/>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{84DE6163-764E-4A6A-9E95-19CD15B99A61}</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0AD3-4125-AB08-2ADD2BCB103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{EB5C7D40-4BD4-4B1A-80A9-0BE9384F2886}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AD3-4125-AB08-2ADD2BCB103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{CF9DBED4-EEE3-4735-8D92-86D2603D83FE}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AD3-4125-AB08-2ADD2BCB1036}"/>
                </c:ext>
              </c:extLst>
            </c:dLbl>
            <c:dLbl>
              <c:idx val="23"/>
              <c:tx>
                <c:strRef>
                  <c:f>Daten_Diagramme!$E$37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{8CD155CF-F46D-4A9A-8BEA-96400424AD56}</c15:txfldGUID>
                      <c15:f>Daten_Diagramme!$E$37</c15:f>
                      <c15:dlblFieldTableCache>
                        <c:ptCount val="1"/>
                        <c:pt idx="0">
                          <c:v>-2.7</c:v>
                        </c:pt>
                      </c15:dlblFieldTableCache>
                    </c15:dlblFTEntry>
                  </c15:dlblFieldTable>
                  <c15:showDataLabelsRange val="0"/>
                </c:ext>
                <c:ext xmlns:c16="http://schemas.microsoft.com/office/drawing/2014/chart" uri="{C3380CC4-5D6E-409C-BE32-E72D297353CC}">
                  <c16:uniqueId val="{00000017-0AD3-4125-AB08-2ADD2BCB1036}"/>
                </c:ext>
              </c:extLst>
            </c:dLbl>
            <c:dLbl>
              <c:idx val="24"/>
              <c:tx>
                <c:strRef>
                  <c:f>Daten_Diagramme!$E$38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{5ED563D0-B1AB-4F2E-8F4D-D255CA43C759}</c15:txfldGUID>
                      <c15:f>Daten_Diagramme!$E$38</c15:f>
                      <c15:dlblFieldTableCache>
                        <c:ptCount val="1"/>
                        <c:pt idx="0">
                          <c:v>-0.1</c:v>
                        </c:pt>
                      </c15:dlblFieldTableCache>
                    </c15:dlblFTEntry>
                  </c15:dlblFieldTable>
                  <c15:showDataLabelsRange val="0"/>
                </c:ext>
                <c:ext xmlns:c16="http://schemas.microsoft.com/office/drawing/2014/chart" uri="{C3380CC4-5D6E-409C-BE32-E72D297353CC}">
                  <c16:uniqueId val="{00000018-0AD3-4125-AB08-2ADD2BCB1036}"/>
                </c:ext>
              </c:extLst>
            </c:dLbl>
            <c:dLbl>
              <c:idx val="25"/>
              <c:tx>
                <c:strRef>
                  <c:f>Daten_Diagramme!$E$39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{B5498F25-A918-4DEB-AF57-AC3E4A0CD610}</c15:txfldGUID>
                      <c15:f>Daten_Diagramme!$E$39</c15:f>
                      <c15:dlblFieldTableCache>
                        <c:ptCount val="1"/>
                        <c:pt idx="0">
                          <c:v>-6.8</c:v>
                        </c:pt>
                      </c15:dlblFieldTableCache>
                    </c15:dlblFTEntry>
                  </c15:dlblFieldTable>
                  <c15:showDataLabelsRange val="0"/>
                </c:ext>
                <c:ext xmlns:c16="http://schemas.microsoft.com/office/drawing/2014/chart" uri="{C3380CC4-5D6E-409C-BE32-E72D297353CC}">
                  <c16:uniqueId val="{00000019-0AD3-4125-AB08-2ADD2BCB103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{9196CEE7-ED93-4C3D-926A-7068F2E0C6F6}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AD3-4125-AB08-2ADD2BCB103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{07B13667-99EA-4107-8D75-00F52731C7B2}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AD3-4125-AB08-2ADD2BCB103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{7E7DEDD1-CE41-4022-8083-F1FCAE477AD1}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AD3-4125-AB08-2ADD2BCB103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{C3D33523-14BF-4EE7-8306-842A21D6AAD1}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AD3-4125-AB08-2ADD2BCB103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{8A11BA18-97ED-4312-A92C-6996A1B6948D}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AD3-4125-AB08-2ADD2BCB1036}"/>
                </c:ext>
              </c:extLst>
            </c:dLbl>
            <c:dLbl>
              <c:idx val="31"/>
              <c:tx>
                <c:strRef>
                  <c:f>Daten_Diagramme!$E$45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{8A86A6AF-A775-4B33-A601-3E6C0AF8EB63}</c15:txfldGUID>
                      <c15:f>Daten_Diagramme!$E$45</c15:f>
                      <c15:dlblFieldTableCache>
                        <c:ptCount val="1"/>
                        <c:pt idx="0">
                          <c:v>-6.8</c:v>
                        </c:pt>
                      </c15:dlblFieldTableCache>
                    </c15:dlblFTEntry>
                  </c15:dlblFieldTable>
                  <c15:showDataLabelsRange val="0"/>
                </c:ext>
                <c:ext xmlns:c16="http://schemas.microsoft.com/office/drawing/2014/chart" uri="{C3380CC4-5D6E-409C-BE32-E72D297353CC}">
                  <c16:uniqueId val="{0000001F-0AD3-4125-AB08-2ADD2BCB103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-6.1130638547158762</c:v>
                </c:pt>
                <c:pt idx="1">
                  <c:v>-2.6717557251908395</c:v>
                </c:pt>
                <c:pt idx="2">
                  <c:v>2.1276595744680851</c:v>
                </c:pt>
                <c:pt idx="3">
                  <c:v>-1.228878648233487</c:v>
                </c:pt>
                <c:pt idx="4">
                  <c:v>0</c:v>
                </c:pt>
                <c:pt idx="5">
                  <c:v>3.9267015706806281</c:v>
                </c:pt>
                <c:pt idx="6">
                  <c:v>0</c:v>
                </c:pt>
                <c:pt idx="7">
                  <c:v>1.3698630136986301</c:v>
                </c:pt>
                <c:pt idx="8">
                  <c:v>-16.138983601233967</c:v>
                </c:pt>
                <c:pt idx="9">
                  <c:v>-6.3918184723553848</c:v>
                </c:pt>
                <c:pt idx="10">
                  <c:v>-13.422627529210601</c:v>
                </c:pt>
                <c:pt idx="11">
                  <c:v>-2.0547945205479454</c:v>
                </c:pt>
                <c:pt idx="12">
                  <c:v>5.5350553505535052</c:v>
                </c:pt>
                <c:pt idx="13">
                  <c:v>-0.37593984962406013</c:v>
                </c:pt>
                <c:pt idx="14">
                  <c:v>1.4569907537125246</c:v>
                </c:pt>
                <c:pt idx="15">
                  <c:v>0.32679738562091504</c:v>
                </c:pt>
                <c:pt idx="16">
                  <c:v>-1.7057569296375266</c:v>
                </c:pt>
                <c:pt idx="17">
                  <c:v>-11.985898942420681</c:v>
                </c:pt>
                <c:pt idx="18">
                  <c:v>-4.6861564918314702</c:v>
                </c:pt>
                <c:pt idx="19">
                  <c:v>-7.4638233054074634</c:v>
                </c:pt>
                <c:pt idx="20">
                  <c:v>-2.9958451782199869</c:v>
                </c:pt>
                <c:pt idx="21">
                  <c:v>0</c:v>
                </c:pt>
                <c:pt idx="23">
                  <c:v>-2.6717557251908395</c:v>
                </c:pt>
                <c:pt idx="24">
                  <c:v>-5.7454754380925024E-2</c:v>
                </c:pt>
                <c:pt idx="25">
                  <c:v>-6.8362009408823239</c:v>
                </c:pt>
              </c:numCache>
            </c:numRef>
          </c:val>
          <c:extLst>
            <c:ext xmlns:c16="http://schemas.microsoft.com/office/drawing/2014/chart" uri="{C3380CC4-5D6E-409C-BE32-E72D297353CC}">
              <c16:uniqueId val="{00000020-0AD3-4125-AB08-2ADD2BCB103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{42507C6E-3DEB-4C50-AA79-517F280EFBC9}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AD3-4125-AB08-2ADD2BCB103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{EB61BEBF-7E06-4E48-B972-BEBA916CD2E9}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AD3-4125-AB08-2ADD2BCB103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{01A30A3B-525A-4CA8-8FED-3CAF4C6E89C3}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AD3-4125-AB08-2ADD2BCB103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{987CF7CB-7888-49A0-AD30-41BD94A373A5}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AD3-4125-AB08-2ADD2BCB103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{4756CEEA-FCB9-4A5C-8CDD-DE6822273ECF}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AD3-4125-AB08-2ADD2BCB103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{D3E63CAE-8E37-47B9-9AAF-EE1B08595C1E}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AD3-4125-AB08-2ADD2BCB103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{4DA62D63-A0AD-4E3E-9FBB-03BCBC212C34}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AD3-4125-AB08-2ADD2BCB103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{E38BFE89-C59A-42BC-951D-A262F122382C}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AD3-4125-AB08-2ADD2BCB103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{57ADE98B-8AAE-47D4-A155-7187A7506A88}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AD3-4125-AB08-2ADD2BCB103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{3D7C7A35-F4A1-4E39-AD97-1B5AAC8FF85A}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AD3-4125-AB08-2ADD2BCB103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{D99BB1FB-F275-412D-B6EF-C999B214ECBB}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AD3-4125-AB08-2ADD2BCB103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{DCA36517-7A40-4F49-BAEB-A2559F25A689}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AD3-4125-AB08-2ADD2BCB103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{C6793328-A7E5-400B-B55C-563B3A9E36AB}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AD3-4125-AB08-2ADD2BCB103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{22D481CE-4957-4E69-8879-65FA64AEB28F}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AD3-4125-AB08-2ADD2BCB103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{11B2723F-4EF7-44DD-B8A2-7CBAF1786CDC}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AD3-4125-AB08-2ADD2BCB103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{86F499D0-82C7-4443-AA35-B8CAA20BEE85}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AD3-4125-AB08-2ADD2BCB103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{76C8E422-4695-4C3E-BA52-BA3A184C80BB}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AD3-4125-AB08-2ADD2BCB103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{3E0BD800-7EC9-4C39-8FE8-942814192CD2}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AD3-4125-AB08-2ADD2BCB103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{E7376518-AC5D-492C-A21B-C1E6F6F7AB04}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AD3-4125-AB08-2ADD2BCB103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{80604407-6535-45EF-AF83-7E5BBF74708F}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AD3-4125-AB08-2ADD2BCB103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{C5AA5E27-B750-4A59-AF4C-46B97C8DD1BD}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AD3-4125-AB08-2ADD2BCB103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{F164DB5C-2AFB-439A-8573-DF1862B0D865}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AD3-4125-AB08-2ADD2BCB103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{4BECDDFF-2A83-46EC-B12F-F2B1BF3331A1}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AD3-4125-AB08-2ADD2BCB103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{C7C1E757-31FD-47E0-8BED-11AED9E2F4DA}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AD3-4125-AB08-2ADD2BCB103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{0D19117A-6B17-4A32-AAB2-248473E59F2D}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AD3-4125-AB08-2ADD2BCB103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{33C1C68E-1A1E-4CD6-93BA-118C8A113F76}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AD3-4125-AB08-2ADD2BCB103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{7F079A24-25C4-4ED3-8E4F-EBBF3B0F9DCC}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AD3-4125-AB08-2ADD2BCB103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{71EB1293-976E-4631-A76E-97E552C84E7D}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AD3-4125-AB08-2ADD2BCB103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{7393797C-2B05-4AC5-B20F-AB274133BCB2}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AD3-4125-AB08-2ADD2BCB103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{630F2F2D-B3C2-4927-B73B-C81010FCAF06}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AD3-4125-AB08-2ADD2BCB103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{66BE5A7D-590C-411D-BB3D-A2A0984290E6}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AD3-4125-AB08-2ADD2BCB103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{8BAC2A08-534C-4A29-B834-5A7159B4615E}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AD3-4125-AB08-2ADD2BCB103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-0.75</c:v>
                </c:pt>
                <c:pt idx="5">
                  <c:v>0</c:v>
                </c:pt>
                <c:pt idx="6">
                  <c:v>-0.75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AD3-4125-AB08-2ADD2BCB103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45</c:v>
                </c:pt>
                <c:pt idx="5">
                  <c:v>#N/A</c:v>
                </c:pt>
                <c:pt idx="6">
                  <c:v>45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46</c:v>
                </c:pt>
                <c:pt idx="5">
                  <c:v>#N/A</c:v>
                </c:pt>
                <c:pt idx="6">
                  <c:v>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AD3-4125-AB08-2ADD2BCB103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{63429C9F-3483-4F6D-96B8-04AE404F84E6}</c15:txfldGUID>
                      <c15:f>Diagramm!$I$46</c15:f>
                      <c15:dlblFieldTableCache>
                        <c:ptCount val="1"/>
                      </c15:dlblFieldTableCache>
                    </c15:dlblFTEntry>
                  </c15:dlblFieldTable>
                  <c15:showDataLabelsRange val="0"/>
                </c:ext>
                <c:ext xmlns:c16="http://schemas.microsoft.com/office/drawing/2014/chart" uri="{C3380CC4-5D6E-409C-BE32-E72D297353CC}">
                  <c16:uniqueId val="{00000000-4602-4318-8080-8704BD64499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{5959C21D-58E6-4277-BB7C-38A1390404DE}</c15:txfldGUID>
                      <c15:f>Diagramm!$I$47</c15:f>
                      <c15:dlblFieldTableCache>
                        <c:ptCount val="1"/>
                      </c15:dlblFieldTableCache>
                    </c15:dlblFTEntry>
                  </c15:dlblFieldTable>
                  <c15:showDataLabelsRange val="0"/>
                </c:ext>
                <c:ext xmlns:c16="http://schemas.microsoft.com/office/drawing/2014/chart" uri="{C3380CC4-5D6E-409C-BE32-E72D297353CC}">
                  <c16:uniqueId val="{00000001-4602-4318-8080-8704BD64499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{66B29BCD-BCE2-4C8F-9778-DE8F16444DB3}</c15:txfldGUID>
                      <c15:f>Diagramm!$I$48</c15:f>
                      <c15:dlblFieldTableCache>
                        <c:ptCount val="1"/>
                      </c15:dlblFieldTableCache>
                    </c15:dlblFTEntry>
                  </c15:dlblFieldTable>
                  <c15:showDataLabelsRange val="0"/>
                </c:ext>
                <c:ext xmlns:c16="http://schemas.microsoft.com/office/drawing/2014/chart" uri="{C3380CC4-5D6E-409C-BE32-E72D297353CC}">
                  <c16:uniqueId val="{00000002-4602-4318-8080-8704BD64499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{735B4E59-64D7-43B5-BCEE-8D75FC76AF87}</c15:txfldGUID>
                      <c15:f>Diagramm!$I$49</c15:f>
                      <c15:dlblFieldTableCache>
                        <c:ptCount val="1"/>
                      </c15:dlblFieldTableCache>
                    </c15:dlblFTEntry>
                  </c15:dlblFieldTable>
                  <c15:showDataLabelsRange val="0"/>
                </c:ext>
                <c:ext xmlns:c16="http://schemas.microsoft.com/office/drawing/2014/chart" uri="{C3380CC4-5D6E-409C-BE32-E72D297353CC}">
                  <c16:uniqueId val="{00000003-4602-4318-8080-8704BD64499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{DD709489-55D4-45E0-BECD-DD2C87A71085}</c15:txfldGUID>
                      <c15:f>Diagramm!$I$50</c15:f>
                      <c15:dlblFieldTableCache>
                        <c:ptCount val="1"/>
                      </c15:dlblFieldTableCache>
                    </c15:dlblFTEntry>
                  </c15:dlblFieldTable>
                  <c15:showDataLabelsRange val="0"/>
                </c:ext>
                <c:ext xmlns:c16="http://schemas.microsoft.com/office/drawing/2014/chart" uri="{C3380CC4-5D6E-409C-BE32-E72D297353CC}">
                  <c16:uniqueId val="{00000004-4602-4318-8080-8704BD64499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{D93A93C2-A34B-4A0B-8C06-86A5F261BDE5}</c15:txfldGUID>
                      <c15:f>Diagramm!$I$51</c15:f>
                      <c15:dlblFieldTableCache>
                        <c:ptCount val="1"/>
                      </c15:dlblFieldTableCache>
                    </c15:dlblFTEntry>
                  </c15:dlblFieldTable>
                  <c15:showDataLabelsRange val="0"/>
                </c:ext>
                <c:ext xmlns:c16="http://schemas.microsoft.com/office/drawing/2014/chart" uri="{C3380CC4-5D6E-409C-BE32-E72D297353CC}">
                  <c16:uniqueId val="{00000005-4602-4318-8080-8704BD64499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{155AE86B-CC7E-456C-875A-7D99349F19BE}</c15:txfldGUID>
                      <c15:f>Diagramm!$I$52</c15:f>
                      <c15:dlblFieldTableCache>
                        <c:ptCount val="1"/>
                      </c15:dlblFieldTableCache>
                    </c15:dlblFTEntry>
                  </c15:dlblFieldTable>
                  <c15:showDataLabelsRange val="0"/>
                </c:ext>
                <c:ext xmlns:c16="http://schemas.microsoft.com/office/drawing/2014/chart" uri="{C3380CC4-5D6E-409C-BE32-E72D297353CC}">
                  <c16:uniqueId val="{00000006-4602-4318-8080-8704BD64499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{E9BFCE85-484C-40B0-AB49-36550B077BDC}</c15:txfldGUID>
                      <c15:f>Diagramm!$I$53</c15:f>
                      <c15:dlblFieldTableCache>
                        <c:ptCount val="1"/>
                      </c15:dlblFieldTableCache>
                    </c15:dlblFTEntry>
                  </c15:dlblFieldTable>
                  <c15:showDataLabelsRange val="0"/>
                </c:ext>
                <c:ext xmlns:c16="http://schemas.microsoft.com/office/drawing/2014/chart" uri="{C3380CC4-5D6E-409C-BE32-E72D297353CC}">
                  <c16:uniqueId val="{00000007-4602-4318-8080-8704BD64499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{BF2E0059-12E1-425D-BAFB-4D34C2857564}</c15:txfldGUID>
                      <c15:f>Diagramm!$I$54</c15:f>
                      <c15:dlblFieldTableCache>
                        <c:ptCount val="1"/>
                      </c15:dlblFieldTableCache>
                    </c15:dlblFTEntry>
                  </c15:dlblFieldTable>
                  <c15:showDataLabelsRange val="0"/>
                </c:ext>
                <c:ext xmlns:c16="http://schemas.microsoft.com/office/drawing/2014/chart" uri="{C3380CC4-5D6E-409C-BE32-E72D297353CC}">
                  <c16:uniqueId val="{00000008-4602-4318-8080-8704BD64499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{B3B4CDD0-0CE4-44B2-9481-9C977AB128EC}</c15:txfldGUID>
                      <c15:f>Diagramm!$I$55</c15:f>
                      <c15:dlblFieldTableCache>
                        <c:ptCount val="1"/>
                      </c15:dlblFieldTableCache>
                    </c15:dlblFTEntry>
                  </c15:dlblFieldTable>
                  <c15:showDataLabelsRange val="0"/>
                </c:ext>
                <c:ext xmlns:c16="http://schemas.microsoft.com/office/drawing/2014/chart" uri="{C3380CC4-5D6E-409C-BE32-E72D297353CC}">
                  <c16:uniqueId val="{00000009-4602-4318-8080-8704BD64499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{FEE1FF66-0674-463C-A45E-03E5930C2E93}</c15:txfldGUID>
                      <c15:f>Diagramm!$I$56</c15:f>
                      <c15:dlblFieldTableCache>
                        <c:ptCount val="1"/>
                      </c15:dlblFieldTableCache>
                    </c15:dlblFTEntry>
                  </c15:dlblFieldTable>
                  <c15:showDataLabelsRange val="0"/>
                </c:ext>
                <c:ext xmlns:c16="http://schemas.microsoft.com/office/drawing/2014/chart" uri="{C3380CC4-5D6E-409C-BE32-E72D297353CC}">
                  <c16:uniqueId val="{0000000A-4602-4318-8080-8704BD64499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{D84D2981-5333-414A-AD9E-E2595ABF724B}</c15:txfldGUID>
                      <c15:f>Diagramm!$I$57</c15:f>
                      <c15:dlblFieldTableCache>
                        <c:ptCount val="1"/>
                      </c15:dlblFieldTableCache>
                    </c15:dlblFTEntry>
                  </c15:dlblFieldTable>
                  <c15:showDataLabelsRange val="0"/>
                </c:ext>
                <c:ext xmlns:c16="http://schemas.microsoft.com/office/drawing/2014/chart" uri="{C3380CC4-5D6E-409C-BE32-E72D297353CC}">
                  <c16:uniqueId val="{0000000B-4602-4318-8080-8704BD64499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{C0EF0FAA-8DE5-4F2A-BFF4-2C70160633C4}</c15:txfldGUID>
                      <c15:f>Diagramm!$I$58</c15:f>
                      <c15:dlblFieldTableCache>
                        <c:ptCount val="1"/>
                      </c15:dlblFieldTableCache>
                    </c15:dlblFTEntry>
                  </c15:dlblFieldTable>
                  <c15:showDataLabelsRange val="0"/>
                </c:ext>
                <c:ext xmlns:c16="http://schemas.microsoft.com/office/drawing/2014/chart" uri="{C3380CC4-5D6E-409C-BE32-E72D297353CC}">
                  <c16:uniqueId val="{0000000C-4602-4318-8080-8704BD64499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{8CFDEC31-A84C-4FBD-A70D-55118A9D3863}</c15:txfldGUID>
                      <c15:f>Diagramm!$I$59</c15:f>
                      <c15:dlblFieldTableCache>
                        <c:ptCount val="1"/>
                      </c15:dlblFieldTableCache>
                    </c15:dlblFTEntry>
                  </c15:dlblFieldTable>
                  <c15:showDataLabelsRange val="0"/>
                </c:ext>
                <c:ext xmlns:c16="http://schemas.microsoft.com/office/drawing/2014/chart" uri="{C3380CC4-5D6E-409C-BE32-E72D297353CC}">
                  <c16:uniqueId val="{0000000D-4602-4318-8080-8704BD64499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{84949ED4-8F3F-482C-9028-83EC49F6680A}</c15:txfldGUID>
                      <c15:f>Diagramm!$I$60</c15:f>
                      <c15:dlblFieldTableCache>
                        <c:ptCount val="1"/>
                      </c15:dlblFieldTableCache>
                    </c15:dlblFTEntry>
                  </c15:dlblFieldTable>
                  <c15:showDataLabelsRange val="0"/>
                </c:ext>
                <c:ext xmlns:c16="http://schemas.microsoft.com/office/drawing/2014/chart" uri="{C3380CC4-5D6E-409C-BE32-E72D297353CC}">
                  <c16:uniqueId val="{0000000E-4602-4318-8080-8704BD64499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{615BC450-B7E0-4783-AA01-E7576DD03EFE}</c15:txfldGUID>
                      <c15:f>Diagramm!$I$61</c15:f>
                      <c15:dlblFieldTableCache>
                        <c:ptCount val="1"/>
                      </c15:dlblFieldTableCache>
                    </c15:dlblFTEntry>
                  </c15:dlblFieldTable>
                  <c15:showDataLabelsRange val="0"/>
                </c:ext>
                <c:ext xmlns:c16="http://schemas.microsoft.com/office/drawing/2014/chart" uri="{C3380CC4-5D6E-409C-BE32-E72D297353CC}">
                  <c16:uniqueId val="{0000000F-4602-4318-8080-8704BD64499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{19283FB9-BA2B-4AF1-86C7-A964769DE2F4}</c15:txfldGUID>
                      <c15:f>Diagramm!$I$62</c15:f>
                      <c15:dlblFieldTableCache>
                        <c:ptCount val="1"/>
                      </c15:dlblFieldTableCache>
                    </c15:dlblFTEntry>
                  </c15:dlblFieldTable>
                  <c15:showDataLabelsRange val="0"/>
                </c:ext>
                <c:ext xmlns:c16="http://schemas.microsoft.com/office/drawing/2014/chart" uri="{C3380CC4-5D6E-409C-BE32-E72D297353CC}">
                  <c16:uniqueId val="{00000010-4602-4318-8080-8704BD64499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{D6DA300D-54C4-4150-9E04-2B36B8729847}</c15:txfldGUID>
                      <c15:f>Diagramm!$I$63</c15:f>
                      <c15:dlblFieldTableCache>
                        <c:ptCount val="1"/>
                      </c15:dlblFieldTableCache>
                    </c15:dlblFTEntry>
                  </c15:dlblFieldTable>
                  <c15:showDataLabelsRange val="0"/>
                </c:ext>
                <c:ext xmlns:c16="http://schemas.microsoft.com/office/drawing/2014/chart" uri="{C3380CC4-5D6E-409C-BE32-E72D297353CC}">
                  <c16:uniqueId val="{00000011-4602-4318-8080-8704BD64499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{9F519785-93BF-43D6-96B0-DE60D98AAE2B}</c15:txfldGUID>
                      <c15:f>Diagramm!$I$64</c15:f>
                      <c15:dlblFieldTableCache>
                        <c:ptCount val="1"/>
                      </c15:dlblFieldTableCache>
                    </c15:dlblFTEntry>
                  </c15:dlblFieldTable>
                  <c15:showDataLabelsRange val="0"/>
                </c:ext>
                <c:ext xmlns:c16="http://schemas.microsoft.com/office/drawing/2014/chart" uri="{C3380CC4-5D6E-409C-BE32-E72D297353CC}">
                  <c16:uniqueId val="{00000012-4602-4318-8080-8704BD64499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{BFD29484-01AF-49A1-A95A-CEC4D8EADB04}</c15:txfldGUID>
                      <c15:f>Diagramm!$I$65</c15:f>
                      <c15:dlblFieldTableCache>
                        <c:ptCount val="1"/>
                      </c15:dlblFieldTableCache>
                    </c15:dlblFTEntry>
                  </c15:dlblFieldTable>
                  <c15:showDataLabelsRange val="0"/>
                </c:ext>
                <c:ext xmlns:c16="http://schemas.microsoft.com/office/drawing/2014/chart" uri="{C3380CC4-5D6E-409C-BE32-E72D297353CC}">
                  <c16:uniqueId val="{00000013-4602-4318-8080-8704BD64499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{1AC8405C-EEBF-41CE-8B0F-834D946B83EE}</c15:txfldGUID>
                      <c15:f>Diagramm!$I$66</c15:f>
                      <c15:dlblFieldTableCache>
                        <c:ptCount val="1"/>
                      </c15:dlblFieldTableCache>
                    </c15:dlblFTEntry>
                  </c15:dlblFieldTable>
                  <c15:showDataLabelsRange val="0"/>
                </c:ext>
                <c:ext xmlns:c16="http://schemas.microsoft.com/office/drawing/2014/chart" uri="{C3380CC4-5D6E-409C-BE32-E72D297353CC}">
                  <c16:uniqueId val="{00000014-4602-4318-8080-8704BD64499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{3B8A137A-7BAC-40A9-A726-53C525130DF1}</c15:txfldGUID>
                      <c15:f>Diagramm!$I$67</c15:f>
                      <c15:dlblFieldTableCache>
                        <c:ptCount val="1"/>
                      </c15:dlblFieldTableCache>
                    </c15:dlblFTEntry>
                  </c15:dlblFieldTable>
                  <c15:showDataLabelsRange val="0"/>
                </c:ext>
                <c:ext xmlns:c16="http://schemas.microsoft.com/office/drawing/2014/chart" uri="{C3380CC4-5D6E-409C-BE32-E72D297353CC}">
                  <c16:uniqueId val="{00000015-4602-4318-8080-8704BD6449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602-4318-8080-8704BD64499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{FF8AFFB1-2676-4976-9F9D-BB195FE7B536}</c15:txfldGUID>
                      <c15:f>Diagramm!$K$46</c15:f>
                      <c15:dlblFieldTableCache>
                        <c:ptCount val="1"/>
                      </c15:dlblFieldTableCache>
                    </c15:dlblFTEntry>
                  </c15:dlblFieldTable>
                  <c15:showDataLabelsRange val="0"/>
                </c:ext>
                <c:ext xmlns:c16="http://schemas.microsoft.com/office/drawing/2014/chart" uri="{C3380CC4-5D6E-409C-BE32-E72D297353CC}">
                  <c16:uniqueId val="{00000017-4602-4318-8080-8704BD64499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{5F4FC026-A4C7-442A-A8F3-5FAB6A293D2A}</c15:txfldGUID>
                      <c15:f>Diagramm!$K$47</c15:f>
                      <c15:dlblFieldTableCache>
                        <c:ptCount val="1"/>
                      </c15:dlblFieldTableCache>
                    </c15:dlblFTEntry>
                  </c15:dlblFieldTable>
                  <c15:showDataLabelsRange val="0"/>
                </c:ext>
                <c:ext xmlns:c16="http://schemas.microsoft.com/office/drawing/2014/chart" uri="{C3380CC4-5D6E-409C-BE32-E72D297353CC}">
                  <c16:uniqueId val="{00000018-4602-4318-8080-8704BD64499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{29F002F7-A42A-4417-B018-0685475D1C2B}</c15:txfldGUID>
                      <c15:f>Diagramm!$K$48</c15:f>
                      <c15:dlblFieldTableCache>
                        <c:ptCount val="1"/>
                      </c15:dlblFieldTableCache>
                    </c15:dlblFTEntry>
                  </c15:dlblFieldTable>
                  <c15:showDataLabelsRange val="0"/>
                </c:ext>
                <c:ext xmlns:c16="http://schemas.microsoft.com/office/drawing/2014/chart" uri="{C3380CC4-5D6E-409C-BE32-E72D297353CC}">
                  <c16:uniqueId val="{00000019-4602-4318-8080-8704BD64499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{B86C5220-486E-4273-B380-DD0EE5A7E2D6}</c15:txfldGUID>
                      <c15:f>Diagramm!$K$49</c15:f>
                      <c15:dlblFieldTableCache>
                        <c:ptCount val="1"/>
                      </c15:dlblFieldTableCache>
                    </c15:dlblFTEntry>
                  </c15:dlblFieldTable>
                  <c15:showDataLabelsRange val="0"/>
                </c:ext>
                <c:ext xmlns:c16="http://schemas.microsoft.com/office/drawing/2014/chart" uri="{C3380CC4-5D6E-409C-BE32-E72D297353CC}">
                  <c16:uniqueId val="{0000001A-4602-4318-8080-8704BD64499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{AEA50638-885E-465C-B8A5-2A524ED0EBB1}</c15:txfldGUID>
                      <c15:f>Diagramm!$K$50</c15:f>
                      <c15:dlblFieldTableCache>
                        <c:ptCount val="1"/>
                      </c15:dlblFieldTableCache>
                    </c15:dlblFTEntry>
                  </c15:dlblFieldTable>
                  <c15:showDataLabelsRange val="0"/>
                </c:ext>
                <c:ext xmlns:c16="http://schemas.microsoft.com/office/drawing/2014/chart" uri="{C3380CC4-5D6E-409C-BE32-E72D297353CC}">
                  <c16:uniqueId val="{0000001B-4602-4318-8080-8704BD64499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{DD5C00C2-DFB1-416F-B0D8-12113F0FCD9B}</c15:txfldGUID>
                      <c15:f>Diagramm!$K$51</c15:f>
                      <c15:dlblFieldTableCache>
                        <c:ptCount val="1"/>
                      </c15:dlblFieldTableCache>
                    </c15:dlblFTEntry>
                  </c15:dlblFieldTable>
                  <c15:showDataLabelsRange val="0"/>
                </c:ext>
                <c:ext xmlns:c16="http://schemas.microsoft.com/office/drawing/2014/chart" uri="{C3380CC4-5D6E-409C-BE32-E72D297353CC}">
                  <c16:uniqueId val="{0000001C-4602-4318-8080-8704BD64499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{12675791-922F-444E-8B07-C8E18CC8D515}</c15:txfldGUID>
                      <c15:f>Diagramm!$K$52</c15:f>
                      <c15:dlblFieldTableCache>
                        <c:ptCount val="1"/>
                      </c15:dlblFieldTableCache>
                    </c15:dlblFTEntry>
                  </c15:dlblFieldTable>
                  <c15:showDataLabelsRange val="0"/>
                </c:ext>
                <c:ext xmlns:c16="http://schemas.microsoft.com/office/drawing/2014/chart" uri="{C3380CC4-5D6E-409C-BE32-E72D297353CC}">
                  <c16:uniqueId val="{0000001D-4602-4318-8080-8704BD64499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{CB074E56-5C5B-4FE4-A976-EDC8DDDCF5AA}</c15:txfldGUID>
                      <c15:f>Diagramm!$K$53</c15:f>
                      <c15:dlblFieldTableCache>
                        <c:ptCount val="1"/>
                      </c15:dlblFieldTableCache>
                    </c15:dlblFTEntry>
                  </c15:dlblFieldTable>
                  <c15:showDataLabelsRange val="0"/>
                </c:ext>
                <c:ext xmlns:c16="http://schemas.microsoft.com/office/drawing/2014/chart" uri="{C3380CC4-5D6E-409C-BE32-E72D297353CC}">
                  <c16:uniqueId val="{0000001E-4602-4318-8080-8704BD64499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{2DDE7AAB-DBD7-48C1-8D33-4E0FDDF9C20C}</c15:txfldGUID>
                      <c15:f>Diagramm!$K$54</c15:f>
                      <c15:dlblFieldTableCache>
                        <c:ptCount val="1"/>
                      </c15:dlblFieldTableCache>
                    </c15:dlblFTEntry>
                  </c15:dlblFieldTable>
                  <c15:showDataLabelsRange val="0"/>
                </c:ext>
                <c:ext xmlns:c16="http://schemas.microsoft.com/office/drawing/2014/chart" uri="{C3380CC4-5D6E-409C-BE32-E72D297353CC}">
                  <c16:uniqueId val="{0000001F-4602-4318-8080-8704BD64499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{C296BCFC-0563-46F7-82F4-FD4E0D1B7859}</c15:txfldGUID>
                      <c15:f>Diagramm!$K$55</c15:f>
                      <c15:dlblFieldTableCache>
                        <c:ptCount val="1"/>
                      </c15:dlblFieldTableCache>
                    </c15:dlblFTEntry>
                  </c15:dlblFieldTable>
                  <c15:showDataLabelsRange val="0"/>
                </c:ext>
                <c:ext xmlns:c16="http://schemas.microsoft.com/office/drawing/2014/chart" uri="{C3380CC4-5D6E-409C-BE32-E72D297353CC}">
                  <c16:uniqueId val="{00000020-4602-4318-8080-8704BD64499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{2FD93DED-0412-48C6-91B3-4C532CA780C8}</c15:txfldGUID>
                      <c15:f>Diagramm!$K$56</c15:f>
                      <c15:dlblFieldTableCache>
                        <c:ptCount val="1"/>
                      </c15:dlblFieldTableCache>
                    </c15:dlblFTEntry>
                  </c15:dlblFieldTable>
                  <c15:showDataLabelsRange val="0"/>
                </c:ext>
                <c:ext xmlns:c16="http://schemas.microsoft.com/office/drawing/2014/chart" uri="{C3380CC4-5D6E-409C-BE32-E72D297353CC}">
                  <c16:uniqueId val="{00000021-4602-4318-8080-8704BD64499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{AD535519-E4BE-4ADA-A6C4-E8D1E0FD2D37}</c15:txfldGUID>
                      <c15:f>Diagramm!$K$57</c15:f>
                      <c15:dlblFieldTableCache>
                        <c:ptCount val="1"/>
                      </c15:dlblFieldTableCache>
                    </c15:dlblFTEntry>
                  </c15:dlblFieldTable>
                  <c15:showDataLabelsRange val="0"/>
                </c:ext>
                <c:ext xmlns:c16="http://schemas.microsoft.com/office/drawing/2014/chart" uri="{C3380CC4-5D6E-409C-BE32-E72D297353CC}">
                  <c16:uniqueId val="{00000022-4602-4318-8080-8704BD64499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{47C5AC84-00ED-4B58-8792-3CBC70282649}</c15:txfldGUID>
                      <c15:f>Diagramm!$K$58</c15:f>
                      <c15:dlblFieldTableCache>
                        <c:ptCount val="1"/>
                      </c15:dlblFieldTableCache>
                    </c15:dlblFTEntry>
                  </c15:dlblFieldTable>
                  <c15:showDataLabelsRange val="0"/>
                </c:ext>
                <c:ext xmlns:c16="http://schemas.microsoft.com/office/drawing/2014/chart" uri="{C3380CC4-5D6E-409C-BE32-E72D297353CC}">
                  <c16:uniqueId val="{00000023-4602-4318-8080-8704BD64499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{D22B76A2-4934-45D9-B587-FDC66451CFA0}</c15:txfldGUID>
                      <c15:f>Diagramm!$K$59</c15:f>
                      <c15:dlblFieldTableCache>
                        <c:ptCount val="1"/>
                      </c15:dlblFieldTableCache>
                    </c15:dlblFTEntry>
                  </c15:dlblFieldTable>
                  <c15:showDataLabelsRange val="0"/>
                </c:ext>
                <c:ext xmlns:c16="http://schemas.microsoft.com/office/drawing/2014/chart" uri="{C3380CC4-5D6E-409C-BE32-E72D297353CC}">
                  <c16:uniqueId val="{00000024-4602-4318-8080-8704BD64499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{8F282177-2F0D-45E1-9929-EE4441E0D692}</c15:txfldGUID>
                      <c15:f>Diagramm!$K$60</c15:f>
                      <c15:dlblFieldTableCache>
                        <c:ptCount val="1"/>
                      </c15:dlblFieldTableCache>
                    </c15:dlblFTEntry>
                  </c15:dlblFieldTable>
                  <c15:showDataLabelsRange val="0"/>
                </c:ext>
                <c:ext xmlns:c16="http://schemas.microsoft.com/office/drawing/2014/chart" uri="{C3380CC4-5D6E-409C-BE32-E72D297353CC}">
                  <c16:uniqueId val="{00000025-4602-4318-8080-8704BD64499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{B35BF6C6-AC5B-4EB0-9DAA-72CD1F34E971}</c15:txfldGUID>
                      <c15:f>Diagramm!$K$61</c15:f>
                      <c15:dlblFieldTableCache>
                        <c:ptCount val="1"/>
                      </c15:dlblFieldTableCache>
                    </c15:dlblFTEntry>
                  </c15:dlblFieldTable>
                  <c15:showDataLabelsRange val="0"/>
                </c:ext>
                <c:ext xmlns:c16="http://schemas.microsoft.com/office/drawing/2014/chart" uri="{C3380CC4-5D6E-409C-BE32-E72D297353CC}">
                  <c16:uniqueId val="{00000026-4602-4318-8080-8704BD64499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{886B6D95-7B9C-42E0-8FB3-65E1BE447925}</c15:txfldGUID>
                      <c15:f>Diagramm!$K$62</c15:f>
                      <c15:dlblFieldTableCache>
                        <c:ptCount val="1"/>
                      </c15:dlblFieldTableCache>
                    </c15:dlblFTEntry>
                  </c15:dlblFieldTable>
                  <c15:showDataLabelsRange val="0"/>
                </c:ext>
                <c:ext xmlns:c16="http://schemas.microsoft.com/office/drawing/2014/chart" uri="{C3380CC4-5D6E-409C-BE32-E72D297353CC}">
                  <c16:uniqueId val="{00000027-4602-4318-8080-8704BD64499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{FFC14955-D7C2-4B1A-B0B9-06AAA0572164}</c15:txfldGUID>
                      <c15:f>Diagramm!$K$63</c15:f>
                      <c15:dlblFieldTableCache>
                        <c:ptCount val="1"/>
                      </c15:dlblFieldTableCache>
                    </c15:dlblFTEntry>
                  </c15:dlblFieldTable>
                  <c15:showDataLabelsRange val="0"/>
                </c:ext>
                <c:ext xmlns:c16="http://schemas.microsoft.com/office/drawing/2014/chart" uri="{C3380CC4-5D6E-409C-BE32-E72D297353CC}">
                  <c16:uniqueId val="{00000028-4602-4318-8080-8704BD64499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{557DA9C5-9E15-430A-A5C7-4C1A9155A649}</c15:txfldGUID>
                      <c15:f>Diagramm!$K$64</c15:f>
                      <c15:dlblFieldTableCache>
                        <c:ptCount val="1"/>
                      </c15:dlblFieldTableCache>
                    </c15:dlblFTEntry>
                  </c15:dlblFieldTable>
                  <c15:showDataLabelsRange val="0"/>
                </c:ext>
                <c:ext xmlns:c16="http://schemas.microsoft.com/office/drawing/2014/chart" uri="{C3380CC4-5D6E-409C-BE32-E72D297353CC}">
                  <c16:uniqueId val="{00000029-4602-4318-8080-8704BD64499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{1763018C-A569-47A2-9EF9-D19A6ED4098B}</c15:txfldGUID>
                      <c15:f>Diagramm!$K$65</c15:f>
                      <c15:dlblFieldTableCache>
                        <c:ptCount val="1"/>
                      </c15:dlblFieldTableCache>
                    </c15:dlblFTEntry>
                  </c15:dlblFieldTable>
                  <c15:showDataLabelsRange val="0"/>
                </c:ext>
                <c:ext xmlns:c16="http://schemas.microsoft.com/office/drawing/2014/chart" uri="{C3380CC4-5D6E-409C-BE32-E72D297353CC}">
                  <c16:uniqueId val="{0000002A-4602-4318-8080-8704BD64499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{7273D604-B46E-480B-A5AA-37A9F0D1F6C6}</c15:txfldGUID>
                      <c15:f>Diagramm!$K$66</c15:f>
                      <c15:dlblFieldTableCache>
                        <c:ptCount val="1"/>
                      </c15:dlblFieldTableCache>
                    </c15:dlblFTEntry>
                  </c15:dlblFieldTable>
                  <c15:showDataLabelsRange val="0"/>
                </c:ext>
                <c:ext xmlns:c16="http://schemas.microsoft.com/office/drawing/2014/chart" uri="{C3380CC4-5D6E-409C-BE32-E72D297353CC}">
                  <c16:uniqueId val="{0000002B-4602-4318-8080-8704BD64499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{49071754-AA8D-43BD-8E86-23A5F6CCA378}</c15:txfldGUID>
                      <c15:f>Diagramm!$K$67</c15:f>
                      <c15:dlblFieldTableCache>
                        <c:ptCount val="1"/>
                      </c15:dlblFieldTableCache>
                    </c15:dlblFTEntry>
                  </c15:dlblFieldTable>
                  <c15:showDataLabelsRange val="0"/>
                </c:ext>
                <c:ext xmlns:c16="http://schemas.microsoft.com/office/drawing/2014/chart" uri="{C3380CC4-5D6E-409C-BE32-E72D297353CC}">
                  <c16:uniqueId val="{0000002C-4602-4318-8080-8704BD64499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602-4318-8080-8704BD64499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{15A03F6A-A50A-43C7-B560-E666B4EACB8C}</c15:txfldGUID>
                      <c15:f>Diagramm!$J$46</c15:f>
                      <c15:dlblFieldTableCache>
                        <c:ptCount val="1"/>
                      </c15:dlblFieldTableCache>
                    </c15:dlblFTEntry>
                  </c15:dlblFieldTable>
                  <c15:showDataLabelsRange val="0"/>
                </c:ext>
                <c:ext xmlns:c16="http://schemas.microsoft.com/office/drawing/2014/chart" uri="{C3380CC4-5D6E-409C-BE32-E72D297353CC}">
                  <c16:uniqueId val="{0000002E-4602-4318-8080-8704BD64499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{AAEFAABC-CB79-41E0-AF09-C73979E06F07}</c15:txfldGUID>
                      <c15:f>Diagramm!$J$47</c15:f>
                      <c15:dlblFieldTableCache>
                        <c:ptCount val="1"/>
                      </c15:dlblFieldTableCache>
                    </c15:dlblFTEntry>
                  </c15:dlblFieldTable>
                  <c15:showDataLabelsRange val="0"/>
                </c:ext>
                <c:ext xmlns:c16="http://schemas.microsoft.com/office/drawing/2014/chart" uri="{C3380CC4-5D6E-409C-BE32-E72D297353CC}">
                  <c16:uniqueId val="{0000002F-4602-4318-8080-8704BD64499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{74E860B9-FD49-40F1-B232-7479AC08834D}</c15:txfldGUID>
                      <c15:f>Diagramm!$J$48</c15:f>
                      <c15:dlblFieldTableCache>
                        <c:ptCount val="1"/>
                      </c15:dlblFieldTableCache>
                    </c15:dlblFTEntry>
                  </c15:dlblFieldTable>
                  <c15:showDataLabelsRange val="0"/>
                </c:ext>
                <c:ext xmlns:c16="http://schemas.microsoft.com/office/drawing/2014/chart" uri="{C3380CC4-5D6E-409C-BE32-E72D297353CC}">
                  <c16:uniqueId val="{00000030-4602-4318-8080-8704BD64499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{84CBC794-C721-438D-BCE8-A1D5F64B457B}</c15:txfldGUID>
                      <c15:f>Diagramm!$J$49</c15:f>
                      <c15:dlblFieldTableCache>
                        <c:ptCount val="1"/>
                      </c15:dlblFieldTableCache>
                    </c15:dlblFTEntry>
                  </c15:dlblFieldTable>
                  <c15:showDataLabelsRange val="0"/>
                </c:ext>
                <c:ext xmlns:c16="http://schemas.microsoft.com/office/drawing/2014/chart" uri="{C3380CC4-5D6E-409C-BE32-E72D297353CC}">
                  <c16:uniqueId val="{00000031-4602-4318-8080-8704BD64499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{E7537BD2-A489-4F3F-8EBA-40B633BBE3DB}</c15:txfldGUID>
                      <c15:f>Diagramm!$J$50</c15:f>
                      <c15:dlblFieldTableCache>
                        <c:ptCount val="1"/>
                      </c15:dlblFieldTableCache>
                    </c15:dlblFTEntry>
                  </c15:dlblFieldTable>
                  <c15:showDataLabelsRange val="0"/>
                </c:ext>
                <c:ext xmlns:c16="http://schemas.microsoft.com/office/drawing/2014/chart" uri="{C3380CC4-5D6E-409C-BE32-E72D297353CC}">
                  <c16:uniqueId val="{00000032-4602-4318-8080-8704BD64499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{612B9EB0-2655-421F-A3DA-DB416F355718}</c15:txfldGUID>
                      <c15:f>Diagramm!$J$51</c15:f>
                      <c15:dlblFieldTableCache>
                        <c:ptCount val="1"/>
                      </c15:dlblFieldTableCache>
                    </c15:dlblFTEntry>
                  </c15:dlblFieldTable>
                  <c15:showDataLabelsRange val="0"/>
                </c:ext>
                <c:ext xmlns:c16="http://schemas.microsoft.com/office/drawing/2014/chart" uri="{C3380CC4-5D6E-409C-BE32-E72D297353CC}">
                  <c16:uniqueId val="{00000033-4602-4318-8080-8704BD64499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{D9C782C5-2A88-4235-9E6C-E4C9658AC52F}</c15:txfldGUID>
                      <c15:f>Diagramm!$J$52</c15:f>
                      <c15:dlblFieldTableCache>
                        <c:ptCount val="1"/>
                      </c15:dlblFieldTableCache>
                    </c15:dlblFTEntry>
                  </c15:dlblFieldTable>
                  <c15:showDataLabelsRange val="0"/>
                </c:ext>
                <c:ext xmlns:c16="http://schemas.microsoft.com/office/drawing/2014/chart" uri="{C3380CC4-5D6E-409C-BE32-E72D297353CC}">
                  <c16:uniqueId val="{00000034-4602-4318-8080-8704BD64499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{846439E7-4E2C-4AF1-984F-5041EA095C9B}</c15:txfldGUID>
                      <c15:f>Diagramm!$J$53</c15:f>
                      <c15:dlblFieldTableCache>
                        <c:ptCount val="1"/>
                      </c15:dlblFieldTableCache>
                    </c15:dlblFTEntry>
                  </c15:dlblFieldTable>
                  <c15:showDataLabelsRange val="0"/>
                </c:ext>
                <c:ext xmlns:c16="http://schemas.microsoft.com/office/drawing/2014/chart" uri="{C3380CC4-5D6E-409C-BE32-E72D297353CC}">
                  <c16:uniqueId val="{00000035-4602-4318-8080-8704BD64499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{888617F5-40D4-4DB0-A6BC-37DD8E135FB5}</c15:txfldGUID>
                      <c15:f>Diagramm!$J$54</c15:f>
                      <c15:dlblFieldTableCache>
                        <c:ptCount val="1"/>
                      </c15:dlblFieldTableCache>
                    </c15:dlblFTEntry>
                  </c15:dlblFieldTable>
                  <c15:showDataLabelsRange val="0"/>
                </c:ext>
                <c:ext xmlns:c16="http://schemas.microsoft.com/office/drawing/2014/chart" uri="{C3380CC4-5D6E-409C-BE32-E72D297353CC}">
                  <c16:uniqueId val="{00000036-4602-4318-8080-8704BD64499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{7ACAB16F-D4D2-46D3-BAB4-776916502AEE}</c15:txfldGUID>
                      <c15:f>Diagramm!$J$55</c15:f>
                      <c15:dlblFieldTableCache>
                        <c:ptCount val="1"/>
                      </c15:dlblFieldTableCache>
                    </c15:dlblFTEntry>
                  </c15:dlblFieldTable>
                  <c15:showDataLabelsRange val="0"/>
                </c:ext>
                <c:ext xmlns:c16="http://schemas.microsoft.com/office/drawing/2014/chart" uri="{C3380CC4-5D6E-409C-BE32-E72D297353CC}">
                  <c16:uniqueId val="{00000037-4602-4318-8080-8704BD64499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{7152D9F3-C960-46EF-BAA3-4346DAF8CDEF}</c15:txfldGUID>
                      <c15:f>Diagramm!$J$56</c15:f>
                      <c15:dlblFieldTableCache>
                        <c:ptCount val="1"/>
                      </c15:dlblFieldTableCache>
                    </c15:dlblFTEntry>
                  </c15:dlblFieldTable>
                  <c15:showDataLabelsRange val="0"/>
                </c:ext>
                <c:ext xmlns:c16="http://schemas.microsoft.com/office/drawing/2014/chart" uri="{C3380CC4-5D6E-409C-BE32-E72D297353CC}">
                  <c16:uniqueId val="{00000038-4602-4318-8080-8704BD64499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{2112A726-C710-4A8B-A73A-3CD566F291C4}</c15:txfldGUID>
                      <c15:f>Diagramm!$J$57</c15:f>
                      <c15:dlblFieldTableCache>
                        <c:ptCount val="1"/>
                      </c15:dlblFieldTableCache>
                    </c15:dlblFTEntry>
                  </c15:dlblFieldTable>
                  <c15:showDataLabelsRange val="0"/>
                </c:ext>
                <c:ext xmlns:c16="http://schemas.microsoft.com/office/drawing/2014/chart" uri="{C3380CC4-5D6E-409C-BE32-E72D297353CC}">
                  <c16:uniqueId val="{00000039-4602-4318-8080-8704BD64499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{2266F3F6-4B77-489E-B388-3EF4C5AA8C60}</c15:txfldGUID>
                      <c15:f>Diagramm!$J$58</c15:f>
                      <c15:dlblFieldTableCache>
                        <c:ptCount val="1"/>
                      </c15:dlblFieldTableCache>
                    </c15:dlblFTEntry>
                  </c15:dlblFieldTable>
                  <c15:showDataLabelsRange val="0"/>
                </c:ext>
                <c:ext xmlns:c16="http://schemas.microsoft.com/office/drawing/2014/chart" uri="{C3380CC4-5D6E-409C-BE32-E72D297353CC}">
                  <c16:uniqueId val="{0000003A-4602-4318-8080-8704BD64499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{FBD18011-A071-4660-84E0-7E0ECF738E31}</c15:txfldGUID>
                      <c15:f>Diagramm!$J$59</c15:f>
                      <c15:dlblFieldTableCache>
                        <c:ptCount val="1"/>
                      </c15:dlblFieldTableCache>
                    </c15:dlblFTEntry>
                  </c15:dlblFieldTable>
                  <c15:showDataLabelsRange val="0"/>
                </c:ext>
                <c:ext xmlns:c16="http://schemas.microsoft.com/office/drawing/2014/chart" uri="{C3380CC4-5D6E-409C-BE32-E72D297353CC}">
                  <c16:uniqueId val="{0000003B-4602-4318-8080-8704BD64499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{A80AAF51-603A-46A3-B013-AC856F624370}</c15:txfldGUID>
                      <c15:f>Diagramm!$J$60</c15:f>
                      <c15:dlblFieldTableCache>
                        <c:ptCount val="1"/>
                      </c15:dlblFieldTableCache>
                    </c15:dlblFTEntry>
                  </c15:dlblFieldTable>
                  <c15:showDataLabelsRange val="0"/>
                </c:ext>
                <c:ext xmlns:c16="http://schemas.microsoft.com/office/drawing/2014/chart" uri="{C3380CC4-5D6E-409C-BE32-E72D297353CC}">
                  <c16:uniqueId val="{0000003C-4602-4318-8080-8704BD64499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{596ADF10-48E9-447C-BB50-CE85BB1A6CEA}</c15:txfldGUID>
                      <c15:f>Diagramm!$J$61</c15:f>
                      <c15:dlblFieldTableCache>
                        <c:ptCount val="1"/>
                      </c15:dlblFieldTableCache>
                    </c15:dlblFTEntry>
                  </c15:dlblFieldTable>
                  <c15:showDataLabelsRange val="0"/>
                </c:ext>
                <c:ext xmlns:c16="http://schemas.microsoft.com/office/drawing/2014/chart" uri="{C3380CC4-5D6E-409C-BE32-E72D297353CC}">
                  <c16:uniqueId val="{0000003D-4602-4318-8080-8704BD64499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{ED9E5289-F115-4340-A59F-E510F47FE31B}</c15:txfldGUID>
                      <c15:f>Diagramm!$J$62</c15:f>
                      <c15:dlblFieldTableCache>
                        <c:ptCount val="1"/>
                      </c15:dlblFieldTableCache>
                    </c15:dlblFTEntry>
                  </c15:dlblFieldTable>
                  <c15:showDataLabelsRange val="0"/>
                </c:ext>
                <c:ext xmlns:c16="http://schemas.microsoft.com/office/drawing/2014/chart" uri="{C3380CC4-5D6E-409C-BE32-E72D297353CC}">
                  <c16:uniqueId val="{0000003E-4602-4318-8080-8704BD64499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{229BCDB0-C7ED-41B5-8CEF-ACBA0597D798}</c15:txfldGUID>
                      <c15:f>Diagramm!$J$63</c15:f>
                      <c15:dlblFieldTableCache>
                        <c:ptCount val="1"/>
                      </c15:dlblFieldTableCache>
                    </c15:dlblFTEntry>
                  </c15:dlblFieldTable>
                  <c15:showDataLabelsRange val="0"/>
                </c:ext>
                <c:ext xmlns:c16="http://schemas.microsoft.com/office/drawing/2014/chart" uri="{C3380CC4-5D6E-409C-BE32-E72D297353CC}">
                  <c16:uniqueId val="{0000003F-4602-4318-8080-8704BD64499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{526EDCE1-1785-4FAB-A9E0-039C50421F27}</c15:txfldGUID>
                      <c15:f>Diagramm!$J$64</c15:f>
                      <c15:dlblFieldTableCache>
                        <c:ptCount val="1"/>
                      </c15:dlblFieldTableCache>
                    </c15:dlblFTEntry>
                  </c15:dlblFieldTable>
                  <c15:showDataLabelsRange val="0"/>
                </c:ext>
                <c:ext xmlns:c16="http://schemas.microsoft.com/office/drawing/2014/chart" uri="{C3380CC4-5D6E-409C-BE32-E72D297353CC}">
                  <c16:uniqueId val="{00000040-4602-4318-8080-8704BD64499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{F9CCD40B-4047-404B-97E5-F5C6A7F538A2}</c15:txfldGUID>
                      <c15:f>Diagramm!$J$65</c15:f>
                      <c15:dlblFieldTableCache>
                        <c:ptCount val="1"/>
                      </c15:dlblFieldTableCache>
                    </c15:dlblFTEntry>
                  </c15:dlblFieldTable>
                  <c15:showDataLabelsRange val="0"/>
                </c:ext>
                <c:ext xmlns:c16="http://schemas.microsoft.com/office/drawing/2014/chart" uri="{C3380CC4-5D6E-409C-BE32-E72D297353CC}">
                  <c16:uniqueId val="{00000041-4602-4318-8080-8704BD64499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{73C4387E-4DC9-4E15-A083-9A6493792C8B}</c15:txfldGUID>
                      <c15:f>Diagramm!$J$66</c15:f>
                      <c15:dlblFieldTableCache>
                        <c:ptCount val="1"/>
                      </c15:dlblFieldTableCache>
                    </c15:dlblFTEntry>
                  </c15:dlblFieldTable>
                  <c15:showDataLabelsRange val="0"/>
                </c:ext>
                <c:ext xmlns:c16="http://schemas.microsoft.com/office/drawing/2014/chart" uri="{C3380CC4-5D6E-409C-BE32-E72D297353CC}">
                  <c16:uniqueId val="{00000042-4602-4318-8080-8704BD64499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{F3F5B464-7221-4589-8037-E11454628146}</c15:txfldGUID>
                      <c15:f>Diagramm!$J$67</c15:f>
                      <c15:dlblFieldTableCache>
                        <c:ptCount val="1"/>
                      </c15:dlblFieldTableCache>
                    </c15:dlblFTEntry>
                  </c15:dlblFieldTable>
                  <c15:showDataLabelsRange val="0"/>
                </c:ext>
                <c:ext xmlns:c16="http://schemas.microsoft.com/office/drawing/2014/chart" uri="{C3380CC4-5D6E-409C-BE32-E72D297353CC}">
                  <c16:uniqueId val="{00000043-4602-4318-8080-8704BD6449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602-4318-8080-8704BD64499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68-45B1-8584-E30B7EE2BED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68-45B1-8584-E30B7EE2BED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68-45B1-8584-E30B7EE2BED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68-45B1-8584-E30B7EE2BED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68-45B1-8584-E30B7EE2BED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68-45B1-8584-E30B7EE2BED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68-45B1-8584-E30B7EE2BED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68-45B1-8584-E30B7EE2BED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68-45B1-8584-E30B7EE2BED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68-45B1-8584-E30B7EE2BED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C68-45B1-8584-E30B7EE2BED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68-45B1-8584-E30B7EE2BED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C68-45B1-8584-E30B7EE2BED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C68-45B1-8584-E30B7EE2BED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C68-45B1-8584-E30B7EE2BED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C68-45B1-8584-E30B7EE2BED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C68-45B1-8584-E30B7EE2BED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C68-45B1-8584-E30B7EE2BED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C68-45B1-8584-E30B7EE2BED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C68-45B1-8584-E30B7EE2BED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C68-45B1-8584-E30B7EE2BED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C68-45B1-8584-E30B7EE2BED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C68-45B1-8584-E30B7EE2BED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C68-45B1-8584-E30B7EE2BED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C68-45B1-8584-E30B7EE2BED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C68-45B1-8584-E30B7EE2BED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C68-45B1-8584-E30B7EE2BED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C68-45B1-8584-E30B7EE2BED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C68-45B1-8584-E30B7EE2BED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C68-45B1-8584-E30B7EE2BED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C68-45B1-8584-E30B7EE2BED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C68-45B1-8584-E30B7EE2BED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C68-45B1-8584-E30B7EE2BED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C68-45B1-8584-E30B7EE2BED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C68-45B1-8584-E30B7EE2BED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C68-45B1-8584-E30B7EE2BED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C68-45B1-8584-E30B7EE2BED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C68-45B1-8584-E30B7EE2BED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C68-45B1-8584-E30B7EE2BED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C68-45B1-8584-E30B7EE2BED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C68-45B1-8584-E30B7EE2BED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C68-45B1-8584-E30B7EE2BED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C68-45B1-8584-E30B7EE2BED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C68-45B1-8584-E30B7EE2BED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C68-45B1-8584-E30B7EE2BED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C68-45B1-8584-E30B7EE2BED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C68-45B1-8584-E30B7EE2BED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C68-45B1-8584-E30B7EE2BED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C68-45B1-8584-E30B7EE2BED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C68-45B1-8584-E30B7EE2BED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C68-45B1-8584-E30B7EE2BED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C68-45B1-8584-E30B7EE2BED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C68-45B1-8584-E30B7EE2BED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C68-45B1-8584-E30B7EE2BED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C68-45B1-8584-E30B7EE2BED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C68-45B1-8584-E30B7EE2BED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C68-45B1-8584-E30B7EE2BED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C68-45B1-8584-E30B7EE2BED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C68-45B1-8584-E30B7EE2BED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C68-45B1-8584-E30B7EE2BED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C68-45B1-8584-E30B7EE2BED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C68-45B1-8584-E30B7EE2BED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C68-45B1-8584-E30B7EE2BED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C68-45B1-8584-E30B7EE2BED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C68-45B1-8584-E30B7EE2BED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C68-45B1-8584-E30B7EE2BED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C68-45B1-8584-E30B7EE2BED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C68-45B1-8584-E30B7EE2BED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C68-45B1-8584-E30B7EE2BED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100.52086458720882</c:v>
                </c:pt>
                <c:pt idx="2">
                  <c:v>102.33008893102745</c:v>
                </c:pt>
                <c:pt idx="3">
                  <c:v>100.89471094415707</c:v>
                </c:pt>
                <c:pt idx="4">
                  <c:v>100.8413043217359</c:v>
                </c:pt>
                <c:pt idx="5">
                  <c:v>101.72401377770844</c:v>
                </c:pt>
                <c:pt idx="6">
                  <c:v>104.03970092291443</c:v>
                </c:pt>
                <c:pt idx="7">
                  <c:v>103.12398737443442</c:v>
                </c:pt>
                <c:pt idx="8">
                  <c:v>102.81314883045498</c:v>
                </c:pt>
                <c:pt idx="9">
                  <c:v>103.33041297120845</c:v>
                </c:pt>
                <c:pt idx="10">
                  <c:v>105.31065852165669</c:v>
                </c:pt>
                <c:pt idx="11">
                  <c:v>104.55276454280332</c:v>
                </c:pt>
                <c:pt idx="12">
                  <c:v>104.60137056995067</c:v>
                </c:pt>
                <c:pt idx="13">
                  <c:v>104.9566146202129</c:v>
                </c:pt>
                <c:pt idx="14">
                  <c:v>107.10548107965387</c:v>
                </c:pt>
                <c:pt idx="15">
                  <c:v>106.15616336425717</c:v>
                </c:pt>
                <c:pt idx="16">
                  <c:v>106.09495577451604</c:v>
                </c:pt>
                <c:pt idx="17">
                  <c:v>105.87412839192061</c:v>
                </c:pt>
                <c:pt idx="18">
                  <c:v>109.08452648128369</c:v>
                </c:pt>
                <c:pt idx="19">
                  <c:v>108.01879433049699</c:v>
                </c:pt>
                <c:pt idx="20">
                  <c:v>108.53005772715815</c:v>
                </c:pt>
                <c:pt idx="21">
                  <c:v>108.71968124047382</c:v>
                </c:pt>
                <c:pt idx="22">
                  <c:v>110.59371362048893</c:v>
                </c:pt>
                <c:pt idx="23">
                  <c:v>109.4463713500474</c:v>
                </c:pt>
                <c:pt idx="24">
                  <c:v>109.03232000768095</c:v>
                </c:pt>
              </c:numCache>
            </c:numRef>
          </c:val>
          <c:smooth val="0"/>
          <c:extLst>
            <c:ext xmlns:c16="http://schemas.microsoft.com/office/drawing/2014/chart" uri="{C3380CC4-5D6E-409C-BE32-E72D297353CC}">
              <c16:uniqueId val="{00000000-9DF5-4986-8C44-820AFE57BE2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101.09703206054937</c:v>
                </c:pt>
                <c:pt idx="2">
                  <c:v>103.90339314567565</c:v>
                </c:pt>
                <c:pt idx="3">
                  <c:v>102.02398163109108</c:v>
                </c:pt>
                <c:pt idx="4">
                  <c:v>99.676843268985465</c:v>
                </c:pt>
                <c:pt idx="5">
                  <c:v>102.09201462709414</c:v>
                </c:pt>
                <c:pt idx="6">
                  <c:v>104.70278084871163</c:v>
                </c:pt>
                <c:pt idx="7">
                  <c:v>104.11599625818522</c:v>
                </c:pt>
                <c:pt idx="8">
                  <c:v>102.04098988009184</c:v>
                </c:pt>
                <c:pt idx="9">
                  <c:v>103.12951781614083</c:v>
                </c:pt>
                <c:pt idx="10">
                  <c:v>106.31856450378434</c:v>
                </c:pt>
                <c:pt idx="11">
                  <c:v>105.57870567225105</c:v>
                </c:pt>
                <c:pt idx="12">
                  <c:v>105.29806956373842</c:v>
                </c:pt>
                <c:pt idx="13">
                  <c:v>107.05842333531763</c:v>
                </c:pt>
                <c:pt idx="14">
                  <c:v>110.53661025597414</c:v>
                </c:pt>
                <c:pt idx="15">
                  <c:v>110.34101539246535</c:v>
                </c:pt>
                <c:pt idx="16">
                  <c:v>109.40556169742325</c:v>
                </c:pt>
                <c:pt idx="17">
                  <c:v>111.03835360149672</c:v>
                </c:pt>
                <c:pt idx="18">
                  <c:v>114.89922612467048</c:v>
                </c:pt>
                <c:pt idx="19">
                  <c:v>113.92125180712647</c:v>
                </c:pt>
                <c:pt idx="20">
                  <c:v>111.91427842503614</c:v>
                </c:pt>
                <c:pt idx="21">
                  <c:v>113.84471468662301</c:v>
                </c:pt>
                <c:pt idx="22">
                  <c:v>116.03027468322136</c:v>
                </c:pt>
                <c:pt idx="23">
                  <c:v>115.12883748618079</c:v>
                </c:pt>
                <c:pt idx="24">
                  <c:v>111.42954332851434</c:v>
                </c:pt>
              </c:numCache>
            </c:numRef>
          </c:val>
          <c:smooth val="0"/>
          <c:extLst>
            <c:ext xmlns:c16="http://schemas.microsoft.com/office/drawing/2014/chart" uri="{C3380CC4-5D6E-409C-BE32-E72D297353CC}">
              <c16:uniqueId val="{00000001-9DF5-4986-8C44-820AFE57BE2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102.03193033381712</c:v>
                </c:pt>
                <c:pt idx="2">
                  <c:v>100.78545206181167</c:v>
                </c:pt>
                <c:pt idx="3">
                  <c:v>101.63066678050031</c:v>
                </c:pt>
                <c:pt idx="4">
                  <c:v>99.88901220865705</c:v>
                </c:pt>
                <c:pt idx="5">
                  <c:v>102.36062494664048</c:v>
                </c:pt>
                <c:pt idx="6">
                  <c:v>100.55067019550927</c:v>
                </c:pt>
                <c:pt idx="7">
                  <c:v>101.33185349611541</c:v>
                </c:pt>
                <c:pt idx="8">
                  <c:v>100.51225134465977</c:v>
                </c:pt>
                <c:pt idx="9">
                  <c:v>100.75557073337318</c:v>
                </c:pt>
                <c:pt idx="10">
                  <c:v>97.110048663877748</c:v>
                </c:pt>
                <c:pt idx="11">
                  <c:v>97.203961410398705</c:v>
                </c:pt>
                <c:pt idx="12">
                  <c:v>96.657559976094944</c:v>
                </c:pt>
                <c:pt idx="13">
                  <c:v>97.195423887987715</c:v>
                </c:pt>
                <c:pt idx="14">
                  <c:v>95.28728762913002</c:v>
                </c:pt>
                <c:pt idx="15">
                  <c:v>95.709894988474346</c:v>
                </c:pt>
                <c:pt idx="16">
                  <c:v>94.382310253564413</c:v>
                </c:pt>
                <c:pt idx="17">
                  <c:v>95.308631435157523</c:v>
                </c:pt>
                <c:pt idx="18">
                  <c:v>93.409032698710831</c:v>
                </c:pt>
                <c:pt idx="19">
                  <c:v>92.358917442158287</c:v>
                </c:pt>
                <c:pt idx="20">
                  <c:v>89.558610091351483</c:v>
                </c:pt>
                <c:pt idx="21">
                  <c:v>87.373004354136427</c:v>
                </c:pt>
                <c:pt idx="22">
                  <c:v>84.59830957056262</c:v>
                </c:pt>
                <c:pt idx="23">
                  <c:v>84.59830957056262</c:v>
                </c:pt>
                <c:pt idx="24">
                  <c:v>80.893024844190222</c:v>
                </c:pt>
              </c:numCache>
            </c:numRef>
          </c:val>
          <c:smooth val="0"/>
          <c:extLst>
            <c:ext xmlns:c16="http://schemas.microsoft.com/office/drawing/2014/chart" uri="{C3380CC4-5D6E-409C-BE32-E72D297353CC}">
              <c16:uniqueId val="{00000002-9DF5-4986-8C44-820AFE57BE2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DF5-4986-8C44-820AFE57BE29}"/>
                </c:ext>
              </c:extLst>
            </c:dLbl>
            <c:dLbl>
              <c:idx val="1"/>
              <c:delete val="1"/>
              <c:extLst>
                <c:ext xmlns:c15="http://schemas.microsoft.com/office/drawing/2012/chart" uri="{CE6537A1-D6FC-4f65-9D91-7224C49458BB}"/>
                <c:ext xmlns:c16="http://schemas.microsoft.com/office/drawing/2014/chart" uri="{C3380CC4-5D6E-409C-BE32-E72D297353CC}">
                  <c16:uniqueId val="{00000004-9DF5-4986-8C44-820AFE57BE29}"/>
                </c:ext>
              </c:extLst>
            </c:dLbl>
            <c:dLbl>
              <c:idx val="2"/>
              <c:delete val="1"/>
              <c:extLst>
                <c:ext xmlns:c15="http://schemas.microsoft.com/office/drawing/2012/chart" uri="{CE6537A1-D6FC-4f65-9D91-7224C49458BB}"/>
                <c:ext xmlns:c16="http://schemas.microsoft.com/office/drawing/2014/chart" uri="{C3380CC4-5D6E-409C-BE32-E72D297353CC}">
                  <c16:uniqueId val="{00000005-9DF5-4986-8C44-820AFE57BE29}"/>
                </c:ext>
              </c:extLst>
            </c:dLbl>
            <c:dLbl>
              <c:idx val="3"/>
              <c:delete val="1"/>
              <c:extLst>
                <c:ext xmlns:c15="http://schemas.microsoft.com/office/drawing/2012/chart" uri="{CE6537A1-D6FC-4f65-9D91-7224C49458BB}"/>
                <c:ext xmlns:c16="http://schemas.microsoft.com/office/drawing/2014/chart" uri="{C3380CC4-5D6E-409C-BE32-E72D297353CC}">
                  <c16:uniqueId val="{00000006-9DF5-4986-8C44-820AFE57BE29}"/>
                </c:ext>
              </c:extLst>
            </c:dLbl>
            <c:dLbl>
              <c:idx val="4"/>
              <c:delete val="1"/>
              <c:extLst>
                <c:ext xmlns:c15="http://schemas.microsoft.com/office/drawing/2012/chart" uri="{CE6537A1-D6FC-4f65-9D91-7224C49458BB}"/>
                <c:ext xmlns:c16="http://schemas.microsoft.com/office/drawing/2014/chart" uri="{C3380CC4-5D6E-409C-BE32-E72D297353CC}">
                  <c16:uniqueId val="{00000007-9DF5-4986-8C44-820AFE57BE29}"/>
                </c:ext>
              </c:extLst>
            </c:dLbl>
            <c:dLbl>
              <c:idx val="5"/>
              <c:delete val="1"/>
              <c:extLst>
                <c:ext xmlns:c15="http://schemas.microsoft.com/office/drawing/2012/chart" uri="{CE6537A1-D6FC-4f65-9D91-7224C49458BB}"/>
                <c:ext xmlns:c16="http://schemas.microsoft.com/office/drawing/2014/chart" uri="{C3380CC4-5D6E-409C-BE32-E72D297353CC}">
                  <c16:uniqueId val="{00000008-9DF5-4986-8C44-820AFE57BE29}"/>
                </c:ext>
              </c:extLst>
            </c:dLbl>
            <c:dLbl>
              <c:idx val="6"/>
              <c:delete val="1"/>
              <c:extLst>
                <c:ext xmlns:c15="http://schemas.microsoft.com/office/drawing/2012/chart" uri="{CE6537A1-D6FC-4f65-9D91-7224C49458BB}"/>
                <c:ext xmlns:c16="http://schemas.microsoft.com/office/drawing/2014/chart" uri="{C3380CC4-5D6E-409C-BE32-E72D297353CC}">
                  <c16:uniqueId val="{00000009-9DF5-4986-8C44-820AFE57BE29}"/>
                </c:ext>
              </c:extLst>
            </c:dLbl>
            <c:dLbl>
              <c:idx val="7"/>
              <c:delete val="1"/>
              <c:extLst>
                <c:ext xmlns:c15="http://schemas.microsoft.com/office/drawing/2012/chart" uri="{CE6537A1-D6FC-4f65-9D91-7224C49458BB}"/>
                <c:ext xmlns:c16="http://schemas.microsoft.com/office/drawing/2014/chart" uri="{C3380CC4-5D6E-409C-BE32-E72D297353CC}">
                  <c16:uniqueId val="{0000000A-9DF5-4986-8C44-820AFE57BE29}"/>
                </c:ext>
              </c:extLst>
            </c:dLbl>
            <c:dLbl>
              <c:idx val="8"/>
              <c:delete val="1"/>
              <c:extLst>
                <c:ext xmlns:c15="http://schemas.microsoft.com/office/drawing/2012/chart" uri="{CE6537A1-D6FC-4f65-9D91-7224C49458BB}"/>
                <c:ext xmlns:c16="http://schemas.microsoft.com/office/drawing/2014/chart" uri="{C3380CC4-5D6E-409C-BE32-E72D297353CC}">
                  <c16:uniqueId val="{0000000B-9DF5-4986-8C44-820AFE57BE29}"/>
                </c:ext>
              </c:extLst>
            </c:dLbl>
            <c:dLbl>
              <c:idx val="9"/>
              <c:delete val="1"/>
              <c:extLst>
                <c:ext xmlns:c15="http://schemas.microsoft.com/office/drawing/2012/chart" uri="{CE6537A1-D6FC-4f65-9D91-7224C49458BB}"/>
                <c:ext xmlns:c16="http://schemas.microsoft.com/office/drawing/2014/chart" uri="{C3380CC4-5D6E-409C-BE32-E72D297353CC}">
                  <c16:uniqueId val="{0000000C-9DF5-4986-8C44-820AFE57BE29}"/>
                </c:ext>
              </c:extLst>
            </c:dLbl>
            <c:dLbl>
              <c:idx val="10"/>
              <c:delete val="1"/>
              <c:extLst>
                <c:ext xmlns:c15="http://schemas.microsoft.com/office/drawing/2012/chart" uri="{CE6537A1-D6FC-4f65-9D91-7224C49458BB}"/>
                <c:ext xmlns:c16="http://schemas.microsoft.com/office/drawing/2014/chart" uri="{C3380CC4-5D6E-409C-BE32-E72D297353CC}">
                  <c16:uniqueId val="{0000000D-9DF5-4986-8C44-820AFE57BE29}"/>
                </c:ext>
              </c:extLst>
            </c:dLbl>
            <c:dLbl>
              <c:idx val="11"/>
              <c:delete val="1"/>
              <c:extLst>
                <c:ext xmlns:c15="http://schemas.microsoft.com/office/drawing/2012/chart" uri="{CE6537A1-D6FC-4f65-9D91-7224C49458BB}"/>
                <c:ext xmlns:c16="http://schemas.microsoft.com/office/drawing/2014/chart" uri="{C3380CC4-5D6E-409C-BE32-E72D297353CC}">
                  <c16:uniqueId val="{0000000E-9DF5-4986-8C44-820AFE57BE29}"/>
                </c:ext>
              </c:extLst>
            </c:dLbl>
            <c:dLbl>
              <c:idx val="12"/>
              <c:delete val="1"/>
              <c:extLst>
                <c:ext xmlns:c15="http://schemas.microsoft.com/office/drawing/2012/chart" uri="{CE6537A1-D6FC-4f65-9D91-7224C49458BB}"/>
                <c:ext xmlns:c16="http://schemas.microsoft.com/office/drawing/2014/chart" uri="{C3380CC4-5D6E-409C-BE32-E72D297353CC}">
                  <c16:uniqueId val="{0000000F-9DF5-4986-8C44-820AFE57BE2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DF5-4986-8C44-820AFE57BE29}"/>
                </c:ext>
              </c:extLst>
            </c:dLbl>
            <c:dLbl>
              <c:idx val="14"/>
              <c:delete val="1"/>
              <c:extLst>
                <c:ext xmlns:c15="http://schemas.microsoft.com/office/drawing/2012/chart" uri="{CE6537A1-D6FC-4f65-9D91-7224C49458BB}"/>
                <c:ext xmlns:c16="http://schemas.microsoft.com/office/drawing/2014/chart" uri="{C3380CC4-5D6E-409C-BE32-E72D297353CC}">
                  <c16:uniqueId val="{00000011-9DF5-4986-8C44-820AFE57BE29}"/>
                </c:ext>
              </c:extLst>
            </c:dLbl>
            <c:dLbl>
              <c:idx val="15"/>
              <c:delete val="1"/>
              <c:extLst>
                <c:ext xmlns:c15="http://schemas.microsoft.com/office/drawing/2012/chart" uri="{CE6537A1-D6FC-4f65-9D91-7224C49458BB}"/>
                <c:ext xmlns:c16="http://schemas.microsoft.com/office/drawing/2014/chart" uri="{C3380CC4-5D6E-409C-BE32-E72D297353CC}">
                  <c16:uniqueId val="{00000012-9DF5-4986-8C44-820AFE57BE29}"/>
                </c:ext>
              </c:extLst>
            </c:dLbl>
            <c:dLbl>
              <c:idx val="16"/>
              <c:delete val="1"/>
              <c:extLst>
                <c:ext xmlns:c15="http://schemas.microsoft.com/office/drawing/2012/chart" uri="{CE6537A1-D6FC-4f65-9D91-7224C49458BB}"/>
                <c:ext xmlns:c16="http://schemas.microsoft.com/office/drawing/2014/chart" uri="{C3380CC4-5D6E-409C-BE32-E72D297353CC}">
                  <c16:uniqueId val="{00000013-9DF5-4986-8C44-820AFE57BE29}"/>
                </c:ext>
              </c:extLst>
            </c:dLbl>
            <c:dLbl>
              <c:idx val="17"/>
              <c:delete val="1"/>
              <c:extLst>
                <c:ext xmlns:c15="http://schemas.microsoft.com/office/drawing/2012/chart" uri="{CE6537A1-D6FC-4f65-9D91-7224C49458BB}"/>
                <c:ext xmlns:c16="http://schemas.microsoft.com/office/drawing/2014/chart" uri="{C3380CC4-5D6E-409C-BE32-E72D297353CC}">
                  <c16:uniqueId val="{00000014-9DF5-4986-8C44-820AFE57BE29}"/>
                </c:ext>
              </c:extLst>
            </c:dLbl>
            <c:dLbl>
              <c:idx val="18"/>
              <c:delete val="1"/>
              <c:extLst>
                <c:ext xmlns:c15="http://schemas.microsoft.com/office/drawing/2012/chart" uri="{CE6537A1-D6FC-4f65-9D91-7224C49458BB}"/>
                <c:ext xmlns:c16="http://schemas.microsoft.com/office/drawing/2014/chart" uri="{C3380CC4-5D6E-409C-BE32-E72D297353CC}">
                  <c16:uniqueId val="{00000015-9DF5-4986-8C44-820AFE57BE29}"/>
                </c:ext>
              </c:extLst>
            </c:dLbl>
            <c:dLbl>
              <c:idx val="19"/>
              <c:delete val="1"/>
              <c:extLst>
                <c:ext xmlns:c15="http://schemas.microsoft.com/office/drawing/2012/chart" uri="{CE6537A1-D6FC-4f65-9D91-7224C49458BB}"/>
                <c:ext xmlns:c16="http://schemas.microsoft.com/office/drawing/2014/chart" uri="{C3380CC4-5D6E-409C-BE32-E72D297353CC}">
                  <c16:uniqueId val="{00000016-9DF5-4986-8C44-820AFE57BE29}"/>
                </c:ext>
              </c:extLst>
            </c:dLbl>
            <c:dLbl>
              <c:idx val="20"/>
              <c:delete val="1"/>
              <c:extLst>
                <c:ext xmlns:c15="http://schemas.microsoft.com/office/drawing/2012/chart" uri="{CE6537A1-D6FC-4f65-9D91-7224C49458BB}"/>
                <c:ext xmlns:c16="http://schemas.microsoft.com/office/drawing/2014/chart" uri="{C3380CC4-5D6E-409C-BE32-E72D297353CC}">
                  <c16:uniqueId val="{00000017-9DF5-4986-8C44-820AFE57BE29}"/>
                </c:ext>
              </c:extLst>
            </c:dLbl>
            <c:dLbl>
              <c:idx val="21"/>
              <c:delete val="1"/>
              <c:extLst>
                <c:ext xmlns:c15="http://schemas.microsoft.com/office/drawing/2012/chart" uri="{CE6537A1-D6FC-4f65-9D91-7224C49458BB}"/>
                <c:ext xmlns:c16="http://schemas.microsoft.com/office/drawing/2014/chart" uri="{C3380CC4-5D6E-409C-BE32-E72D297353CC}">
                  <c16:uniqueId val="{00000018-9DF5-4986-8C44-820AFE57BE29}"/>
                </c:ext>
              </c:extLst>
            </c:dLbl>
            <c:dLbl>
              <c:idx val="22"/>
              <c:delete val="1"/>
              <c:extLst>
                <c:ext xmlns:c15="http://schemas.microsoft.com/office/drawing/2012/chart" uri="{CE6537A1-D6FC-4f65-9D91-7224C49458BB}"/>
                <c:ext xmlns:c16="http://schemas.microsoft.com/office/drawing/2014/chart" uri="{C3380CC4-5D6E-409C-BE32-E72D297353CC}">
                  <c16:uniqueId val="{00000019-9DF5-4986-8C44-820AFE57BE29}"/>
                </c:ext>
              </c:extLst>
            </c:dLbl>
            <c:dLbl>
              <c:idx val="23"/>
              <c:delete val="1"/>
              <c:extLst>
                <c:ext xmlns:c15="http://schemas.microsoft.com/office/drawing/2012/chart" uri="{CE6537A1-D6FC-4f65-9D91-7224C49458BB}"/>
                <c:ext xmlns:c16="http://schemas.microsoft.com/office/drawing/2014/chart" uri="{C3380CC4-5D6E-409C-BE32-E72D297353CC}">
                  <c16:uniqueId val="{0000001A-9DF5-4986-8C44-820AFE57BE29}"/>
                </c:ext>
              </c:extLst>
            </c:dLbl>
            <c:dLbl>
              <c:idx val="24"/>
              <c:delete val="1"/>
              <c:extLst>
                <c:ext xmlns:c15="http://schemas.microsoft.com/office/drawing/2012/chart" uri="{CE6537A1-D6FC-4f65-9D91-7224C49458BB}"/>
                <c:ext xmlns:c16="http://schemas.microsoft.com/office/drawing/2014/chart" uri="{C3380CC4-5D6E-409C-BE32-E72D297353CC}">
                  <c16:uniqueId val="{0000001B-9DF5-4986-8C44-820AFE57BE2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DF5-4986-8C44-820AFE57BE2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Ludwigshafen (523)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181698</v>
      </c>
      <c r="F11" s="238">
        <v>182388</v>
      </c>
      <c r="G11" s="238">
        <v>184300</v>
      </c>
      <c r="H11" s="238">
        <v>181177</v>
      </c>
      <c r="I11" s="265">
        <v>180861</v>
      </c>
      <c r="J11" s="263">
        <v>837</v>
      </c>
      <c r="K11" s="266">
        <v>0.46278633867998076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15.263789364770114</v>
      </c>
      <c r="E13" s="115">
        <v>27734</v>
      </c>
      <c r="F13" s="114">
        <v>27694</v>
      </c>
      <c r="G13" s="114">
        <v>28966</v>
      </c>
      <c r="H13" s="114">
        <v>28215</v>
      </c>
      <c r="I13" s="140">
        <v>27589</v>
      </c>
      <c r="J13" s="115">
        <v>145</v>
      </c>
      <c r="K13" s="116">
        <v>0.52557178585668196</v>
      </c>
    </row>
    <row r="14" spans="1:255" ht="14.1" customHeight="1" x14ac:dyDescent="0.2">
      <c r="A14" s="306" t="s">
        <v>230</v>
      </c>
      <c r="B14" s="307"/>
      <c r="C14" s="308"/>
      <c r="D14" s="113">
        <v>57.055113429977212</v>
      </c>
      <c r="E14" s="115">
        <v>103668</v>
      </c>
      <c r="F14" s="114">
        <v>104253</v>
      </c>
      <c r="G14" s="114">
        <v>104930</v>
      </c>
      <c r="H14" s="114">
        <v>103275</v>
      </c>
      <c r="I14" s="140">
        <v>103652</v>
      </c>
      <c r="J14" s="115">
        <v>16</v>
      </c>
      <c r="K14" s="116">
        <v>1.5436267510515958E-2</v>
      </c>
    </row>
    <row r="15" spans="1:255" ht="14.1" customHeight="1" x14ac:dyDescent="0.2">
      <c r="A15" s="306" t="s">
        <v>231</v>
      </c>
      <c r="B15" s="307"/>
      <c r="C15" s="308"/>
      <c r="D15" s="113">
        <v>15.751411683122544</v>
      </c>
      <c r="E15" s="115">
        <v>28620</v>
      </c>
      <c r="F15" s="114">
        <v>28672</v>
      </c>
      <c r="G15" s="114">
        <v>28629</v>
      </c>
      <c r="H15" s="114">
        <v>28170</v>
      </c>
      <c r="I15" s="140">
        <v>28161</v>
      </c>
      <c r="J15" s="115">
        <v>459</v>
      </c>
      <c r="K15" s="116">
        <v>1.6299137104506232</v>
      </c>
    </row>
    <row r="16" spans="1:255" ht="14.1" customHeight="1" x14ac:dyDescent="0.2">
      <c r="A16" s="306" t="s">
        <v>232</v>
      </c>
      <c r="B16" s="307"/>
      <c r="C16" s="308"/>
      <c r="D16" s="113">
        <v>11.554887780823124</v>
      </c>
      <c r="E16" s="115">
        <v>20995</v>
      </c>
      <c r="F16" s="114">
        <v>21083</v>
      </c>
      <c r="G16" s="114">
        <v>21085</v>
      </c>
      <c r="H16" s="114">
        <v>20839</v>
      </c>
      <c r="I16" s="140">
        <v>20764</v>
      </c>
      <c r="J16" s="115">
        <v>231</v>
      </c>
      <c r="K16" s="116">
        <v>1.1125024080138701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0.54486015256084275</v>
      </c>
      <c r="E18" s="115">
        <v>990</v>
      </c>
      <c r="F18" s="114">
        <v>904</v>
      </c>
      <c r="G18" s="114">
        <v>1808</v>
      </c>
      <c r="H18" s="114">
        <v>1271</v>
      </c>
      <c r="I18" s="140">
        <v>1021</v>
      </c>
      <c r="J18" s="115">
        <v>-31</v>
      </c>
      <c r="K18" s="116">
        <v>-3.0362389813907935</v>
      </c>
    </row>
    <row r="19" spans="1:255" ht="14.1" customHeight="1" x14ac:dyDescent="0.2">
      <c r="A19" s="306" t="s">
        <v>235</v>
      </c>
      <c r="B19" s="307" t="s">
        <v>236</v>
      </c>
      <c r="C19" s="308"/>
      <c r="D19" s="113">
        <v>0.47441358738125899</v>
      </c>
      <c r="E19" s="115">
        <v>862</v>
      </c>
      <c r="F19" s="114">
        <v>779</v>
      </c>
      <c r="G19" s="114">
        <v>1684</v>
      </c>
      <c r="H19" s="114">
        <v>1150</v>
      </c>
      <c r="I19" s="140">
        <v>899</v>
      </c>
      <c r="J19" s="115">
        <v>-37</v>
      </c>
      <c r="K19" s="116">
        <v>-4.1156840934371521</v>
      </c>
    </row>
    <row r="20" spans="1:255" ht="14.1" customHeight="1" x14ac:dyDescent="0.2">
      <c r="A20" s="306">
        <v>12</v>
      </c>
      <c r="B20" s="307" t="s">
        <v>237</v>
      </c>
      <c r="C20" s="308"/>
      <c r="D20" s="113">
        <v>0.65273145549208023</v>
      </c>
      <c r="E20" s="115">
        <v>1186</v>
      </c>
      <c r="F20" s="114">
        <v>1150</v>
      </c>
      <c r="G20" s="114">
        <v>1225</v>
      </c>
      <c r="H20" s="114">
        <v>1218</v>
      </c>
      <c r="I20" s="140">
        <v>1161</v>
      </c>
      <c r="J20" s="115">
        <v>25</v>
      </c>
      <c r="K20" s="116">
        <v>2.1533161068044788</v>
      </c>
    </row>
    <row r="21" spans="1:255" ht="14.1" customHeight="1" x14ac:dyDescent="0.2">
      <c r="A21" s="306">
        <v>21</v>
      </c>
      <c r="B21" s="307" t="s">
        <v>238</v>
      </c>
      <c r="C21" s="308"/>
      <c r="D21" s="113">
        <v>0.1210800339024095</v>
      </c>
      <c r="E21" s="115">
        <v>220</v>
      </c>
      <c r="F21" s="114">
        <v>222</v>
      </c>
      <c r="G21" s="114">
        <v>219</v>
      </c>
      <c r="H21" s="114">
        <v>244</v>
      </c>
      <c r="I21" s="140">
        <v>255</v>
      </c>
      <c r="J21" s="115">
        <v>-35</v>
      </c>
      <c r="K21" s="116">
        <v>-13.725490196078431</v>
      </c>
    </row>
    <row r="22" spans="1:255" ht="14.1" customHeight="1" x14ac:dyDescent="0.2">
      <c r="A22" s="306">
        <v>22</v>
      </c>
      <c r="B22" s="307" t="s">
        <v>239</v>
      </c>
      <c r="C22" s="308"/>
      <c r="D22" s="113">
        <v>0.78646985657519619</v>
      </c>
      <c r="E22" s="115">
        <v>1429</v>
      </c>
      <c r="F22" s="114">
        <v>1430</v>
      </c>
      <c r="G22" s="114">
        <v>1451</v>
      </c>
      <c r="H22" s="114">
        <v>1431</v>
      </c>
      <c r="I22" s="140">
        <v>1413</v>
      </c>
      <c r="J22" s="115">
        <v>16</v>
      </c>
      <c r="K22" s="116">
        <v>1.132342533616419</v>
      </c>
    </row>
    <row r="23" spans="1:255" ht="14.1" customHeight="1" x14ac:dyDescent="0.2">
      <c r="A23" s="306">
        <v>23</v>
      </c>
      <c r="B23" s="307" t="s">
        <v>240</v>
      </c>
      <c r="C23" s="308"/>
      <c r="D23" s="113">
        <v>0.30490153991788571</v>
      </c>
      <c r="E23" s="115">
        <v>554</v>
      </c>
      <c r="F23" s="114">
        <v>573</v>
      </c>
      <c r="G23" s="114">
        <v>591</v>
      </c>
      <c r="H23" s="114">
        <v>564</v>
      </c>
      <c r="I23" s="140">
        <v>585</v>
      </c>
      <c r="J23" s="115">
        <v>-31</v>
      </c>
      <c r="K23" s="116">
        <v>-5.299145299145299</v>
      </c>
    </row>
    <row r="24" spans="1:255" ht="14.1" customHeight="1" x14ac:dyDescent="0.2">
      <c r="A24" s="306">
        <v>24</v>
      </c>
      <c r="B24" s="307" t="s">
        <v>241</v>
      </c>
      <c r="C24" s="308"/>
      <c r="D24" s="113">
        <v>2.2515382667943511</v>
      </c>
      <c r="E24" s="115">
        <v>4091</v>
      </c>
      <c r="F24" s="114">
        <v>4124</v>
      </c>
      <c r="G24" s="114">
        <v>4298</v>
      </c>
      <c r="H24" s="114">
        <v>4238</v>
      </c>
      <c r="I24" s="140">
        <v>4271</v>
      </c>
      <c r="J24" s="115">
        <v>-180</v>
      </c>
      <c r="K24" s="116">
        <v>-4.21446967923203</v>
      </c>
    </row>
    <row r="25" spans="1:255" ht="14.1" customHeight="1" x14ac:dyDescent="0.2">
      <c r="A25" s="306">
        <v>25</v>
      </c>
      <c r="B25" s="307" t="s">
        <v>242</v>
      </c>
      <c r="C25" s="308"/>
      <c r="D25" s="113">
        <v>6.0974804345672489</v>
      </c>
      <c r="E25" s="115">
        <v>11079</v>
      </c>
      <c r="F25" s="114">
        <v>11134</v>
      </c>
      <c r="G25" s="114">
        <v>11535</v>
      </c>
      <c r="H25" s="114">
        <v>11545</v>
      </c>
      <c r="I25" s="140">
        <v>11555</v>
      </c>
      <c r="J25" s="115">
        <v>-476</v>
      </c>
      <c r="K25" s="116">
        <v>-4.1194288186932067</v>
      </c>
    </row>
    <row r="26" spans="1:255" ht="14.1" customHeight="1" x14ac:dyDescent="0.2">
      <c r="A26" s="306">
        <v>26</v>
      </c>
      <c r="B26" s="307" t="s">
        <v>243</v>
      </c>
      <c r="C26" s="308"/>
      <c r="D26" s="113">
        <v>2.4970005173419629</v>
      </c>
      <c r="E26" s="115">
        <v>4537</v>
      </c>
      <c r="F26" s="114">
        <v>4640</v>
      </c>
      <c r="G26" s="114">
        <v>4711</v>
      </c>
      <c r="H26" s="114">
        <v>4499</v>
      </c>
      <c r="I26" s="140">
        <v>4535</v>
      </c>
      <c r="J26" s="115">
        <v>2</v>
      </c>
      <c r="K26" s="116">
        <v>4.4101433296582136E-2</v>
      </c>
    </row>
    <row r="27" spans="1:255" ht="14.1" customHeight="1" x14ac:dyDescent="0.2">
      <c r="A27" s="306">
        <v>27</v>
      </c>
      <c r="B27" s="307" t="s">
        <v>244</v>
      </c>
      <c r="C27" s="308"/>
      <c r="D27" s="113">
        <v>6.8911050204184967</v>
      </c>
      <c r="E27" s="115">
        <v>12521</v>
      </c>
      <c r="F27" s="114">
        <v>12530</v>
      </c>
      <c r="G27" s="114">
        <v>12606</v>
      </c>
      <c r="H27" s="114">
        <v>12374</v>
      </c>
      <c r="I27" s="140">
        <v>12374</v>
      </c>
      <c r="J27" s="115">
        <v>147</v>
      </c>
      <c r="K27" s="116">
        <v>1.1879747858412801</v>
      </c>
    </row>
    <row r="28" spans="1:255" ht="14.1" customHeight="1" x14ac:dyDescent="0.2">
      <c r="A28" s="306">
        <v>28</v>
      </c>
      <c r="B28" s="307" t="s">
        <v>245</v>
      </c>
      <c r="C28" s="308"/>
      <c r="D28" s="113">
        <v>8.7507842684014139E-2</v>
      </c>
      <c r="E28" s="115">
        <v>159</v>
      </c>
      <c r="F28" s="114">
        <v>175</v>
      </c>
      <c r="G28" s="114">
        <v>168</v>
      </c>
      <c r="H28" s="114">
        <v>186</v>
      </c>
      <c r="I28" s="140">
        <v>185</v>
      </c>
      <c r="J28" s="115">
        <v>-26</v>
      </c>
      <c r="K28" s="116">
        <v>-14.054054054054054</v>
      </c>
    </row>
    <row r="29" spans="1:255" ht="14.1" customHeight="1" x14ac:dyDescent="0.2">
      <c r="A29" s="306">
        <v>29</v>
      </c>
      <c r="B29" s="307" t="s">
        <v>246</v>
      </c>
      <c r="C29" s="308"/>
      <c r="D29" s="113">
        <v>1.7732721328798335</v>
      </c>
      <c r="E29" s="115">
        <v>3222</v>
      </c>
      <c r="F29" s="114">
        <v>3265</v>
      </c>
      <c r="G29" s="114">
        <v>3276</v>
      </c>
      <c r="H29" s="114">
        <v>3261</v>
      </c>
      <c r="I29" s="140">
        <v>3248</v>
      </c>
      <c r="J29" s="115">
        <v>-26</v>
      </c>
      <c r="K29" s="116">
        <v>-0.80049261083743839</v>
      </c>
    </row>
    <row r="30" spans="1:255" ht="14.1" customHeight="1" x14ac:dyDescent="0.2">
      <c r="A30" s="306" t="s">
        <v>247</v>
      </c>
      <c r="B30" s="307" t="s">
        <v>248</v>
      </c>
      <c r="C30" s="308"/>
      <c r="D30" s="113">
        <v>0.5613710662748076</v>
      </c>
      <c r="E30" s="115">
        <v>1020</v>
      </c>
      <c r="F30" s="114">
        <v>999</v>
      </c>
      <c r="G30" s="114">
        <v>991</v>
      </c>
      <c r="H30" s="114">
        <v>969</v>
      </c>
      <c r="I30" s="140">
        <v>980</v>
      </c>
      <c r="J30" s="115">
        <v>40</v>
      </c>
      <c r="K30" s="116">
        <v>4.0816326530612246</v>
      </c>
    </row>
    <row r="31" spans="1:255" ht="14.1" customHeight="1" x14ac:dyDescent="0.2">
      <c r="A31" s="306" t="s">
        <v>249</v>
      </c>
      <c r="B31" s="307" t="s">
        <v>250</v>
      </c>
      <c r="C31" s="308"/>
      <c r="D31" s="113">
        <v>1.2025448821671125</v>
      </c>
      <c r="E31" s="115">
        <v>2185</v>
      </c>
      <c r="F31" s="114">
        <v>2249</v>
      </c>
      <c r="G31" s="114">
        <v>2268</v>
      </c>
      <c r="H31" s="114">
        <v>2274</v>
      </c>
      <c r="I31" s="140">
        <v>2251</v>
      </c>
      <c r="J31" s="115">
        <v>-66</v>
      </c>
      <c r="K31" s="116">
        <v>-2.9320302087960908</v>
      </c>
    </row>
    <row r="32" spans="1:255" ht="14.1" customHeight="1" x14ac:dyDescent="0.2">
      <c r="A32" s="306">
        <v>31</v>
      </c>
      <c r="B32" s="307" t="s">
        <v>251</v>
      </c>
      <c r="C32" s="308"/>
      <c r="D32" s="113">
        <v>0.94552499201972506</v>
      </c>
      <c r="E32" s="115">
        <v>1718</v>
      </c>
      <c r="F32" s="114">
        <v>1718</v>
      </c>
      <c r="G32" s="114">
        <v>1714</v>
      </c>
      <c r="H32" s="114">
        <v>1711</v>
      </c>
      <c r="I32" s="140">
        <v>1681</v>
      </c>
      <c r="J32" s="115">
        <v>37</v>
      </c>
      <c r="K32" s="116">
        <v>2.201070791195717</v>
      </c>
    </row>
    <row r="33" spans="1:11" ht="14.1" customHeight="1" x14ac:dyDescent="0.2">
      <c r="A33" s="306">
        <v>32</v>
      </c>
      <c r="B33" s="307" t="s">
        <v>252</v>
      </c>
      <c r="C33" s="308"/>
      <c r="D33" s="113">
        <v>1.8415172428975553</v>
      </c>
      <c r="E33" s="115">
        <v>3346</v>
      </c>
      <c r="F33" s="114">
        <v>3190</v>
      </c>
      <c r="G33" s="114">
        <v>3268</v>
      </c>
      <c r="H33" s="114">
        <v>3153</v>
      </c>
      <c r="I33" s="140">
        <v>3129</v>
      </c>
      <c r="J33" s="115">
        <v>217</v>
      </c>
      <c r="K33" s="116">
        <v>6.9351230425055927</v>
      </c>
    </row>
    <row r="34" spans="1:11" ht="14.1" customHeight="1" x14ac:dyDescent="0.2">
      <c r="A34" s="306">
        <v>33</v>
      </c>
      <c r="B34" s="307" t="s">
        <v>253</v>
      </c>
      <c r="C34" s="308"/>
      <c r="D34" s="113">
        <v>1.083666303426565</v>
      </c>
      <c r="E34" s="115">
        <v>1969</v>
      </c>
      <c r="F34" s="114">
        <v>1935</v>
      </c>
      <c r="G34" s="114">
        <v>2013</v>
      </c>
      <c r="H34" s="114">
        <v>1948</v>
      </c>
      <c r="I34" s="140">
        <v>1940</v>
      </c>
      <c r="J34" s="115">
        <v>29</v>
      </c>
      <c r="K34" s="116">
        <v>1.4948453608247423</v>
      </c>
    </row>
    <row r="35" spans="1:11" ht="14.1" customHeight="1" x14ac:dyDescent="0.2">
      <c r="A35" s="306">
        <v>34</v>
      </c>
      <c r="B35" s="307" t="s">
        <v>254</v>
      </c>
      <c r="C35" s="308"/>
      <c r="D35" s="113">
        <v>3.3566687580490706</v>
      </c>
      <c r="E35" s="115">
        <v>6099</v>
      </c>
      <c r="F35" s="114">
        <v>6187</v>
      </c>
      <c r="G35" s="114">
        <v>6261</v>
      </c>
      <c r="H35" s="114">
        <v>6307</v>
      </c>
      <c r="I35" s="140">
        <v>6274</v>
      </c>
      <c r="J35" s="115">
        <v>-175</v>
      </c>
      <c r="K35" s="116">
        <v>-2.7892891297417917</v>
      </c>
    </row>
    <row r="36" spans="1:11" ht="14.1" customHeight="1" x14ac:dyDescent="0.2">
      <c r="A36" s="306">
        <v>41</v>
      </c>
      <c r="B36" s="307" t="s">
        <v>255</v>
      </c>
      <c r="C36" s="308"/>
      <c r="D36" s="113">
        <v>5.6511354004997303</v>
      </c>
      <c r="E36" s="115">
        <v>10268</v>
      </c>
      <c r="F36" s="114">
        <v>10345</v>
      </c>
      <c r="G36" s="114">
        <v>10453</v>
      </c>
      <c r="H36" s="114">
        <v>10271</v>
      </c>
      <c r="I36" s="140">
        <v>10277</v>
      </c>
      <c r="J36" s="115">
        <v>-9</v>
      </c>
      <c r="K36" s="116">
        <v>-8.757419480393111E-2</v>
      </c>
    </row>
    <row r="37" spans="1:11" ht="14.1" customHeight="1" x14ac:dyDescent="0.2">
      <c r="A37" s="306">
        <v>42</v>
      </c>
      <c r="B37" s="307" t="s">
        <v>256</v>
      </c>
      <c r="C37" s="308"/>
      <c r="D37" s="113">
        <v>0.22069587997666457</v>
      </c>
      <c r="E37" s="115">
        <v>401</v>
      </c>
      <c r="F37" s="114">
        <v>396</v>
      </c>
      <c r="G37" s="114">
        <v>406</v>
      </c>
      <c r="H37" s="114">
        <v>407</v>
      </c>
      <c r="I37" s="140">
        <v>412</v>
      </c>
      <c r="J37" s="115">
        <v>-11</v>
      </c>
      <c r="K37" s="116">
        <v>-2.6699029126213594</v>
      </c>
    </row>
    <row r="38" spans="1:11" ht="14.1" customHeight="1" x14ac:dyDescent="0.2">
      <c r="A38" s="306">
        <v>43</v>
      </c>
      <c r="B38" s="307" t="s">
        <v>257</v>
      </c>
      <c r="C38" s="308"/>
      <c r="D38" s="113">
        <v>2.1744873361291814</v>
      </c>
      <c r="E38" s="115">
        <v>3951</v>
      </c>
      <c r="F38" s="114">
        <v>3975</v>
      </c>
      <c r="G38" s="114">
        <v>4006</v>
      </c>
      <c r="H38" s="114">
        <v>3947</v>
      </c>
      <c r="I38" s="140">
        <v>3948</v>
      </c>
      <c r="J38" s="115">
        <v>3</v>
      </c>
      <c r="K38" s="116">
        <v>7.598784194528875E-2</v>
      </c>
    </row>
    <row r="39" spans="1:11" ht="14.1" customHeight="1" x14ac:dyDescent="0.2">
      <c r="A39" s="306">
        <v>51</v>
      </c>
      <c r="B39" s="307" t="s">
        <v>258</v>
      </c>
      <c r="C39" s="308"/>
      <c r="D39" s="113">
        <v>8.3864434391132541</v>
      </c>
      <c r="E39" s="115">
        <v>15238</v>
      </c>
      <c r="F39" s="114">
        <v>15403</v>
      </c>
      <c r="G39" s="114">
        <v>15401</v>
      </c>
      <c r="H39" s="114">
        <v>15193</v>
      </c>
      <c r="I39" s="140">
        <v>15134</v>
      </c>
      <c r="J39" s="115">
        <v>104</v>
      </c>
      <c r="K39" s="116">
        <v>0.68719439672261129</v>
      </c>
    </row>
    <row r="40" spans="1:11" ht="14.1" customHeight="1" x14ac:dyDescent="0.2">
      <c r="A40" s="306" t="s">
        <v>259</v>
      </c>
      <c r="B40" s="307" t="s">
        <v>260</v>
      </c>
      <c r="C40" s="308"/>
      <c r="D40" s="113">
        <v>6.6032647580050412</v>
      </c>
      <c r="E40" s="115">
        <v>11998</v>
      </c>
      <c r="F40" s="114">
        <v>12119</v>
      </c>
      <c r="G40" s="114">
        <v>12071</v>
      </c>
      <c r="H40" s="114">
        <v>11910</v>
      </c>
      <c r="I40" s="140">
        <v>11825</v>
      </c>
      <c r="J40" s="115">
        <v>173</v>
      </c>
      <c r="K40" s="116">
        <v>1.4630021141649048</v>
      </c>
    </row>
    <row r="41" spans="1:11" ht="14.1" customHeight="1" x14ac:dyDescent="0.2">
      <c r="A41" s="306"/>
      <c r="B41" s="307" t="s">
        <v>261</v>
      </c>
      <c r="C41" s="308"/>
      <c r="D41" s="113">
        <v>5.0429834120353556</v>
      </c>
      <c r="E41" s="115">
        <v>9163</v>
      </c>
      <c r="F41" s="114">
        <v>9287</v>
      </c>
      <c r="G41" s="114">
        <v>9199</v>
      </c>
      <c r="H41" s="114">
        <v>9081</v>
      </c>
      <c r="I41" s="140">
        <v>8972</v>
      </c>
      <c r="J41" s="115">
        <v>191</v>
      </c>
      <c r="K41" s="116">
        <v>2.1288452964779312</v>
      </c>
    </row>
    <row r="42" spans="1:11" ht="14.1" customHeight="1" x14ac:dyDescent="0.2">
      <c r="A42" s="306">
        <v>52</v>
      </c>
      <c r="B42" s="307" t="s">
        <v>262</v>
      </c>
      <c r="C42" s="308"/>
      <c r="D42" s="113">
        <v>3.8156721592972955</v>
      </c>
      <c r="E42" s="115">
        <v>6933</v>
      </c>
      <c r="F42" s="114">
        <v>6906</v>
      </c>
      <c r="G42" s="114">
        <v>6831</v>
      </c>
      <c r="H42" s="114">
        <v>6745</v>
      </c>
      <c r="I42" s="140">
        <v>6686</v>
      </c>
      <c r="J42" s="115">
        <v>247</v>
      </c>
      <c r="K42" s="116">
        <v>3.6942865689500448</v>
      </c>
    </row>
    <row r="43" spans="1:11" ht="14.1" customHeight="1" x14ac:dyDescent="0.2">
      <c r="A43" s="306" t="s">
        <v>263</v>
      </c>
      <c r="B43" s="307" t="s">
        <v>264</v>
      </c>
      <c r="C43" s="308"/>
      <c r="D43" s="113">
        <v>3.2884236480313489</v>
      </c>
      <c r="E43" s="115">
        <v>5975</v>
      </c>
      <c r="F43" s="114">
        <v>5952</v>
      </c>
      <c r="G43" s="114">
        <v>5881</v>
      </c>
      <c r="H43" s="114">
        <v>5807</v>
      </c>
      <c r="I43" s="140">
        <v>5750</v>
      </c>
      <c r="J43" s="115">
        <v>225</v>
      </c>
      <c r="K43" s="116">
        <v>3.9130434782608696</v>
      </c>
    </row>
    <row r="44" spans="1:11" ht="14.1" customHeight="1" x14ac:dyDescent="0.2">
      <c r="A44" s="306">
        <v>53</v>
      </c>
      <c r="B44" s="307" t="s">
        <v>265</v>
      </c>
      <c r="C44" s="308"/>
      <c r="D44" s="113">
        <v>1.6043104492069258</v>
      </c>
      <c r="E44" s="115">
        <v>2915</v>
      </c>
      <c r="F44" s="114">
        <v>2927</v>
      </c>
      <c r="G44" s="114">
        <v>2927</v>
      </c>
      <c r="H44" s="114">
        <v>2889</v>
      </c>
      <c r="I44" s="140">
        <v>2853</v>
      </c>
      <c r="J44" s="115">
        <v>62</v>
      </c>
      <c r="K44" s="116">
        <v>2.1731510690501228</v>
      </c>
    </row>
    <row r="45" spans="1:11" ht="14.1" customHeight="1" x14ac:dyDescent="0.2">
      <c r="A45" s="306" t="s">
        <v>266</v>
      </c>
      <c r="B45" s="307" t="s">
        <v>267</v>
      </c>
      <c r="C45" s="308"/>
      <c r="D45" s="113">
        <v>1.5355149753987385</v>
      </c>
      <c r="E45" s="115">
        <v>2790</v>
      </c>
      <c r="F45" s="114">
        <v>2811</v>
      </c>
      <c r="G45" s="114">
        <v>2801</v>
      </c>
      <c r="H45" s="114">
        <v>2763</v>
      </c>
      <c r="I45" s="140">
        <v>2739</v>
      </c>
      <c r="J45" s="115">
        <v>51</v>
      </c>
      <c r="K45" s="116">
        <v>1.8619934282584885</v>
      </c>
    </row>
    <row r="46" spans="1:11" ht="14.1" customHeight="1" x14ac:dyDescent="0.2">
      <c r="A46" s="306">
        <v>54</v>
      </c>
      <c r="B46" s="307" t="s">
        <v>268</v>
      </c>
      <c r="C46" s="308"/>
      <c r="D46" s="113">
        <v>3.1156094178251825</v>
      </c>
      <c r="E46" s="115">
        <v>5661</v>
      </c>
      <c r="F46" s="114">
        <v>5700</v>
      </c>
      <c r="G46" s="114">
        <v>5798</v>
      </c>
      <c r="H46" s="114">
        <v>5791</v>
      </c>
      <c r="I46" s="140">
        <v>5711</v>
      </c>
      <c r="J46" s="115">
        <v>-50</v>
      </c>
      <c r="K46" s="116">
        <v>-0.87550341446331637</v>
      </c>
    </row>
    <row r="47" spans="1:11" ht="14.1" customHeight="1" x14ac:dyDescent="0.2">
      <c r="A47" s="306">
        <v>61</v>
      </c>
      <c r="B47" s="307" t="s">
        <v>269</v>
      </c>
      <c r="C47" s="308"/>
      <c r="D47" s="113">
        <v>2.5624938084073574</v>
      </c>
      <c r="E47" s="115">
        <v>4656</v>
      </c>
      <c r="F47" s="114">
        <v>4639</v>
      </c>
      <c r="G47" s="114">
        <v>4647</v>
      </c>
      <c r="H47" s="114">
        <v>4552</v>
      </c>
      <c r="I47" s="140">
        <v>4578</v>
      </c>
      <c r="J47" s="115">
        <v>78</v>
      </c>
      <c r="K47" s="116">
        <v>1.7038007863695936</v>
      </c>
    </row>
    <row r="48" spans="1:11" ht="14.1" customHeight="1" x14ac:dyDescent="0.2">
      <c r="A48" s="306">
        <v>62</v>
      </c>
      <c r="B48" s="307" t="s">
        <v>270</v>
      </c>
      <c r="C48" s="308"/>
      <c r="D48" s="113">
        <v>5.3698995035718609</v>
      </c>
      <c r="E48" s="115">
        <v>9757</v>
      </c>
      <c r="F48" s="114">
        <v>9876</v>
      </c>
      <c r="G48" s="114">
        <v>9818</v>
      </c>
      <c r="H48" s="114">
        <v>9572</v>
      </c>
      <c r="I48" s="140">
        <v>9690</v>
      </c>
      <c r="J48" s="115">
        <v>67</v>
      </c>
      <c r="K48" s="116">
        <v>0.69143446852425183</v>
      </c>
    </row>
    <row r="49" spans="1:11" ht="14.1" customHeight="1" x14ac:dyDescent="0.2">
      <c r="A49" s="306">
        <v>63</v>
      </c>
      <c r="B49" s="307" t="s">
        <v>271</v>
      </c>
      <c r="C49" s="308"/>
      <c r="D49" s="113">
        <v>1.6307279111492696</v>
      </c>
      <c r="E49" s="115">
        <v>2963</v>
      </c>
      <c r="F49" s="114">
        <v>3067</v>
      </c>
      <c r="G49" s="114">
        <v>3164</v>
      </c>
      <c r="H49" s="114">
        <v>3129</v>
      </c>
      <c r="I49" s="140">
        <v>3095</v>
      </c>
      <c r="J49" s="115">
        <v>-132</v>
      </c>
      <c r="K49" s="116">
        <v>-4.2649434571890144</v>
      </c>
    </row>
    <row r="50" spans="1:11" ht="14.1" customHeight="1" x14ac:dyDescent="0.2">
      <c r="A50" s="306" t="s">
        <v>272</v>
      </c>
      <c r="B50" s="307" t="s">
        <v>273</v>
      </c>
      <c r="C50" s="308"/>
      <c r="D50" s="113">
        <v>0.28508844346112783</v>
      </c>
      <c r="E50" s="115">
        <v>518</v>
      </c>
      <c r="F50" s="114">
        <v>529</v>
      </c>
      <c r="G50" s="114">
        <v>550</v>
      </c>
      <c r="H50" s="114">
        <v>532</v>
      </c>
      <c r="I50" s="140">
        <v>530</v>
      </c>
      <c r="J50" s="115">
        <v>-12</v>
      </c>
      <c r="K50" s="116">
        <v>-2.2641509433962264</v>
      </c>
    </row>
    <row r="51" spans="1:11" ht="14.1" customHeight="1" x14ac:dyDescent="0.2">
      <c r="A51" s="306" t="s">
        <v>274</v>
      </c>
      <c r="B51" s="307" t="s">
        <v>275</v>
      </c>
      <c r="C51" s="308"/>
      <c r="D51" s="113">
        <v>1.1634690530440621</v>
      </c>
      <c r="E51" s="115">
        <v>2114</v>
      </c>
      <c r="F51" s="114">
        <v>2199</v>
      </c>
      <c r="G51" s="114">
        <v>2268</v>
      </c>
      <c r="H51" s="114">
        <v>2278</v>
      </c>
      <c r="I51" s="140">
        <v>2242</v>
      </c>
      <c r="J51" s="115">
        <v>-128</v>
      </c>
      <c r="K51" s="116">
        <v>-5.709188224799286</v>
      </c>
    </row>
    <row r="52" spans="1:11" ht="14.1" customHeight="1" x14ac:dyDescent="0.2">
      <c r="A52" s="306">
        <v>71</v>
      </c>
      <c r="B52" s="307" t="s">
        <v>276</v>
      </c>
      <c r="C52" s="308"/>
      <c r="D52" s="113">
        <v>10.55542713733778</v>
      </c>
      <c r="E52" s="115">
        <v>19179</v>
      </c>
      <c r="F52" s="114">
        <v>19231</v>
      </c>
      <c r="G52" s="114">
        <v>19350</v>
      </c>
      <c r="H52" s="114">
        <v>19130</v>
      </c>
      <c r="I52" s="140">
        <v>19186</v>
      </c>
      <c r="J52" s="115">
        <v>-7</v>
      </c>
      <c r="K52" s="116">
        <v>-3.6484936933180445E-2</v>
      </c>
    </row>
    <row r="53" spans="1:11" ht="14.1" customHeight="1" x14ac:dyDescent="0.2">
      <c r="A53" s="306" t="s">
        <v>277</v>
      </c>
      <c r="B53" s="307" t="s">
        <v>278</v>
      </c>
      <c r="C53" s="308"/>
      <c r="D53" s="113">
        <v>3.5680084535878214</v>
      </c>
      <c r="E53" s="115">
        <v>6483</v>
      </c>
      <c r="F53" s="114">
        <v>6533</v>
      </c>
      <c r="G53" s="114">
        <v>6554</v>
      </c>
      <c r="H53" s="114">
        <v>6394</v>
      </c>
      <c r="I53" s="140">
        <v>6398</v>
      </c>
      <c r="J53" s="115">
        <v>85</v>
      </c>
      <c r="K53" s="116">
        <v>1.3285401688027509</v>
      </c>
    </row>
    <row r="54" spans="1:11" ht="14.1" customHeight="1" x14ac:dyDescent="0.2">
      <c r="A54" s="306" t="s">
        <v>279</v>
      </c>
      <c r="B54" s="307" t="s">
        <v>280</v>
      </c>
      <c r="C54" s="308"/>
      <c r="D54" s="113">
        <v>5.5559224647491989</v>
      </c>
      <c r="E54" s="115">
        <v>10095</v>
      </c>
      <c r="F54" s="114">
        <v>10085</v>
      </c>
      <c r="G54" s="114">
        <v>10153</v>
      </c>
      <c r="H54" s="114">
        <v>10051</v>
      </c>
      <c r="I54" s="140">
        <v>10105</v>
      </c>
      <c r="J54" s="115">
        <v>-10</v>
      </c>
      <c r="K54" s="116">
        <v>-9.8960910440376054E-2</v>
      </c>
    </row>
    <row r="55" spans="1:11" ht="14.1" customHeight="1" x14ac:dyDescent="0.2">
      <c r="A55" s="306">
        <v>72</v>
      </c>
      <c r="B55" s="307" t="s">
        <v>281</v>
      </c>
      <c r="C55" s="308"/>
      <c r="D55" s="113">
        <v>2.9268346376955168</v>
      </c>
      <c r="E55" s="115">
        <v>5318</v>
      </c>
      <c r="F55" s="114">
        <v>5330</v>
      </c>
      <c r="G55" s="114">
        <v>5322</v>
      </c>
      <c r="H55" s="114">
        <v>5372</v>
      </c>
      <c r="I55" s="140">
        <v>5420</v>
      </c>
      <c r="J55" s="115">
        <v>-102</v>
      </c>
      <c r="K55" s="116">
        <v>-1.8819188191881919</v>
      </c>
    </row>
    <row r="56" spans="1:11" ht="14.1" customHeight="1" x14ac:dyDescent="0.2">
      <c r="A56" s="306" t="s">
        <v>282</v>
      </c>
      <c r="B56" s="307" t="s">
        <v>283</v>
      </c>
      <c r="C56" s="308"/>
      <c r="D56" s="113">
        <v>1.2784950852513512</v>
      </c>
      <c r="E56" s="115">
        <v>2323</v>
      </c>
      <c r="F56" s="114">
        <v>2353</v>
      </c>
      <c r="G56" s="114">
        <v>2325</v>
      </c>
      <c r="H56" s="114">
        <v>2316</v>
      </c>
      <c r="I56" s="140">
        <v>2357</v>
      </c>
      <c r="J56" s="115">
        <v>-34</v>
      </c>
      <c r="K56" s="116">
        <v>-1.4425116673737803</v>
      </c>
    </row>
    <row r="57" spans="1:11" ht="14.1" customHeight="1" x14ac:dyDescent="0.2">
      <c r="A57" s="306" t="s">
        <v>284</v>
      </c>
      <c r="B57" s="307" t="s">
        <v>285</v>
      </c>
      <c r="C57" s="308"/>
      <c r="D57" s="113">
        <v>1.3038118196127639</v>
      </c>
      <c r="E57" s="115">
        <v>2369</v>
      </c>
      <c r="F57" s="114">
        <v>2370</v>
      </c>
      <c r="G57" s="114">
        <v>2385</v>
      </c>
      <c r="H57" s="114">
        <v>2460</v>
      </c>
      <c r="I57" s="140">
        <v>2466</v>
      </c>
      <c r="J57" s="115">
        <v>-97</v>
      </c>
      <c r="K57" s="116">
        <v>-3.9334955393349555</v>
      </c>
    </row>
    <row r="58" spans="1:11" ht="14.1" customHeight="1" x14ac:dyDescent="0.2">
      <c r="A58" s="306">
        <v>73</v>
      </c>
      <c r="B58" s="307" t="s">
        <v>286</v>
      </c>
      <c r="C58" s="308"/>
      <c r="D58" s="113">
        <v>3.0137921165890655</v>
      </c>
      <c r="E58" s="115">
        <v>5476</v>
      </c>
      <c r="F58" s="114">
        <v>5488</v>
      </c>
      <c r="G58" s="114">
        <v>5499</v>
      </c>
      <c r="H58" s="114">
        <v>5397</v>
      </c>
      <c r="I58" s="140">
        <v>5397</v>
      </c>
      <c r="J58" s="115">
        <v>79</v>
      </c>
      <c r="K58" s="116">
        <v>1.4637761719473781</v>
      </c>
    </row>
    <row r="59" spans="1:11" ht="14.1" customHeight="1" x14ac:dyDescent="0.2">
      <c r="A59" s="306" t="s">
        <v>287</v>
      </c>
      <c r="B59" s="307" t="s">
        <v>288</v>
      </c>
      <c r="C59" s="308"/>
      <c r="D59" s="113">
        <v>2.3770212110204847</v>
      </c>
      <c r="E59" s="115">
        <v>4319</v>
      </c>
      <c r="F59" s="114">
        <v>4332</v>
      </c>
      <c r="G59" s="114">
        <v>4336</v>
      </c>
      <c r="H59" s="114">
        <v>4251</v>
      </c>
      <c r="I59" s="140">
        <v>4244</v>
      </c>
      <c r="J59" s="115">
        <v>75</v>
      </c>
      <c r="K59" s="116">
        <v>1.7672007540056551</v>
      </c>
    </row>
    <row r="60" spans="1:11" ht="14.1" customHeight="1" x14ac:dyDescent="0.2">
      <c r="A60" s="306">
        <v>81</v>
      </c>
      <c r="B60" s="307" t="s">
        <v>289</v>
      </c>
      <c r="C60" s="308"/>
      <c r="D60" s="113">
        <v>8.2923312309436543</v>
      </c>
      <c r="E60" s="115">
        <v>15067</v>
      </c>
      <c r="F60" s="114">
        <v>15065</v>
      </c>
      <c r="G60" s="114">
        <v>14792</v>
      </c>
      <c r="H60" s="114">
        <v>14493</v>
      </c>
      <c r="I60" s="140">
        <v>14448</v>
      </c>
      <c r="J60" s="115">
        <v>619</v>
      </c>
      <c r="K60" s="116">
        <v>4.2843300110741973</v>
      </c>
    </row>
    <row r="61" spans="1:11" ht="14.1" customHeight="1" x14ac:dyDescent="0.2">
      <c r="A61" s="306" t="s">
        <v>290</v>
      </c>
      <c r="B61" s="307" t="s">
        <v>291</v>
      </c>
      <c r="C61" s="308"/>
      <c r="D61" s="113">
        <v>2.136512234587062</v>
      </c>
      <c r="E61" s="115">
        <v>3882</v>
      </c>
      <c r="F61" s="114">
        <v>3875</v>
      </c>
      <c r="G61" s="114">
        <v>3896</v>
      </c>
      <c r="H61" s="114">
        <v>3759</v>
      </c>
      <c r="I61" s="140">
        <v>3824</v>
      </c>
      <c r="J61" s="115">
        <v>58</v>
      </c>
      <c r="K61" s="116">
        <v>1.5167364016736402</v>
      </c>
    </row>
    <row r="62" spans="1:11" ht="14.1" customHeight="1" x14ac:dyDescent="0.2">
      <c r="A62" s="306" t="s">
        <v>292</v>
      </c>
      <c r="B62" s="307" t="s">
        <v>293</v>
      </c>
      <c r="C62" s="308"/>
      <c r="D62" s="113">
        <v>3.270812006736453</v>
      </c>
      <c r="E62" s="115">
        <v>5943</v>
      </c>
      <c r="F62" s="114">
        <v>5952</v>
      </c>
      <c r="G62" s="114">
        <v>5857</v>
      </c>
      <c r="H62" s="114">
        <v>5845</v>
      </c>
      <c r="I62" s="140">
        <v>5783</v>
      </c>
      <c r="J62" s="115">
        <v>160</v>
      </c>
      <c r="K62" s="116">
        <v>2.766730070897458</v>
      </c>
    </row>
    <row r="63" spans="1:11" ht="14.1" customHeight="1" x14ac:dyDescent="0.2">
      <c r="A63" s="306"/>
      <c r="B63" s="307" t="s">
        <v>294</v>
      </c>
      <c r="C63" s="308"/>
      <c r="D63" s="113">
        <v>2.8602406190491916</v>
      </c>
      <c r="E63" s="115">
        <v>5197</v>
      </c>
      <c r="F63" s="114">
        <v>5208</v>
      </c>
      <c r="G63" s="114">
        <v>5138</v>
      </c>
      <c r="H63" s="114">
        <v>5136</v>
      </c>
      <c r="I63" s="140">
        <v>5105</v>
      </c>
      <c r="J63" s="115">
        <v>92</v>
      </c>
      <c r="K63" s="116">
        <v>1.8021547502448581</v>
      </c>
    </row>
    <row r="64" spans="1:11" ht="14.1" customHeight="1" x14ac:dyDescent="0.2">
      <c r="A64" s="306" t="s">
        <v>295</v>
      </c>
      <c r="B64" s="307" t="s">
        <v>296</v>
      </c>
      <c r="C64" s="308"/>
      <c r="D64" s="113">
        <v>0.97029136259067239</v>
      </c>
      <c r="E64" s="115">
        <v>1763</v>
      </c>
      <c r="F64" s="114">
        <v>1742</v>
      </c>
      <c r="G64" s="114">
        <v>1718</v>
      </c>
      <c r="H64" s="114">
        <v>1689</v>
      </c>
      <c r="I64" s="140">
        <v>1683</v>
      </c>
      <c r="J64" s="115">
        <v>80</v>
      </c>
      <c r="K64" s="116">
        <v>4.7534165181224006</v>
      </c>
    </row>
    <row r="65" spans="1:11" ht="14.1" customHeight="1" x14ac:dyDescent="0.2">
      <c r="A65" s="306" t="s">
        <v>297</v>
      </c>
      <c r="B65" s="307" t="s">
        <v>298</v>
      </c>
      <c r="C65" s="308"/>
      <c r="D65" s="113">
        <v>0.70721747074816455</v>
      </c>
      <c r="E65" s="115">
        <v>1285</v>
      </c>
      <c r="F65" s="114">
        <v>1296</v>
      </c>
      <c r="G65" s="114">
        <v>1144</v>
      </c>
      <c r="H65" s="114">
        <v>1078</v>
      </c>
      <c r="I65" s="140">
        <v>1059</v>
      </c>
      <c r="J65" s="115">
        <v>226</v>
      </c>
      <c r="K65" s="116">
        <v>21.340887629839472</v>
      </c>
    </row>
    <row r="66" spans="1:11" ht="14.1" customHeight="1" x14ac:dyDescent="0.2">
      <c r="A66" s="306">
        <v>82</v>
      </c>
      <c r="B66" s="307" t="s">
        <v>299</v>
      </c>
      <c r="C66" s="308"/>
      <c r="D66" s="113">
        <v>2.2867615493841429</v>
      </c>
      <c r="E66" s="115">
        <v>4155</v>
      </c>
      <c r="F66" s="114">
        <v>4192</v>
      </c>
      <c r="G66" s="114">
        <v>4193</v>
      </c>
      <c r="H66" s="114">
        <v>4116</v>
      </c>
      <c r="I66" s="140">
        <v>4130</v>
      </c>
      <c r="J66" s="115">
        <v>25</v>
      </c>
      <c r="K66" s="116">
        <v>0.60532687651331718</v>
      </c>
    </row>
    <row r="67" spans="1:11" ht="14.1" customHeight="1" x14ac:dyDescent="0.2">
      <c r="A67" s="306" t="s">
        <v>300</v>
      </c>
      <c r="B67" s="307" t="s">
        <v>301</v>
      </c>
      <c r="C67" s="308"/>
      <c r="D67" s="113">
        <v>1.407830576010743</v>
      </c>
      <c r="E67" s="115">
        <v>2558</v>
      </c>
      <c r="F67" s="114">
        <v>2553</v>
      </c>
      <c r="G67" s="114">
        <v>2529</v>
      </c>
      <c r="H67" s="114">
        <v>2508</v>
      </c>
      <c r="I67" s="140">
        <v>2496</v>
      </c>
      <c r="J67" s="115">
        <v>62</v>
      </c>
      <c r="K67" s="116">
        <v>2.483974358974359</v>
      </c>
    </row>
    <row r="68" spans="1:11" ht="14.1" customHeight="1" x14ac:dyDescent="0.2">
      <c r="A68" s="306" t="s">
        <v>302</v>
      </c>
      <c r="B68" s="307" t="s">
        <v>303</v>
      </c>
      <c r="C68" s="308"/>
      <c r="D68" s="113">
        <v>0.44854648922938062</v>
      </c>
      <c r="E68" s="115">
        <v>815</v>
      </c>
      <c r="F68" s="114">
        <v>852</v>
      </c>
      <c r="G68" s="114">
        <v>870</v>
      </c>
      <c r="H68" s="114">
        <v>850</v>
      </c>
      <c r="I68" s="140">
        <v>858</v>
      </c>
      <c r="J68" s="115">
        <v>-43</v>
      </c>
      <c r="K68" s="116">
        <v>-5.0116550116550114</v>
      </c>
    </row>
    <row r="69" spans="1:11" ht="14.1" customHeight="1" x14ac:dyDescent="0.2">
      <c r="A69" s="306">
        <v>83</v>
      </c>
      <c r="B69" s="307" t="s">
        <v>304</v>
      </c>
      <c r="C69" s="308"/>
      <c r="D69" s="113">
        <v>5.3368776761439314</v>
      </c>
      <c r="E69" s="115">
        <v>9697</v>
      </c>
      <c r="F69" s="114">
        <v>9688</v>
      </c>
      <c r="G69" s="114">
        <v>9557</v>
      </c>
      <c r="H69" s="114">
        <v>9368</v>
      </c>
      <c r="I69" s="140">
        <v>9387</v>
      </c>
      <c r="J69" s="115">
        <v>310</v>
      </c>
      <c r="K69" s="116">
        <v>3.3024395440502823</v>
      </c>
    </row>
    <row r="70" spans="1:11" ht="14.1" customHeight="1" x14ac:dyDescent="0.2">
      <c r="A70" s="306" t="s">
        <v>305</v>
      </c>
      <c r="B70" s="307" t="s">
        <v>306</v>
      </c>
      <c r="C70" s="308"/>
      <c r="D70" s="113">
        <v>4.3478739446774322</v>
      </c>
      <c r="E70" s="115">
        <v>7900</v>
      </c>
      <c r="F70" s="114">
        <v>7909</v>
      </c>
      <c r="G70" s="114">
        <v>7781</v>
      </c>
      <c r="H70" s="114">
        <v>7605</v>
      </c>
      <c r="I70" s="140">
        <v>7629</v>
      </c>
      <c r="J70" s="115">
        <v>271</v>
      </c>
      <c r="K70" s="116">
        <v>3.5522348931707954</v>
      </c>
    </row>
    <row r="71" spans="1:11" ht="14.1" customHeight="1" x14ac:dyDescent="0.2">
      <c r="A71" s="306"/>
      <c r="B71" s="307" t="s">
        <v>307</v>
      </c>
      <c r="C71" s="308"/>
      <c r="D71" s="113">
        <v>2.624134552939493</v>
      </c>
      <c r="E71" s="115">
        <v>4768</v>
      </c>
      <c r="F71" s="114">
        <v>4802</v>
      </c>
      <c r="G71" s="114">
        <v>4749</v>
      </c>
      <c r="H71" s="114">
        <v>4635</v>
      </c>
      <c r="I71" s="140">
        <v>4663</v>
      </c>
      <c r="J71" s="115">
        <v>105</v>
      </c>
      <c r="K71" s="116">
        <v>2.2517692472657087</v>
      </c>
    </row>
    <row r="72" spans="1:11" ht="14.1" customHeight="1" x14ac:dyDescent="0.2">
      <c r="A72" s="306">
        <v>84</v>
      </c>
      <c r="B72" s="307" t="s">
        <v>308</v>
      </c>
      <c r="C72" s="308"/>
      <c r="D72" s="113">
        <v>1.3456394676881418</v>
      </c>
      <c r="E72" s="115">
        <v>2445</v>
      </c>
      <c r="F72" s="114">
        <v>2468</v>
      </c>
      <c r="G72" s="114">
        <v>2438</v>
      </c>
      <c r="H72" s="114">
        <v>2400</v>
      </c>
      <c r="I72" s="140">
        <v>2411</v>
      </c>
      <c r="J72" s="115">
        <v>34</v>
      </c>
      <c r="K72" s="116">
        <v>1.4102032351721276</v>
      </c>
    </row>
    <row r="73" spans="1:11" ht="14.1" customHeight="1" x14ac:dyDescent="0.2">
      <c r="A73" s="306" t="s">
        <v>309</v>
      </c>
      <c r="B73" s="307" t="s">
        <v>310</v>
      </c>
      <c r="C73" s="308"/>
      <c r="D73" s="113">
        <v>0.63622054177811538</v>
      </c>
      <c r="E73" s="115">
        <v>1156</v>
      </c>
      <c r="F73" s="114">
        <v>1177</v>
      </c>
      <c r="G73" s="114">
        <v>1169</v>
      </c>
      <c r="H73" s="114">
        <v>1158</v>
      </c>
      <c r="I73" s="140">
        <v>1202</v>
      </c>
      <c r="J73" s="115">
        <v>-46</v>
      </c>
      <c r="K73" s="116">
        <v>-3.8269550748752081</v>
      </c>
    </row>
    <row r="74" spans="1:11" ht="14.1" customHeight="1" x14ac:dyDescent="0.2">
      <c r="A74" s="306" t="s">
        <v>311</v>
      </c>
      <c r="B74" s="307" t="s">
        <v>312</v>
      </c>
      <c r="C74" s="308"/>
      <c r="D74" s="113">
        <v>0.20583605763409613</v>
      </c>
      <c r="E74" s="115">
        <v>374</v>
      </c>
      <c r="F74" s="114">
        <v>372</v>
      </c>
      <c r="G74" s="114">
        <v>360</v>
      </c>
      <c r="H74" s="114">
        <v>353</v>
      </c>
      <c r="I74" s="140">
        <v>350</v>
      </c>
      <c r="J74" s="115">
        <v>24</v>
      </c>
      <c r="K74" s="116">
        <v>6.8571428571428568</v>
      </c>
    </row>
    <row r="75" spans="1:11" ht="14.1" customHeight="1" x14ac:dyDescent="0.2">
      <c r="A75" s="306" t="s">
        <v>313</v>
      </c>
      <c r="B75" s="307" t="s">
        <v>314</v>
      </c>
      <c r="C75" s="308"/>
      <c r="D75" s="113">
        <v>0.17171350262523527</v>
      </c>
      <c r="E75" s="115">
        <v>312</v>
      </c>
      <c r="F75" s="114">
        <v>311</v>
      </c>
      <c r="G75" s="114">
        <v>312</v>
      </c>
      <c r="H75" s="114">
        <v>313</v>
      </c>
      <c r="I75" s="140">
        <v>298</v>
      </c>
      <c r="J75" s="115">
        <v>14</v>
      </c>
      <c r="K75" s="116">
        <v>4.6979865771812079</v>
      </c>
    </row>
    <row r="76" spans="1:11" ht="14.1" customHeight="1" x14ac:dyDescent="0.2">
      <c r="A76" s="306">
        <v>91</v>
      </c>
      <c r="B76" s="307" t="s">
        <v>315</v>
      </c>
      <c r="C76" s="308"/>
      <c r="D76" s="113">
        <v>0.14914858721614987</v>
      </c>
      <c r="E76" s="115">
        <v>271</v>
      </c>
      <c r="F76" s="114">
        <v>263</v>
      </c>
      <c r="G76" s="114">
        <v>257</v>
      </c>
      <c r="H76" s="114">
        <v>236</v>
      </c>
      <c r="I76" s="140">
        <v>227</v>
      </c>
      <c r="J76" s="115">
        <v>44</v>
      </c>
      <c r="K76" s="116">
        <v>19.383259911894275</v>
      </c>
    </row>
    <row r="77" spans="1:11" ht="14.1" customHeight="1" x14ac:dyDescent="0.2">
      <c r="A77" s="306">
        <v>92</v>
      </c>
      <c r="B77" s="307" t="s">
        <v>316</v>
      </c>
      <c r="C77" s="308"/>
      <c r="D77" s="113">
        <v>1.7165846624618872</v>
      </c>
      <c r="E77" s="115">
        <v>3119</v>
      </c>
      <c r="F77" s="114">
        <v>3142</v>
      </c>
      <c r="G77" s="114">
        <v>3174</v>
      </c>
      <c r="H77" s="114">
        <v>3139</v>
      </c>
      <c r="I77" s="140">
        <v>3141</v>
      </c>
      <c r="J77" s="115">
        <v>-22</v>
      </c>
      <c r="K77" s="116">
        <v>-0.70041388092964019</v>
      </c>
    </row>
    <row r="78" spans="1:11" ht="14.1" customHeight="1" x14ac:dyDescent="0.2">
      <c r="A78" s="306">
        <v>93</v>
      </c>
      <c r="B78" s="307" t="s">
        <v>317</v>
      </c>
      <c r="C78" s="308"/>
      <c r="D78" s="113">
        <v>8.3104932360290151E-2</v>
      </c>
      <c r="E78" s="115">
        <v>151</v>
      </c>
      <c r="F78" s="114" t="s">
        <v>514</v>
      </c>
      <c r="G78" s="114" t="s">
        <v>514</v>
      </c>
      <c r="H78" s="114" t="s">
        <v>514</v>
      </c>
      <c r="I78" s="140" t="s">
        <v>514</v>
      </c>
      <c r="J78" s="115" t="s">
        <v>514</v>
      </c>
      <c r="K78" s="116" t="s">
        <v>514</v>
      </c>
    </row>
    <row r="79" spans="1:11" ht="14.1" customHeight="1" x14ac:dyDescent="0.2">
      <c r="A79" s="306">
        <v>94</v>
      </c>
      <c r="B79" s="307" t="s">
        <v>318</v>
      </c>
      <c r="C79" s="308"/>
      <c r="D79" s="113">
        <v>0.15024931479708087</v>
      </c>
      <c r="E79" s="115">
        <v>273</v>
      </c>
      <c r="F79" s="114">
        <v>273</v>
      </c>
      <c r="G79" s="114">
        <v>278</v>
      </c>
      <c r="H79" s="114">
        <v>254</v>
      </c>
      <c r="I79" s="140">
        <v>253</v>
      </c>
      <c r="J79" s="115">
        <v>20</v>
      </c>
      <c r="K79" s="116">
        <v>7.9051383399209483</v>
      </c>
    </row>
    <row r="80" spans="1:11" ht="14.1" customHeight="1" x14ac:dyDescent="0.2">
      <c r="A80" s="306" t="s">
        <v>319</v>
      </c>
      <c r="B80" s="307" t="s">
        <v>320</v>
      </c>
      <c r="C80" s="308"/>
      <c r="D80" s="113">
        <v>1.6510913713964931E-3</v>
      </c>
      <c r="E80" s="115">
        <v>3</v>
      </c>
      <c r="F80" s="114" t="s">
        <v>514</v>
      </c>
      <c r="G80" s="114" t="s">
        <v>514</v>
      </c>
      <c r="H80" s="114" t="s">
        <v>514</v>
      </c>
      <c r="I80" s="140" t="s">
        <v>514</v>
      </c>
      <c r="J80" s="115" t="s">
        <v>514</v>
      </c>
      <c r="K80" s="116" t="s">
        <v>514</v>
      </c>
    </row>
    <row r="81" spans="1:11" ht="14.1" customHeight="1" x14ac:dyDescent="0.2">
      <c r="A81" s="310" t="s">
        <v>321</v>
      </c>
      <c r="B81" s="311" t="s">
        <v>224</v>
      </c>
      <c r="C81" s="312"/>
      <c r="D81" s="125">
        <v>0.37479774130700394</v>
      </c>
      <c r="E81" s="143">
        <v>681</v>
      </c>
      <c r="F81" s="144">
        <v>686</v>
      </c>
      <c r="G81" s="144">
        <v>690</v>
      </c>
      <c r="H81" s="144">
        <v>678</v>
      </c>
      <c r="I81" s="145">
        <v>695</v>
      </c>
      <c r="J81" s="143">
        <v>-14</v>
      </c>
      <c r="K81" s="146">
        <v>-2.014388489208633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32053</v>
      </c>
      <c r="E12" s="114">
        <v>33356</v>
      </c>
      <c r="F12" s="114">
        <v>33462</v>
      </c>
      <c r="G12" s="114">
        <v>33855</v>
      </c>
      <c r="H12" s="140">
        <v>34140</v>
      </c>
      <c r="I12" s="115">
        <v>-2087</v>
      </c>
      <c r="J12" s="116">
        <v>-6.1130638547158762</v>
      </c>
      <c r="K12"/>
      <c r="L12"/>
      <c r="M12"/>
      <c r="N12"/>
      <c r="O12"/>
      <c r="P12"/>
    </row>
    <row r="13" spans="1:16" s="110" customFormat="1" ht="14.45" customHeight="1" x14ac:dyDescent="0.2">
      <c r="A13" s="120" t="s">
        <v>105</v>
      </c>
      <c r="B13" s="119" t="s">
        <v>106</v>
      </c>
      <c r="C13" s="113">
        <v>38.695285932674011</v>
      </c>
      <c r="D13" s="115">
        <v>12403</v>
      </c>
      <c r="E13" s="114">
        <v>12826</v>
      </c>
      <c r="F13" s="114">
        <v>12899</v>
      </c>
      <c r="G13" s="114">
        <v>12988</v>
      </c>
      <c r="H13" s="140">
        <v>13257</v>
      </c>
      <c r="I13" s="115">
        <v>-854</v>
      </c>
      <c r="J13" s="116">
        <v>-6.441879761635362</v>
      </c>
      <c r="K13"/>
      <c r="L13"/>
      <c r="M13"/>
      <c r="N13"/>
      <c r="O13"/>
      <c r="P13"/>
    </row>
    <row r="14" spans="1:16" s="110" customFormat="1" ht="14.45" customHeight="1" x14ac:dyDescent="0.2">
      <c r="A14" s="120"/>
      <c r="B14" s="119" t="s">
        <v>107</v>
      </c>
      <c r="C14" s="113">
        <v>61.304714067325989</v>
      </c>
      <c r="D14" s="115">
        <v>19650</v>
      </c>
      <c r="E14" s="114">
        <v>20530</v>
      </c>
      <c r="F14" s="114">
        <v>20563</v>
      </c>
      <c r="G14" s="114">
        <v>20867</v>
      </c>
      <c r="H14" s="140">
        <v>20883</v>
      </c>
      <c r="I14" s="115">
        <v>-1233</v>
      </c>
      <c r="J14" s="116">
        <v>-5.904324091366183</v>
      </c>
      <c r="K14"/>
      <c r="L14"/>
      <c r="M14"/>
      <c r="N14"/>
      <c r="O14"/>
      <c r="P14"/>
    </row>
    <row r="15" spans="1:16" s="110" customFormat="1" ht="14.45" customHeight="1" x14ac:dyDescent="0.2">
      <c r="A15" s="118" t="s">
        <v>105</v>
      </c>
      <c r="B15" s="121" t="s">
        <v>108</v>
      </c>
      <c r="C15" s="113">
        <v>14.076685489657754</v>
      </c>
      <c r="D15" s="115">
        <v>4512</v>
      </c>
      <c r="E15" s="114">
        <v>4807</v>
      </c>
      <c r="F15" s="114">
        <v>4787</v>
      </c>
      <c r="G15" s="114">
        <v>5121</v>
      </c>
      <c r="H15" s="140">
        <v>5648</v>
      </c>
      <c r="I15" s="115">
        <v>-1136</v>
      </c>
      <c r="J15" s="116">
        <v>-20.113314447592067</v>
      </c>
      <c r="K15"/>
      <c r="L15"/>
      <c r="M15"/>
      <c r="N15"/>
      <c r="O15"/>
      <c r="P15"/>
    </row>
    <row r="16" spans="1:16" s="110" customFormat="1" ht="14.45" customHeight="1" x14ac:dyDescent="0.2">
      <c r="A16" s="118"/>
      <c r="B16" s="121" t="s">
        <v>109</v>
      </c>
      <c r="C16" s="113">
        <v>51.779864599257479</v>
      </c>
      <c r="D16" s="115">
        <v>16597</v>
      </c>
      <c r="E16" s="114">
        <v>17336</v>
      </c>
      <c r="F16" s="114">
        <v>17442</v>
      </c>
      <c r="G16" s="114">
        <v>17585</v>
      </c>
      <c r="H16" s="140">
        <v>17507</v>
      </c>
      <c r="I16" s="115">
        <v>-910</v>
      </c>
      <c r="J16" s="116">
        <v>-5.1979208316673331</v>
      </c>
      <c r="K16"/>
      <c r="L16"/>
      <c r="M16"/>
      <c r="N16"/>
      <c r="O16"/>
      <c r="P16"/>
    </row>
    <row r="17" spans="1:16" s="110" customFormat="1" ht="14.45" customHeight="1" x14ac:dyDescent="0.2">
      <c r="A17" s="118"/>
      <c r="B17" s="121" t="s">
        <v>110</v>
      </c>
      <c r="C17" s="113">
        <v>19.268087230524443</v>
      </c>
      <c r="D17" s="115">
        <v>6176</v>
      </c>
      <c r="E17" s="114">
        <v>6292</v>
      </c>
      <c r="F17" s="114">
        <v>6333</v>
      </c>
      <c r="G17" s="114">
        <v>6333</v>
      </c>
      <c r="H17" s="140">
        <v>6256</v>
      </c>
      <c r="I17" s="115">
        <v>-80</v>
      </c>
      <c r="J17" s="116">
        <v>-1.2787723785166241</v>
      </c>
      <c r="K17"/>
      <c r="L17"/>
      <c r="M17"/>
      <c r="N17"/>
      <c r="O17"/>
      <c r="P17"/>
    </row>
    <row r="18" spans="1:16" s="110" customFormat="1" ht="14.45" customHeight="1" x14ac:dyDescent="0.2">
      <c r="A18" s="120"/>
      <c r="B18" s="121" t="s">
        <v>111</v>
      </c>
      <c r="C18" s="113">
        <v>14.875362680560322</v>
      </c>
      <c r="D18" s="115">
        <v>4768</v>
      </c>
      <c r="E18" s="114">
        <v>4921</v>
      </c>
      <c r="F18" s="114">
        <v>4900</v>
      </c>
      <c r="G18" s="114">
        <v>4816</v>
      </c>
      <c r="H18" s="140">
        <v>4729</v>
      </c>
      <c r="I18" s="115">
        <v>39</v>
      </c>
      <c r="J18" s="116">
        <v>0.82469866779445977</v>
      </c>
      <c r="K18"/>
      <c r="L18"/>
      <c r="M18"/>
      <c r="N18"/>
      <c r="O18"/>
      <c r="P18"/>
    </row>
    <row r="19" spans="1:16" s="110" customFormat="1" ht="14.45" customHeight="1" x14ac:dyDescent="0.2">
      <c r="A19" s="120"/>
      <c r="B19" s="121" t="s">
        <v>112</v>
      </c>
      <c r="C19" s="113">
        <v>1.369606589086825</v>
      </c>
      <c r="D19" s="115">
        <v>439</v>
      </c>
      <c r="E19" s="114">
        <v>488</v>
      </c>
      <c r="F19" s="114">
        <v>487</v>
      </c>
      <c r="G19" s="114">
        <v>413</v>
      </c>
      <c r="H19" s="140">
        <v>391</v>
      </c>
      <c r="I19" s="115">
        <v>48</v>
      </c>
      <c r="J19" s="116">
        <v>12.276214833759591</v>
      </c>
      <c r="K19"/>
      <c r="L19"/>
      <c r="M19"/>
      <c r="N19"/>
      <c r="O19"/>
      <c r="P19"/>
    </row>
    <row r="20" spans="1:16" s="110" customFormat="1" ht="14.45" customHeight="1" x14ac:dyDescent="0.2">
      <c r="A20" s="120" t="s">
        <v>113</v>
      </c>
      <c r="B20" s="119" t="s">
        <v>116</v>
      </c>
      <c r="C20" s="113">
        <v>80.872305244438891</v>
      </c>
      <c r="D20" s="115">
        <v>25922</v>
      </c>
      <c r="E20" s="114">
        <v>26960</v>
      </c>
      <c r="F20" s="114">
        <v>27072</v>
      </c>
      <c r="G20" s="114">
        <v>27475</v>
      </c>
      <c r="H20" s="140">
        <v>27942</v>
      </c>
      <c r="I20" s="115">
        <v>-2020</v>
      </c>
      <c r="J20" s="116">
        <v>-7.2292606112661941</v>
      </c>
      <c r="K20"/>
      <c r="L20"/>
      <c r="M20"/>
      <c r="N20"/>
      <c r="O20"/>
      <c r="P20"/>
    </row>
    <row r="21" spans="1:16" s="110" customFormat="1" ht="14.45" customHeight="1" x14ac:dyDescent="0.2">
      <c r="A21" s="123"/>
      <c r="B21" s="124" t="s">
        <v>117</v>
      </c>
      <c r="C21" s="125">
        <v>18.703397497894112</v>
      </c>
      <c r="D21" s="143">
        <v>5995</v>
      </c>
      <c r="E21" s="144">
        <v>6269</v>
      </c>
      <c r="F21" s="144">
        <v>6255</v>
      </c>
      <c r="G21" s="144">
        <v>6257</v>
      </c>
      <c r="H21" s="145">
        <v>6078</v>
      </c>
      <c r="I21" s="143">
        <v>-83</v>
      </c>
      <c r="J21" s="146">
        <v>-1.3655807831523528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470357</v>
      </c>
      <c r="E23" s="114">
        <v>489426</v>
      </c>
      <c r="F23" s="114">
        <v>493608</v>
      </c>
      <c r="G23" s="114">
        <v>494508</v>
      </c>
      <c r="H23" s="140">
        <v>487194</v>
      </c>
      <c r="I23" s="115">
        <v>-16837</v>
      </c>
      <c r="J23" s="116">
        <v>-3.4559128396490926</v>
      </c>
      <c r="K23"/>
      <c r="L23"/>
      <c r="M23"/>
      <c r="N23"/>
      <c r="O23"/>
      <c r="P23"/>
    </row>
    <row r="24" spans="1:16" s="110" customFormat="1" ht="14.45" customHeight="1" x14ac:dyDescent="0.2">
      <c r="A24" s="120" t="s">
        <v>105</v>
      </c>
      <c r="B24" s="119" t="s">
        <v>106</v>
      </c>
      <c r="C24" s="113">
        <v>40.426739689214791</v>
      </c>
      <c r="D24" s="115">
        <v>190150</v>
      </c>
      <c r="E24" s="114">
        <v>196287</v>
      </c>
      <c r="F24" s="114">
        <v>197849</v>
      </c>
      <c r="G24" s="114">
        <v>197290</v>
      </c>
      <c r="H24" s="140">
        <v>194372</v>
      </c>
      <c r="I24" s="115">
        <v>-4222</v>
      </c>
      <c r="J24" s="116">
        <v>-2.1721235568909103</v>
      </c>
      <c r="K24"/>
      <c r="L24"/>
      <c r="M24"/>
      <c r="N24"/>
      <c r="O24"/>
      <c r="P24"/>
    </row>
    <row r="25" spans="1:16" s="110" customFormat="1" ht="14.45" customHeight="1" x14ac:dyDescent="0.2">
      <c r="A25" s="120"/>
      <c r="B25" s="119" t="s">
        <v>107</v>
      </c>
      <c r="C25" s="113">
        <v>59.573260310785209</v>
      </c>
      <c r="D25" s="115">
        <v>280207</v>
      </c>
      <c r="E25" s="114">
        <v>293139</v>
      </c>
      <c r="F25" s="114">
        <v>295759</v>
      </c>
      <c r="G25" s="114">
        <v>297218</v>
      </c>
      <c r="H25" s="140">
        <v>292822</v>
      </c>
      <c r="I25" s="115">
        <v>-12615</v>
      </c>
      <c r="J25" s="116">
        <v>-4.3080779449631521</v>
      </c>
      <c r="K25"/>
      <c r="L25"/>
      <c r="M25"/>
      <c r="N25"/>
      <c r="O25"/>
      <c r="P25"/>
    </row>
    <row r="26" spans="1:16" s="110" customFormat="1" ht="14.45" customHeight="1" x14ac:dyDescent="0.2">
      <c r="A26" s="118" t="s">
        <v>105</v>
      </c>
      <c r="B26" s="121" t="s">
        <v>108</v>
      </c>
      <c r="C26" s="113">
        <v>16.785760603116355</v>
      </c>
      <c r="D26" s="115">
        <v>78953</v>
      </c>
      <c r="E26" s="114">
        <v>84347</v>
      </c>
      <c r="F26" s="114">
        <v>85552</v>
      </c>
      <c r="G26" s="114">
        <v>87910</v>
      </c>
      <c r="H26" s="140">
        <v>84635</v>
      </c>
      <c r="I26" s="115">
        <v>-5682</v>
      </c>
      <c r="J26" s="116">
        <v>-6.7135345897087495</v>
      </c>
      <c r="K26"/>
      <c r="L26"/>
      <c r="M26"/>
      <c r="N26"/>
      <c r="O26"/>
      <c r="P26"/>
    </row>
    <row r="27" spans="1:16" s="110" customFormat="1" ht="14.45" customHeight="1" x14ac:dyDescent="0.2">
      <c r="A27" s="118"/>
      <c r="B27" s="121" t="s">
        <v>109</v>
      </c>
      <c r="C27" s="113">
        <v>46.5004241459147</v>
      </c>
      <c r="D27" s="115">
        <v>218718</v>
      </c>
      <c r="E27" s="114">
        <v>228807</v>
      </c>
      <c r="F27" s="114">
        <v>231217</v>
      </c>
      <c r="G27" s="114">
        <v>231109</v>
      </c>
      <c r="H27" s="140">
        <v>229687</v>
      </c>
      <c r="I27" s="115">
        <v>-10969</v>
      </c>
      <c r="J27" s="116">
        <v>-4.7756294435470883</v>
      </c>
      <c r="K27"/>
      <c r="L27"/>
      <c r="M27"/>
      <c r="N27"/>
      <c r="O27"/>
      <c r="P27"/>
    </row>
    <row r="28" spans="1:16" s="110" customFormat="1" ht="14.45" customHeight="1" x14ac:dyDescent="0.2">
      <c r="A28" s="118"/>
      <c r="B28" s="121" t="s">
        <v>110</v>
      </c>
      <c r="C28" s="113">
        <v>20.320947705678879</v>
      </c>
      <c r="D28" s="115">
        <v>95581</v>
      </c>
      <c r="E28" s="114">
        <v>97355</v>
      </c>
      <c r="F28" s="114">
        <v>98122</v>
      </c>
      <c r="G28" s="114">
        <v>97824</v>
      </c>
      <c r="H28" s="140">
        <v>96763</v>
      </c>
      <c r="I28" s="115">
        <v>-1182</v>
      </c>
      <c r="J28" s="116">
        <v>-1.2215412916093962</v>
      </c>
      <c r="K28"/>
      <c r="L28"/>
      <c r="M28"/>
      <c r="N28"/>
      <c r="O28"/>
      <c r="P28"/>
    </row>
    <row r="29" spans="1:16" s="110" customFormat="1" ht="14.45" customHeight="1" x14ac:dyDescent="0.2">
      <c r="A29" s="118"/>
      <c r="B29" s="121" t="s">
        <v>111</v>
      </c>
      <c r="C29" s="113">
        <v>16.392654940821547</v>
      </c>
      <c r="D29" s="115">
        <v>77104</v>
      </c>
      <c r="E29" s="114">
        <v>78916</v>
      </c>
      <c r="F29" s="114">
        <v>78717</v>
      </c>
      <c r="G29" s="114">
        <v>77665</v>
      </c>
      <c r="H29" s="140">
        <v>76109</v>
      </c>
      <c r="I29" s="115">
        <v>995</v>
      </c>
      <c r="J29" s="116">
        <v>1.3073355319344624</v>
      </c>
      <c r="K29"/>
      <c r="L29"/>
      <c r="M29"/>
      <c r="N29"/>
      <c r="O29"/>
      <c r="P29"/>
    </row>
    <row r="30" spans="1:16" s="110" customFormat="1" ht="14.45" customHeight="1" x14ac:dyDescent="0.2">
      <c r="A30" s="120"/>
      <c r="B30" s="121" t="s">
        <v>112</v>
      </c>
      <c r="C30" s="113">
        <v>1.5739108804588855</v>
      </c>
      <c r="D30" s="115">
        <v>7403</v>
      </c>
      <c r="E30" s="114">
        <v>7595</v>
      </c>
      <c r="F30" s="114">
        <v>8004</v>
      </c>
      <c r="G30" s="114">
        <v>6991</v>
      </c>
      <c r="H30" s="140">
        <v>6849</v>
      </c>
      <c r="I30" s="115">
        <v>554</v>
      </c>
      <c r="J30" s="116">
        <v>8.0887720835158419</v>
      </c>
      <c r="K30"/>
      <c r="L30"/>
      <c r="M30"/>
      <c r="N30"/>
      <c r="O30"/>
      <c r="P30"/>
    </row>
    <row r="31" spans="1:16" s="110" customFormat="1" ht="14.45" customHeight="1" x14ac:dyDescent="0.2">
      <c r="A31" s="120" t="s">
        <v>113</v>
      </c>
      <c r="B31" s="119" t="s">
        <v>116</v>
      </c>
      <c r="C31" s="113">
        <v>88.523610789251563</v>
      </c>
      <c r="D31" s="115">
        <v>416377</v>
      </c>
      <c r="E31" s="114">
        <v>433275</v>
      </c>
      <c r="F31" s="114">
        <v>437742</v>
      </c>
      <c r="G31" s="114">
        <v>439328</v>
      </c>
      <c r="H31" s="140">
        <v>433581</v>
      </c>
      <c r="I31" s="115">
        <v>-17204</v>
      </c>
      <c r="J31" s="116">
        <v>-3.9678860466671741</v>
      </c>
      <c r="K31"/>
      <c r="L31"/>
      <c r="M31"/>
      <c r="N31"/>
      <c r="O31"/>
      <c r="P31"/>
    </row>
    <row r="32" spans="1:16" s="110" customFormat="1" ht="14.45" customHeight="1" x14ac:dyDescent="0.2">
      <c r="A32" s="123"/>
      <c r="B32" s="124" t="s">
        <v>117</v>
      </c>
      <c r="C32" s="125">
        <v>11.288659465044637</v>
      </c>
      <c r="D32" s="143">
        <v>53097</v>
      </c>
      <c r="E32" s="144">
        <v>55234</v>
      </c>
      <c r="F32" s="144">
        <v>54957</v>
      </c>
      <c r="G32" s="144">
        <v>54276</v>
      </c>
      <c r="H32" s="145">
        <v>52739</v>
      </c>
      <c r="I32" s="143">
        <v>358</v>
      </c>
      <c r="J32" s="146">
        <v>0.67881453952482984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35232</v>
      </c>
      <c r="E56" s="114">
        <v>36919</v>
      </c>
      <c r="F56" s="114">
        <v>37055</v>
      </c>
      <c r="G56" s="114">
        <v>37088</v>
      </c>
      <c r="H56" s="140">
        <v>36602</v>
      </c>
      <c r="I56" s="115">
        <v>-1370</v>
      </c>
      <c r="J56" s="116">
        <v>-3.7429648653079068</v>
      </c>
      <c r="K56"/>
      <c r="L56"/>
      <c r="M56"/>
      <c r="N56"/>
      <c r="O56"/>
      <c r="P56"/>
    </row>
    <row r="57" spans="1:16" s="110" customFormat="1" ht="14.45" customHeight="1" x14ac:dyDescent="0.2">
      <c r="A57" s="120" t="s">
        <v>105</v>
      </c>
      <c r="B57" s="119" t="s">
        <v>106</v>
      </c>
      <c r="C57" s="113">
        <v>39.154745685740238</v>
      </c>
      <c r="D57" s="115">
        <v>13795</v>
      </c>
      <c r="E57" s="114">
        <v>14420</v>
      </c>
      <c r="F57" s="114">
        <v>14453</v>
      </c>
      <c r="G57" s="114">
        <v>14390</v>
      </c>
      <c r="H57" s="140">
        <v>14204</v>
      </c>
      <c r="I57" s="115">
        <v>-409</v>
      </c>
      <c r="J57" s="116">
        <v>-2.8794705716699522</v>
      </c>
    </row>
    <row r="58" spans="1:16" s="110" customFormat="1" ht="14.45" customHeight="1" x14ac:dyDescent="0.2">
      <c r="A58" s="120"/>
      <c r="B58" s="119" t="s">
        <v>107</v>
      </c>
      <c r="C58" s="113">
        <v>60.845254314259762</v>
      </c>
      <c r="D58" s="115">
        <v>21437</v>
      </c>
      <c r="E58" s="114">
        <v>22499</v>
      </c>
      <c r="F58" s="114">
        <v>22602</v>
      </c>
      <c r="G58" s="114">
        <v>22698</v>
      </c>
      <c r="H58" s="140">
        <v>22398</v>
      </c>
      <c r="I58" s="115">
        <v>-961</v>
      </c>
      <c r="J58" s="116">
        <v>-4.2905616572908292</v>
      </c>
    </row>
    <row r="59" spans="1:16" s="110" customFormat="1" ht="14.45" customHeight="1" x14ac:dyDescent="0.2">
      <c r="A59" s="118" t="s">
        <v>105</v>
      </c>
      <c r="B59" s="121" t="s">
        <v>108</v>
      </c>
      <c r="C59" s="113">
        <v>15.105585831062671</v>
      </c>
      <c r="D59" s="115">
        <v>5322</v>
      </c>
      <c r="E59" s="114">
        <v>5716</v>
      </c>
      <c r="F59" s="114">
        <v>5694</v>
      </c>
      <c r="G59" s="114">
        <v>5844</v>
      </c>
      <c r="H59" s="140">
        <v>5583</v>
      </c>
      <c r="I59" s="115">
        <v>-261</v>
      </c>
      <c r="J59" s="116">
        <v>-4.6749059645351965</v>
      </c>
    </row>
    <row r="60" spans="1:16" s="110" customFormat="1" ht="14.45" customHeight="1" x14ac:dyDescent="0.2">
      <c r="A60" s="118"/>
      <c r="B60" s="121" t="s">
        <v>109</v>
      </c>
      <c r="C60" s="113">
        <v>52.43244777475023</v>
      </c>
      <c r="D60" s="115">
        <v>18473</v>
      </c>
      <c r="E60" s="114">
        <v>19513</v>
      </c>
      <c r="F60" s="114">
        <v>19629</v>
      </c>
      <c r="G60" s="114">
        <v>19616</v>
      </c>
      <c r="H60" s="140">
        <v>19627</v>
      </c>
      <c r="I60" s="115">
        <v>-1154</v>
      </c>
      <c r="J60" s="116">
        <v>-5.879655576501758</v>
      </c>
    </row>
    <row r="61" spans="1:16" s="110" customFormat="1" ht="14.45" customHeight="1" x14ac:dyDescent="0.2">
      <c r="A61" s="118"/>
      <c r="B61" s="121" t="s">
        <v>110</v>
      </c>
      <c r="C61" s="113">
        <v>18.463328792007268</v>
      </c>
      <c r="D61" s="115">
        <v>6505</v>
      </c>
      <c r="E61" s="114">
        <v>6625</v>
      </c>
      <c r="F61" s="114">
        <v>6667</v>
      </c>
      <c r="G61" s="114">
        <v>6627</v>
      </c>
      <c r="H61" s="140">
        <v>6505</v>
      </c>
      <c r="I61" s="115">
        <v>0</v>
      </c>
      <c r="J61" s="116">
        <v>0</v>
      </c>
    </row>
    <row r="62" spans="1:16" s="110" customFormat="1" ht="14.45" customHeight="1" x14ac:dyDescent="0.2">
      <c r="A62" s="120"/>
      <c r="B62" s="121" t="s">
        <v>111</v>
      </c>
      <c r="C62" s="113">
        <v>13.998637602179837</v>
      </c>
      <c r="D62" s="115">
        <v>4932</v>
      </c>
      <c r="E62" s="114">
        <v>5065</v>
      </c>
      <c r="F62" s="114">
        <v>5065</v>
      </c>
      <c r="G62" s="114">
        <v>5001</v>
      </c>
      <c r="H62" s="140">
        <v>4887</v>
      </c>
      <c r="I62" s="115">
        <v>45</v>
      </c>
      <c r="J62" s="116">
        <v>0.92081031307550643</v>
      </c>
    </row>
    <row r="63" spans="1:16" s="110" customFormat="1" ht="14.45" customHeight="1" x14ac:dyDescent="0.2">
      <c r="A63" s="120"/>
      <c r="B63" s="121" t="s">
        <v>112</v>
      </c>
      <c r="C63" s="113">
        <v>1.3198228882833787</v>
      </c>
      <c r="D63" s="115">
        <v>465</v>
      </c>
      <c r="E63" s="114">
        <v>495</v>
      </c>
      <c r="F63" s="114">
        <v>489</v>
      </c>
      <c r="G63" s="114">
        <v>431</v>
      </c>
      <c r="H63" s="140">
        <v>404</v>
      </c>
      <c r="I63" s="115">
        <v>61</v>
      </c>
      <c r="J63" s="116">
        <v>15.099009900990099</v>
      </c>
    </row>
    <row r="64" spans="1:16" s="110" customFormat="1" ht="14.45" customHeight="1" x14ac:dyDescent="0.2">
      <c r="A64" s="120" t="s">
        <v>113</v>
      </c>
      <c r="B64" s="119" t="s">
        <v>116</v>
      </c>
      <c r="C64" s="113">
        <v>78.542234332425068</v>
      </c>
      <c r="D64" s="115">
        <v>27672</v>
      </c>
      <c r="E64" s="114">
        <v>28922</v>
      </c>
      <c r="F64" s="114">
        <v>29100</v>
      </c>
      <c r="G64" s="114">
        <v>29227</v>
      </c>
      <c r="H64" s="140">
        <v>28882</v>
      </c>
      <c r="I64" s="115">
        <v>-1210</v>
      </c>
      <c r="J64" s="116">
        <v>-4.1894605636728759</v>
      </c>
    </row>
    <row r="65" spans="1:10" s="110" customFormat="1" ht="14.45" customHeight="1" x14ac:dyDescent="0.2">
      <c r="A65" s="123"/>
      <c r="B65" s="124" t="s">
        <v>117</v>
      </c>
      <c r="C65" s="125">
        <v>21.077429609445957</v>
      </c>
      <c r="D65" s="143">
        <v>7426</v>
      </c>
      <c r="E65" s="144">
        <v>7862</v>
      </c>
      <c r="F65" s="144">
        <v>7816</v>
      </c>
      <c r="G65" s="144">
        <v>7726</v>
      </c>
      <c r="H65" s="145">
        <v>7591</v>
      </c>
      <c r="I65" s="143">
        <v>-165</v>
      </c>
      <c r="J65" s="146">
        <v>-2.1736266631537347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32053</v>
      </c>
      <c r="G11" s="114">
        <v>33356</v>
      </c>
      <c r="H11" s="114">
        <v>33462</v>
      </c>
      <c r="I11" s="114">
        <v>33855</v>
      </c>
      <c r="J11" s="140">
        <v>34140</v>
      </c>
      <c r="K11" s="114">
        <v>-2087</v>
      </c>
      <c r="L11" s="116">
        <v>-6.1130638547158762</v>
      </c>
    </row>
    <row r="12" spans="1:17" s="110" customFormat="1" ht="24" customHeight="1" x14ac:dyDescent="0.2">
      <c r="A12" s="604" t="s">
        <v>185</v>
      </c>
      <c r="B12" s="605"/>
      <c r="C12" s="605"/>
      <c r="D12" s="606"/>
      <c r="E12" s="113">
        <v>38.695285932674011</v>
      </c>
      <c r="F12" s="115">
        <v>12403</v>
      </c>
      <c r="G12" s="114">
        <v>12826</v>
      </c>
      <c r="H12" s="114">
        <v>12899</v>
      </c>
      <c r="I12" s="114">
        <v>12988</v>
      </c>
      <c r="J12" s="140">
        <v>13257</v>
      </c>
      <c r="K12" s="114">
        <v>-854</v>
      </c>
      <c r="L12" s="116">
        <v>-6.441879761635362</v>
      </c>
    </row>
    <row r="13" spans="1:17" s="110" customFormat="1" ht="15" customHeight="1" x14ac:dyDescent="0.2">
      <c r="A13" s="120"/>
      <c r="B13" s="612" t="s">
        <v>107</v>
      </c>
      <c r="C13" s="612"/>
      <c r="E13" s="113">
        <v>61.304714067325989</v>
      </c>
      <c r="F13" s="115">
        <v>19650</v>
      </c>
      <c r="G13" s="114">
        <v>20530</v>
      </c>
      <c r="H13" s="114">
        <v>20563</v>
      </c>
      <c r="I13" s="114">
        <v>20867</v>
      </c>
      <c r="J13" s="140">
        <v>20883</v>
      </c>
      <c r="K13" s="114">
        <v>-1233</v>
      </c>
      <c r="L13" s="116">
        <v>-5.904324091366183</v>
      </c>
    </row>
    <row r="14" spans="1:17" s="110" customFormat="1" ht="22.5" customHeight="1" x14ac:dyDescent="0.2">
      <c r="A14" s="604" t="s">
        <v>186</v>
      </c>
      <c r="B14" s="605"/>
      <c r="C14" s="605"/>
      <c r="D14" s="606"/>
      <c r="E14" s="113">
        <v>14.076685489657754</v>
      </c>
      <c r="F14" s="115">
        <v>4512</v>
      </c>
      <c r="G14" s="114">
        <v>4807</v>
      </c>
      <c r="H14" s="114">
        <v>4787</v>
      </c>
      <c r="I14" s="114">
        <v>5121</v>
      </c>
      <c r="J14" s="140">
        <v>5648</v>
      </c>
      <c r="K14" s="114">
        <v>-1136</v>
      </c>
      <c r="L14" s="116">
        <v>-20.113314447592067</v>
      </c>
    </row>
    <row r="15" spans="1:17" s="110" customFormat="1" ht="15" customHeight="1" x14ac:dyDescent="0.2">
      <c r="A15" s="120"/>
      <c r="B15" s="119"/>
      <c r="C15" s="258" t="s">
        <v>106</v>
      </c>
      <c r="E15" s="113">
        <v>47.273936170212764</v>
      </c>
      <c r="F15" s="115">
        <v>2133</v>
      </c>
      <c r="G15" s="114">
        <v>2261</v>
      </c>
      <c r="H15" s="114">
        <v>2236</v>
      </c>
      <c r="I15" s="114">
        <v>2403</v>
      </c>
      <c r="J15" s="140">
        <v>2809</v>
      </c>
      <c r="K15" s="114">
        <v>-676</v>
      </c>
      <c r="L15" s="116">
        <v>-24.065503737985047</v>
      </c>
    </row>
    <row r="16" spans="1:17" s="110" customFormat="1" ht="15" customHeight="1" x14ac:dyDescent="0.2">
      <c r="A16" s="120"/>
      <c r="B16" s="119"/>
      <c r="C16" s="258" t="s">
        <v>107</v>
      </c>
      <c r="E16" s="113">
        <v>52.726063829787236</v>
      </c>
      <c r="F16" s="115">
        <v>2379</v>
      </c>
      <c r="G16" s="114">
        <v>2546</v>
      </c>
      <c r="H16" s="114">
        <v>2551</v>
      </c>
      <c r="I16" s="114">
        <v>2718</v>
      </c>
      <c r="J16" s="140">
        <v>2839</v>
      </c>
      <c r="K16" s="114">
        <v>-460</v>
      </c>
      <c r="L16" s="116">
        <v>-16.202888340965128</v>
      </c>
    </row>
    <row r="17" spans="1:12" s="110" customFormat="1" ht="15" customHeight="1" x14ac:dyDescent="0.2">
      <c r="A17" s="120"/>
      <c r="B17" s="121" t="s">
        <v>109</v>
      </c>
      <c r="C17" s="258"/>
      <c r="E17" s="113">
        <v>51.779864599257479</v>
      </c>
      <c r="F17" s="115">
        <v>16597</v>
      </c>
      <c r="G17" s="114">
        <v>17336</v>
      </c>
      <c r="H17" s="114">
        <v>17442</v>
      </c>
      <c r="I17" s="114">
        <v>17585</v>
      </c>
      <c r="J17" s="140">
        <v>17507</v>
      </c>
      <c r="K17" s="114">
        <v>-910</v>
      </c>
      <c r="L17" s="116">
        <v>-5.1979208316673331</v>
      </c>
    </row>
    <row r="18" spans="1:12" s="110" customFormat="1" ht="15" customHeight="1" x14ac:dyDescent="0.2">
      <c r="A18" s="120"/>
      <c r="B18" s="119"/>
      <c r="C18" s="258" t="s">
        <v>106</v>
      </c>
      <c r="E18" s="113">
        <v>35.554618304512864</v>
      </c>
      <c r="F18" s="115">
        <v>5901</v>
      </c>
      <c r="G18" s="114">
        <v>6117</v>
      </c>
      <c r="H18" s="114">
        <v>6177</v>
      </c>
      <c r="I18" s="114">
        <v>6162</v>
      </c>
      <c r="J18" s="140">
        <v>6078</v>
      </c>
      <c r="K18" s="114">
        <v>-177</v>
      </c>
      <c r="L18" s="116">
        <v>-2.9121421520236921</v>
      </c>
    </row>
    <row r="19" spans="1:12" s="110" customFormat="1" ht="15" customHeight="1" x14ac:dyDescent="0.2">
      <c r="A19" s="120"/>
      <c r="B19" s="119"/>
      <c r="C19" s="258" t="s">
        <v>107</v>
      </c>
      <c r="E19" s="113">
        <v>64.445381695487143</v>
      </c>
      <c r="F19" s="115">
        <v>10696</v>
      </c>
      <c r="G19" s="114">
        <v>11219</v>
      </c>
      <c r="H19" s="114">
        <v>11265</v>
      </c>
      <c r="I19" s="114">
        <v>11423</v>
      </c>
      <c r="J19" s="140">
        <v>11429</v>
      </c>
      <c r="K19" s="114">
        <v>-733</v>
      </c>
      <c r="L19" s="116">
        <v>-6.413509493393998</v>
      </c>
    </row>
    <row r="20" spans="1:12" s="110" customFormat="1" ht="15" customHeight="1" x14ac:dyDescent="0.2">
      <c r="A20" s="120"/>
      <c r="B20" s="121" t="s">
        <v>110</v>
      </c>
      <c r="C20" s="258"/>
      <c r="E20" s="113">
        <v>19.268087230524443</v>
      </c>
      <c r="F20" s="115">
        <v>6176</v>
      </c>
      <c r="G20" s="114">
        <v>6292</v>
      </c>
      <c r="H20" s="114">
        <v>6333</v>
      </c>
      <c r="I20" s="114">
        <v>6333</v>
      </c>
      <c r="J20" s="140">
        <v>6256</v>
      </c>
      <c r="K20" s="114">
        <v>-80</v>
      </c>
      <c r="L20" s="116">
        <v>-1.2787723785166241</v>
      </c>
    </row>
    <row r="21" spans="1:12" s="110" customFormat="1" ht="15" customHeight="1" x14ac:dyDescent="0.2">
      <c r="A21" s="120"/>
      <c r="B21" s="119"/>
      <c r="C21" s="258" t="s">
        <v>106</v>
      </c>
      <c r="E21" s="113">
        <v>31.865284974093264</v>
      </c>
      <c r="F21" s="115">
        <v>1968</v>
      </c>
      <c r="G21" s="114">
        <v>1981</v>
      </c>
      <c r="H21" s="114">
        <v>2029</v>
      </c>
      <c r="I21" s="114">
        <v>2017</v>
      </c>
      <c r="J21" s="140">
        <v>1992</v>
      </c>
      <c r="K21" s="114">
        <v>-24</v>
      </c>
      <c r="L21" s="116">
        <v>-1.2048192771084338</v>
      </c>
    </row>
    <row r="22" spans="1:12" s="110" customFormat="1" ht="15" customHeight="1" x14ac:dyDescent="0.2">
      <c r="A22" s="120"/>
      <c r="B22" s="119"/>
      <c r="C22" s="258" t="s">
        <v>107</v>
      </c>
      <c r="E22" s="113">
        <v>68.134715025906729</v>
      </c>
      <c r="F22" s="115">
        <v>4208</v>
      </c>
      <c r="G22" s="114">
        <v>4311</v>
      </c>
      <c r="H22" s="114">
        <v>4304</v>
      </c>
      <c r="I22" s="114">
        <v>4316</v>
      </c>
      <c r="J22" s="140">
        <v>4264</v>
      </c>
      <c r="K22" s="114">
        <v>-56</v>
      </c>
      <c r="L22" s="116">
        <v>-1.3133208255159474</v>
      </c>
    </row>
    <row r="23" spans="1:12" s="110" customFormat="1" ht="15" customHeight="1" x14ac:dyDescent="0.2">
      <c r="A23" s="120"/>
      <c r="B23" s="121" t="s">
        <v>111</v>
      </c>
      <c r="C23" s="258"/>
      <c r="E23" s="113">
        <v>14.875362680560322</v>
      </c>
      <c r="F23" s="115">
        <v>4768</v>
      </c>
      <c r="G23" s="114">
        <v>4921</v>
      </c>
      <c r="H23" s="114">
        <v>4900</v>
      </c>
      <c r="I23" s="114">
        <v>4816</v>
      </c>
      <c r="J23" s="140">
        <v>4729</v>
      </c>
      <c r="K23" s="114">
        <v>39</v>
      </c>
      <c r="L23" s="116">
        <v>0.82469866779445977</v>
      </c>
    </row>
    <row r="24" spans="1:12" s="110" customFormat="1" ht="15" customHeight="1" x14ac:dyDescent="0.2">
      <c r="A24" s="120"/>
      <c r="B24" s="119"/>
      <c r="C24" s="258" t="s">
        <v>106</v>
      </c>
      <c r="E24" s="113">
        <v>50.356543624161077</v>
      </c>
      <c r="F24" s="115">
        <v>2401</v>
      </c>
      <c r="G24" s="114">
        <v>2467</v>
      </c>
      <c r="H24" s="114">
        <v>2457</v>
      </c>
      <c r="I24" s="114">
        <v>2406</v>
      </c>
      <c r="J24" s="140">
        <v>2378</v>
      </c>
      <c r="K24" s="114">
        <v>23</v>
      </c>
      <c r="L24" s="116">
        <v>0.96719932716568546</v>
      </c>
    </row>
    <row r="25" spans="1:12" s="110" customFormat="1" ht="15" customHeight="1" x14ac:dyDescent="0.2">
      <c r="A25" s="120"/>
      <c r="B25" s="119"/>
      <c r="C25" s="258" t="s">
        <v>107</v>
      </c>
      <c r="E25" s="113">
        <v>49.643456375838923</v>
      </c>
      <c r="F25" s="115">
        <v>2367</v>
      </c>
      <c r="G25" s="114">
        <v>2454</v>
      </c>
      <c r="H25" s="114">
        <v>2443</v>
      </c>
      <c r="I25" s="114">
        <v>2410</v>
      </c>
      <c r="J25" s="140">
        <v>2351</v>
      </c>
      <c r="K25" s="114">
        <v>16</v>
      </c>
      <c r="L25" s="116">
        <v>0.68056146320714594</v>
      </c>
    </row>
    <row r="26" spans="1:12" s="110" customFormat="1" ht="15" customHeight="1" x14ac:dyDescent="0.2">
      <c r="A26" s="120"/>
      <c r="C26" s="121" t="s">
        <v>187</v>
      </c>
      <c r="D26" s="110" t="s">
        <v>188</v>
      </c>
      <c r="E26" s="113">
        <v>1.369606589086825</v>
      </c>
      <c r="F26" s="115">
        <v>439</v>
      </c>
      <c r="G26" s="114">
        <v>488</v>
      </c>
      <c r="H26" s="114">
        <v>487</v>
      </c>
      <c r="I26" s="114">
        <v>413</v>
      </c>
      <c r="J26" s="140">
        <v>391</v>
      </c>
      <c r="K26" s="114">
        <v>48</v>
      </c>
      <c r="L26" s="116">
        <v>12.276214833759591</v>
      </c>
    </row>
    <row r="27" spans="1:12" s="110" customFormat="1" ht="15" customHeight="1" x14ac:dyDescent="0.2">
      <c r="A27" s="120"/>
      <c r="B27" s="119"/>
      <c r="D27" s="259" t="s">
        <v>106</v>
      </c>
      <c r="E27" s="113">
        <v>44.419134396355354</v>
      </c>
      <c r="F27" s="115">
        <v>195</v>
      </c>
      <c r="G27" s="114">
        <v>214</v>
      </c>
      <c r="H27" s="114">
        <v>208</v>
      </c>
      <c r="I27" s="114">
        <v>168</v>
      </c>
      <c r="J27" s="140">
        <v>175</v>
      </c>
      <c r="K27" s="114">
        <v>20</v>
      </c>
      <c r="L27" s="116">
        <v>11.428571428571429</v>
      </c>
    </row>
    <row r="28" spans="1:12" s="110" customFormat="1" ht="15" customHeight="1" x14ac:dyDescent="0.2">
      <c r="A28" s="120"/>
      <c r="B28" s="119"/>
      <c r="D28" s="259" t="s">
        <v>107</v>
      </c>
      <c r="E28" s="113">
        <v>55.580865603644646</v>
      </c>
      <c r="F28" s="115">
        <v>244</v>
      </c>
      <c r="G28" s="114">
        <v>274</v>
      </c>
      <c r="H28" s="114">
        <v>279</v>
      </c>
      <c r="I28" s="114">
        <v>245</v>
      </c>
      <c r="J28" s="140">
        <v>216</v>
      </c>
      <c r="K28" s="114">
        <v>28</v>
      </c>
      <c r="L28" s="116">
        <v>12.962962962962964</v>
      </c>
    </row>
    <row r="29" spans="1:12" s="110" customFormat="1" ht="24" customHeight="1" x14ac:dyDescent="0.2">
      <c r="A29" s="604" t="s">
        <v>189</v>
      </c>
      <c r="B29" s="605"/>
      <c r="C29" s="605"/>
      <c r="D29" s="606"/>
      <c r="E29" s="113">
        <v>80.872305244438891</v>
      </c>
      <c r="F29" s="115">
        <v>25922</v>
      </c>
      <c r="G29" s="114">
        <v>26960</v>
      </c>
      <c r="H29" s="114">
        <v>27072</v>
      </c>
      <c r="I29" s="114">
        <v>27475</v>
      </c>
      <c r="J29" s="140">
        <v>27942</v>
      </c>
      <c r="K29" s="114">
        <v>-2020</v>
      </c>
      <c r="L29" s="116">
        <v>-7.2292606112661941</v>
      </c>
    </row>
    <row r="30" spans="1:12" s="110" customFormat="1" ht="15" customHeight="1" x14ac:dyDescent="0.2">
      <c r="A30" s="120"/>
      <c r="B30" s="119"/>
      <c r="C30" s="258" t="s">
        <v>106</v>
      </c>
      <c r="E30" s="113">
        <v>38.592701180464474</v>
      </c>
      <c r="F30" s="115">
        <v>10004</v>
      </c>
      <c r="G30" s="114">
        <v>10359</v>
      </c>
      <c r="H30" s="114">
        <v>10430</v>
      </c>
      <c r="I30" s="114">
        <v>10538</v>
      </c>
      <c r="J30" s="140">
        <v>10873</v>
      </c>
      <c r="K30" s="114">
        <v>-869</v>
      </c>
      <c r="L30" s="116">
        <v>-7.9922744412765567</v>
      </c>
    </row>
    <row r="31" spans="1:12" s="110" customFormat="1" ht="15" customHeight="1" x14ac:dyDescent="0.2">
      <c r="A31" s="120"/>
      <c r="B31" s="119"/>
      <c r="C31" s="258" t="s">
        <v>107</v>
      </c>
      <c r="E31" s="113">
        <v>61.407298819535526</v>
      </c>
      <c r="F31" s="115">
        <v>15918</v>
      </c>
      <c r="G31" s="114">
        <v>16601</v>
      </c>
      <c r="H31" s="114">
        <v>16642</v>
      </c>
      <c r="I31" s="114">
        <v>16937</v>
      </c>
      <c r="J31" s="140">
        <v>17069</v>
      </c>
      <c r="K31" s="114">
        <v>-1151</v>
      </c>
      <c r="L31" s="116">
        <v>-6.7432187005682813</v>
      </c>
    </row>
    <row r="32" spans="1:12" s="110" customFormat="1" ht="15" customHeight="1" x14ac:dyDescent="0.2">
      <c r="A32" s="120"/>
      <c r="B32" s="119" t="s">
        <v>117</v>
      </c>
      <c r="C32" s="258"/>
      <c r="E32" s="113">
        <v>18.703397497894112</v>
      </c>
      <c r="F32" s="114">
        <v>5995</v>
      </c>
      <c r="G32" s="114">
        <v>6269</v>
      </c>
      <c r="H32" s="114">
        <v>6255</v>
      </c>
      <c r="I32" s="114">
        <v>6257</v>
      </c>
      <c r="J32" s="140">
        <v>6078</v>
      </c>
      <c r="K32" s="114">
        <v>-83</v>
      </c>
      <c r="L32" s="116">
        <v>-1.3655807831523528</v>
      </c>
    </row>
    <row r="33" spans="1:12" s="110" customFormat="1" ht="15" customHeight="1" x14ac:dyDescent="0.2">
      <c r="A33" s="120"/>
      <c r="B33" s="119"/>
      <c r="C33" s="258" t="s">
        <v>106</v>
      </c>
      <c r="E33" s="113">
        <v>39.349457881567972</v>
      </c>
      <c r="F33" s="114">
        <v>2359</v>
      </c>
      <c r="G33" s="114">
        <v>2431</v>
      </c>
      <c r="H33" s="114">
        <v>2426</v>
      </c>
      <c r="I33" s="114">
        <v>2419</v>
      </c>
      <c r="J33" s="140">
        <v>2353</v>
      </c>
      <c r="K33" s="114">
        <v>6</v>
      </c>
      <c r="L33" s="116">
        <v>0.25499362515937102</v>
      </c>
    </row>
    <row r="34" spans="1:12" s="110" customFormat="1" ht="15" customHeight="1" x14ac:dyDescent="0.2">
      <c r="A34" s="120"/>
      <c r="B34" s="119"/>
      <c r="C34" s="258" t="s">
        <v>107</v>
      </c>
      <c r="E34" s="113">
        <v>60.650542118432028</v>
      </c>
      <c r="F34" s="114">
        <v>3636</v>
      </c>
      <c r="G34" s="114">
        <v>3838</v>
      </c>
      <c r="H34" s="114">
        <v>3829</v>
      </c>
      <c r="I34" s="114">
        <v>3838</v>
      </c>
      <c r="J34" s="140">
        <v>3725</v>
      </c>
      <c r="K34" s="114">
        <v>-89</v>
      </c>
      <c r="L34" s="116">
        <v>-2.3892617449664431</v>
      </c>
    </row>
    <row r="35" spans="1:12" s="110" customFormat="1" ht="24" customHeight="1" x14ac:dyDescent="0.2">
      <c r="A35" s="604" t="s">
        <v>192</v>
      </c>
      <c r="B35" s="605"/>
      <c r="C35" s="605"/>
      <c r="D35" s="606"/>
      <c r="E35" s="113">
        <v>20.562817832964154</v>
      </c>
      <c r="F35" s="114">
        <v>6591</v>
      </c>
      <c r="G35" s="114">
        <v>6807</v>
      </c>
      <c r="H35" s="114">
        <v>6794</v>
      </c>
      <c r="I35" s="114">
        <v>7045</v>
      </c>
      <c r="J35" s="114">
        <v>6881</v>
      </c>
      <c r="K35" s="318">
        <v>-290</v>
      </c>
      <c r="L35" s="319">
        <v>-4.214503705856707</v>
      </c>
    </row>
    <row r="36" spans="1:12" s="110" customFormat="1" ht="15" customHeight="1" x14ac:dyDescent="0.2">
      <c r="A36" s="120"/>
      <c r="B36" s="119"/>
      <c r="C36" s="258" t="s">
        <v>106</v>
      </c>
      <c r="E36" s="113">
        <v>38.840843574571387</v>
      </c>
      <c r="F36" s="114">
        <v>2560</v>
      </c>
      <c r="G36" s="114">
        <v>2602</v>
      </c>
      <c r="H36" s="114">
        <v>2603</v>
      </c>
      <c r="I36" s="114">
        <v>2703</v>
      </c>
      <c r="J36" s="114">
        <v>2639</v>
      </c>
      <c r="K36" s="318">
        <v>-79</v>
      </c>
      <c r="L36" s="116">
        <v>-2.993558165971959</v>
      </c>
    </row>
    <row r="37" spans="1:12" s="110" customFormat="1" ht="15" customHeight="1" x14ac:dyDescent="0.2">
      <c r="A37" s="120"/>
      <c r="B37" s="119"/>
      <c r="C37" s="258" t="s">
        <v>107</v>
      </c>
      <c r="E37" s="113">
        <v>61.159156425428613</v>
      </c>
      <c r="F37" s="114">
        <v>4031</v>
      </c>
      <c r="G37" s="114">
        <v>4205</v>
      </c>
      <c r="H37" s="114">
        <v>4191</v>
      </c>
      <c r="I37" s="114">
        <v>4342</v>
      </c>
      <c r="J37" s="140">
        <v>4242</v>
      </c>
      <c r="K37" s="114">
        <v>-211</v>
      </c>
      <c r="L37" s="116">
        <v>-4.9740688354549745</v>
      </c>
    </row>
    <row r="38" spans="1:12" s="110" customFormat="1" ht="15" customHeight="1" x14ac:dyDescent="0.2">
      <c r="A38" s="120"/>
      <c r="B38" s="119" t="s">
        <v>329</v>
      </c>
      <c r="C38" s="258"/>
      <c r="E38" s="113">
        <v>50.750319782859641</v>
      </c>
      <c r="F38" s="114">
        <v>16267</v>
      </c>
      <c r="G38" s="114">
        <v>16930</v>
      </c>
      <c r="H38" s="114">
        <v>16994</v>
      </c>
      <c r="I38" s="114">
        <v>17048</v>
      </c>
      <c r="J38" s="140">
        <v>16847</v>
      </c>
      <c r="K38" s="114">
        <v>-580</v>
      </c>
      <c r="L38" s="116">
        <v>-3.4427494509408203</v>
      </c>
    </row>
    <row r="39" spans="1:12" s="110" customFormat="1" ht="15" customHeight="1" x14ac:dyDescent="0.2">
      <c r="A39" s="120"/>
      <c r="B39" s="119"/>
      <c r="C39" s="258" t="s">
        <v>106</v>
      </c>
      <c r="E39" s="113">
        <v>39.540173357103335</v>
      </c>
      <c r="F39" s="115">
        <v>6432</v>
      </c>
      <c r="G39" s="114">
        <v>6680</v>
      </c>
      <c r="H39" s="114">
        <v>6771</v>
      </c>
      <c r="I39" s="114">
        <v>6749</v>
      </c>
      <c r="J39" s="140">
        <v>6619</v>
      </c>
      <c r="K39" s="114">
        <v>-187</v>
      </c>
      <c r="L39" s="116">
        <v>-2.8252001812962684</v>
      </c>
    </row>
    <row r="40" spans="1:12" s="110" customFormat="1" ht="15" customHeight="1" x14ac:dyDescent="0.2">
      <c r="A40" s="120"/>
      <c r="B40" s="119"/>
      <c r="C40" s="258" t="s">
        <v>107</v>
      </c>
      <c r="E40" s="113">
        <v>60.459826642896665</v>
      </c>
      <c r="F40" s="115">
        <v>9835</v>
      </c>
      <c r="G40" s="114">
        <v>10250</v>
      </c>
      <c r="H40" s="114">
        <v>10223</v>
      </c>
      <c r="I40" s="114">
        <v>10299</v>
      </c>
      <c r="J40" s="140">
        <v>10228</v>
      </c>
      <c r="K40" s="114">
        <v>-393</v>
      </c>
      <c r="L40" s="116">
        <v>-3.8423934298005475</v>
      </c>
    </row>
    <row r="41" spans="1:12" s="110" customFormat="1" ht="15" customHeight="1" x14ac:dyDescent="0.2">
      <c r="A41" s="120"/>
      <c r="B41" s="320" t="s">
        <v>516</v>
      </c>
      <c r="C41" s="258"/>
      <c r="E41" s="113">
        <v>7.0851402364833245</v>
      </c>
      <c r="F41" s="115">
        <v>2271</v>
      </c>
      <c r="G41" s="114">
        <v>2311</v>
      </c>
      <c r="H41" s="114">
        <v>2309</v>
      </c>
      <c r="I41" s="114">
        <v>2317</v>
      </c>
      <c r="J41" s="140">
        <v>2254</v>
      </c>
      <c r="K41" s="114">
        <v>17</v>
      </c>
      <c r="L41" s="116">
        <v>0.75421472937000889</v>
      </c>
    </row>
    <row r="42" spans="1:12" s="110" customFormat="1" ht="15" customHeight="1" x14ac:dyDescent="0.2">
      <c r="A42" s="120"/>
      <c r="B42" s="119"/>
      <c r="C42" s="268" t="s">
        <v>106</v>
      </c>
      <c r="D42" s="182"/>
      <c r="E42" s="113">
        <v>44.385733157199475</v>
      </c>
      <c r="F42" s="115">
        <v>1008</v>
      </c>
      <c r="G42" s="114">
        <v>1010</v>
      </c>
      <c r="H42" s="114">
        <v>991</v>
      </c>
      <c r="I42" s="114">
        <v>981</v>
      </c>
      <c r="J42" s="140">
        <v>974</v>
      </c>
      <c r="K42" s="114">
        <v>34</v>
      </c>
      <c r="L42" s="116">
        <v>3.4907597535934292</v>
      </c>
    </row>
    <row r="43" spans="1:12" s="110" customFormat="1" ht="15" customHeight="1" x14ac:dyDescent="0.2">
      <c r="A43" s="120"/>
      <c r="B43" s="119"/>
      <c r="C43" s="268" t="s">
        <v>107</v>
      </c>
      <c r="D43" s="182"/>
      <c r="E43" s="113">
        <v>55.614266842800525</v>
      </c>
      <c r="F43" s="115">
        <v>1263</v>
      </c>
      <c r="G43" s="114">
        <v>1301</v>
      </c>
      <c r="H43" s="114">
        <v>1318</v>
      </c>
      <c r="I43" s="114">
        <v>1336</v>
      </c>
      <c r="J43" s="140">
        <v>1280</v>
      </c>
      <c r="K43" s="114">
        <v>-17</v>
      </c>
      <c r="L43" s="116">
        <v>-1.328125</v>
      </c>
    </row>
    <row r="44" spans="1:12" s="110" customFormat="1" ht="15" customHeight="1" x14ac:dyDescent="0.2">
      <c r="A44" s="120"/>
      <c r="B44" s="119" t="s">
        <v>205</v>
      </c>
      <c r="C44" s="268"/>
      <c r="D44" s="182"/>
      <c r="E44" s="113">
        <v>21.601722147692882</v>
      </c>
      <c r="F44" s="115">
        <v>6924</v>
      </c>
      <c r="G44" s="114">
        <v>7308</v>
      </c>
      <c r="H44" s="114">
        <v>7365</v>
      </c>
      <c r="I44" s="114">
        <v>7445</v>
      </c>
      <c r="J44" s="140">
        <v>8158</v>
      </c>
      <c r="K44" s="114">
        <v>-1234</v>
      </c>
      <c r="L44" s="116">
        <v>-15.126256435400833</v>
      </c>
    </row>
    <row r="45" spans="1:12" s="110" customFormat="1" ht="15" customHeight="1" x14ac:dyDescent="0.2">
      <c r="A45" s="120"/>
      <c r="B45" s="119"/>
      <c r="C45" s="268" t="s">
        <v>106</v>
      </c>
      <c r="D45" s="182"/>
      <c r="E45" s="113">
        <v>34.705372616984405</v>
      </c>
      <c r="F45" s="115">
        <v>2403</v>
      </c>
      <c r="G45" s="114">
        <v>2534</v>
      </c>
      <c r="H45" s="114">
        <v>2534</v>
      </c>
      <c r="I45" s="114">
        <v>2555</v>
      </c>
      <c r="J45" s="140">
        <v>3025</v>
      </c>
      <c r="K45" s="114">
        <v>-622</v>
      </c>
      <c r="L45" s="116">
        <v>-20.561983471074381</v>
      </c>
    </row>
    <row r="46" spans="1:12" s="110" customFormat="1" ht="15" customHeight="1" x14ac:dyDescent="0.2">
      <c r="A46" s="123"/>
      <c r="B46" s="124"/>
      <c r="C46" s="260" t="s">
        <v>107</v>
      </c>
      <c r="D46" s="261"/>
      <c r="E46" s="125">
        <v>65.294627383015595</v>
      </c>
      <c r="F46" s="143">
        <v>4521</v>
      </c>
      <c r="G46" s="144">
        <v>4774</v>
      </c>
      <c r="H46" s="144">
        <v>4831</v>
      </c>
      <c r="I46" s="144">
        <v>4890</v>
      </c>
      <c r="J46" s="145">
        <v>5133</v>
      </c>
      <c r="K46" s="144">
        <v>-612</v>
      </c>
      <c r="L46" s="146">
        <v>-11.922852133255406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32053</v>
      </c>
      <c r="E11" s="114">
        <v>33356</v>
      </c>
      <c r="F11" s="114">
        <v>33462</v>
      </c>
      <c r="G11" s="114">
        <v>33855</v>
      </c>
      <c r="H11" s="140">
        <v>34140</v>
      </c>
      <c r="I11" s="115">
        <v>-2087</v>
      </c>
      <c r="J11" s="116">
        <v>-6.1130638547158762</v>
      </c>
    </row>
    <row r="12" spans="1:15" s="110" customFormat="1" ht="24.95" customHeight="1" x14ac:dyDescent="0.2">
      <c r="A12" s="193" t="s">
        <v>132</v>
      </c>
      <c r="B12" s="194" t="s">
        <v>133</v>
      </c>
      <c r="C12" s="113">
        <v>0.79555735812560446</v>
      </c>
      <c r="D12" s="115">
        <v>255</v>
      </c>
      <c r="E12" s="114">
        <v>245</v>
      </c>
      <c r="F12" s="114">
        <v>273</v>
      </c>
      <c r="G12" s="114">
        <v>296</v>
      </c>
      <c r="H12" s="140">
        <v>262</v>
      </c>
      <c r="I12" s="115">
        <v>-7</v>
      </c>
      <c r="J12" s="116">
        <v>-2.6717557251908395</v>
      </c>
    </row>
    <row r="13" spans="1:15" s="110" customFormat="1" ht="24.95" customHeight="1" x14ac:dyDescent="0.2">
      <c r="A13" s="193" t="s">
        <v>134</v>
      </c>
      <c r="B13" s="199" t="s">
        <v>214</v>
      </c>
      <c r="C13" s="113">
        <v>0.44925591988269431</v>
      </c>
      <c r="D13" s="115">
        <v>144</v>
      </c>
      <c r="E13" s="114">
        <v>141</v>
      </c>
      <c r="F13" s="114">
        <v>144</v>
      </c>
      <c r="G13" s="114">
        <v>138</v>
      </c>
      <c r="H13" s="140">
        <v>141</v>
      </c>
      <c r="I13" s="115">
        <v>3</v>
      </c>
      <c r="J13" s="116">
        <v>2.1276595744680851</v>
      </c>
    </row>
    <row r="14" spans="1:15" s="287" customFormat="1" ht="24.95" customHeight="1" x14ac:dyDescent="0.2">
      <c r="A14" s="193" t="s">
        <v>215</v>
      </c>
      <c r="B14" s="199" t="s">
        <v>137</v>
      </c>
      <c r="C14" s="113">
        <v>6.0181574267619258</v>
      </c>
      <c r="D14" s="115">
        <v>1929</v>
      </c>
      <c r="E14" s="114">
        <v>1930</v>
      </c>
      <c r="F14" s="114">
        <v>1931</v>
      </c>
      <c r="G14" s="114">
        <v>1994</v>
      </c>
      <c r="H14" s="140">
        <v>1953</v>
      </c>
      <c r="I14" s="115">
        <v>-24</v>
      </c>
      <c r="J14" s="116">
        <v>-1.228878648233487</v>
      </c>
      <c r="K14" s="110"/>
      <c r="L14" s="110"/>
      <c r="M14" s="110"/>
      <c r="N14" s="110"/>
      <c r="O14" s="110"/>
    </row>
    <row r="15" spans="1:15" s="110" customFormat="1" ht="24.95" customHeight="1" x14ac:dyDescent="0.2">
      <c r="A15" s="193" t="s">
        <v>216</v>
      </c>
      <c r="B15" s="199" t="s">
        <v>217</v>
      </c>
      <c r="C15" s="113" t="s">
        <v>514</v>
      </c>
      <c r="D15" s="115" t="s">
        <v>514</v>
      </c>
      <c r="E15" s="114" t="s">
        <v>514</v>
      </c>
      <c r="F15" s="114" t="s">
        <v>514</v>
      </c>
      <c r="G15" s="114" t="s">
        <v>514</v>
      </c>
      <c r="H15" s="140" t="s">
        <v>514</v>
      </c>
      <c r="I15" s="115" t="s">
        <v>514</v>
      </c>
      <c r="J15" s="116" t="s">
        <v>514</v>
      </c>
    </row>
    <row r="16" spans="1:15" s="287" customFormat="1" ht="24.95" customHeight="1" x14ac:dyDescent="0.2">
      <c r="A16" s="193" t="s">
        <v>218</v>
      </c>
      <c r="B16" s="199" t="s">
        <v>141</v>
      </c>
      <c r="C16" s="113">
        <v>2.4771472249087449</v>
      </c>
      <c r="D16" s="115">
        <v>794</v>
      </c>
      <c r="E16" s="114">
        <v>782</v>
      </c>
      <c r="F16" s="114">
        <v>779</v>
      </c>
      <c r="G16" s="114">
        <v>787</v>
      </c>
      <c r="H16" s="140">
        <v>764</v>
      </c>
      <c r="I16" s="115">
        <v>30</v>
      </c>
      <c r="J16" s="116">
        <v>3.9267015706806281</v>
      </c>
      <c r="K16" s="110"/>
      <c r="L16" s="110"/>
      <c r="M16" s="110"/>
      <c r="N16" s="110"/>
      <c r="O16" s="110"/>
    </row>
    <row r="17" spans="1:15" s="110" customFormat="1" ht="24.95" customHeight="1" x14ac:dyDescent="0.2">
      <c r="A17" s="193" t="s">
        <v>142</v>
      </c>
      <c r="B17" s="199" t="s">
        <v>220</v>
      </c>
      <c r="C17" s="113" t="s">
        <v>514</v>
      </c>
      <c r="D17" s="115" t="s">
        <v>514</v>
      </c>
      <c r="E17" s="114" t="s">
        <v>514</v>
      </c>
      <c r="F17" s="114" t="s">
        <v>514</v>
      </c>
      <c r="G17" s="114" t="s">
        <v>514</v>
      </c>
      <c r="H17" s="140" t="s">
        <v>514</v>
      </c>
      <c r="I17" s="115" t="s">
        <v>514</v>
      </c>
      <c r="J17" s="116" t="s">
        <v>514</v>
      </c>
    </row>
    <row r="18" spans="1:15" s="287" customFormat="1" ht="24.95" customHeight="1" x14ac:dyDescent="0.2">
      <c r="A18" s="201" t="s">
        <v>144</v>
      </c>
      <c r="B18" s="202" t="s">
        <v>145</v>
      </c>
      <c r="C18" s="113">
        <v>4.386484884410196</v>
      </c>
      <c r="D18" s="115">
        <v>1406</v>
      </c>
      <c r="E18" s="114">
        <v>1438</v>
      </c>
      <c r="F18" s="114">
        <v>1415</v>
      </c>
      <c r="G18" s="114">
        <v>1414</v>
      </c>
      <c r="H18" s="140">
        <v>1387</v>
      </c>
      <c r="I18" s="115">
        <v>19</v>
      </c>
      <c r="J18" s="116">
        <v>1.3698630136986301</v>
      </c>
      <c r="K18" s="110"/>
      <c r="L18" s="110"/>
      <c r="M18" s="110"/>
      <c r="N18" s="110"/>
      <c r="O18" s="110"/>
    </row>
    <row r="19" spans="1:15" s="110" customFormat="1" ht="24.95" customHeight="1" x14ac:dyDescent="0.2">
      <c r="A19" s="193" t="s">
        <v>146</v>
      </c>
      <c r="B19" s="199" t="s">
        <v>147</v>
      </c>
      <c r="C19" s="113">
        <v>16.113936293014696</v>
      </c>
      <c r="D19" s="115">
        <v>5165</v>
      </c>
      <c r="E19" s="114">
        <v>5361</v>
      </c>
      <c r="F19" s="114">
        <v>5200</v>
      </c>
      <c r="G19" s="114">
        <v>5462</v>
      </c>
      <c r="H19" s="140">
        <v>6159</v>
      </c>
      <c r="I19" s="115">
        <v>-994</v>
      </c>
      <c r="J19" s="116">
        <v>-16.138983601233967</v>
      </c>
    </row>
    <row r="20" spans="1:15" s="287" customFormat="1" ht="24.95" customHeight="1" x14ac:dyDescent="0.2">
      <c r="A20" s="193" t="s">
        <v>148</v>
      </c>
      <c r="B20" s="199" t="s">
        <v>149</v>
      </c>
      <c r="C20" s="113">
        <v>9.1379902037250798</v>
      </c>
      <c r="D20" s="115">
        <v>2929</v>
      </c>
      <c r="E20" s="114">
        <v>3015</v>
      </c>
      <c r="F20" s="114">
        <v>3050</v>
      </c>
      <c r="G20" s="114">
        <v>3114</v>
      </c>
      <c r="H20" s="140">
        <v>3129</v>
      </c>
      <c r="I20" s="115">
        <v>-200</v>
      </c>
      <c r="J20" s="116">
        <v>-6.3918184723553848</v>
      </c>
      <c r="K20" s="110"/>
      <c r="L20" s="110"/>
      <c r="M20" s="110"/>
      <c r="N20" s="110"/>
      <c r="O20" s="110"/>
    </row>
    <row r="21" spans="1:15" s="110" customFormat="1" ht="24.95" customHeight="1" x14ac:dyDescent="0.2">
      <c r="A21" s="201" t="s">
        <v>150</v>
      </c>
      <c r="B21" s="202" t="s">
        <v>151</v>
      </c>
      <c r="C21" s="113">
        <v>9.4780519764140649</v>
      </c>
      <c r="D21" s="115">
        <v>3038</v>
      </c>
      <c r="E21" s="114">
        <v>3596</v>
      </c>
      <c r="F21" s="114">
        <v>3754</v>
      </c>
      <c r="G21" s="114">
        <v>3773</v>
      </c>
      <c r="H21" s="140">
        <v>3509</v>
      </c>
      <c r="I21" s="115">
        <v>-471</v>
      </c>
      <c r="J21" s="116">
        <v>-13.422627529210601</v>
      </c>
    </row>
    <row r="22" spans="1:15" s="110" customFormat="1" ht="24.95" customHeight="1" x14ac:dyDescent="0.2">
      <c r="A22" s="201" t="s">
        <v>152</v>
      </c>
      <c r="B22" s="199" t="s">
        <v>153</v>
      </c>
      <c r="C22" s="113">
        <v>2.2306804355286558</v>
      </c>
      <c r="D22" s="115">
        <v>715</v>
      </c>
      <c r="E22" s="114">
        <v>736</v>
      </c>
      <c r="F22" s="114">
        <v>739</v>
      </c>
      <c r="G22" s="114">
        <v>720</v>
      </c>
      <c r="H22" s="140">
        <v>730</v>
      </c>
      <c r="I22" s="115">
        <v>-15</v>
      </c>
      <c r="J22" s="116">
        <v>-2.0547945205479454</v>
      </c>
    </row>
    <row r="23" spans="1:15" s="110" customFormat="1" ht="24.95" customHeight="1" x14ac:dyDescent="0.2">
      <c r="A23" s="193" t="s">
        <v>154</v>
      </c>
      <c r="B23" s="199" t="s">
        <v>155</v>
      </c>
      <c r="C23" s="113">
        <v>0.89227217421146232</v>
      </c>
      <c r="D23" s="115">
        <v>286</v>
      </c>
      <c r="E23" s="114">
        <v>282</v>
      </c>
      <c r="F23" s="114">
        <v>278</v>
      </c>
      <c r="G23" s="114">
        <v>273</v>
      </c>
      <c r="H23" s="140">
        <v>271</v>
      </c>
      <c r="I23" s="115">
        <v>15</v>
      </c>
      <c r="J23" s="116">
        <v>5.5350553505535052</v>
      </c>
    </row>
    <row r="24" spans="1:15" s="110" customFormat="1" ht="24.95" customHeight="1" x14ac:dyDescent="0.2">
      <c r="A24" s="193" t="s">
        <v>156</v>
      </c>
      <c r="B24" s="199" t="s">
        <v>221</v>
      </c>
      <c r="C24" s="113">
        <v>9.9210682307428328</v>
      </c>
      <c r="D24" s="115">
        <v>3180</v>
      </c>
      <c r="E24" s="114">
        <v>3246</v>
      </c>
      <c r="F24" s="114">
        <v>3248</v>
      </c>
      <c r="G24" s="114">
        <v>3216</v>
      </c>
      <c r="H24" s="140">
        <v>3192</v>
      </c>
      <c r="I24" s="115">
        <v>-12</v>
      </c>
      <c r="J24" s="116">
        <v>-0.37593984962406013</v>
      </c>
    </row>
    <row r="25" spans="1:15" s="110" customFormat="1" ht="24.95" customHeight="1" x14ac:dyDescent="0.2">
      <c r="A25" s="193" t="s">
        <v>222</v>
      </c>
      <c r="B25" s="204" t="s">
        <v>159</v>
      </c>
      <c r="C25" s="113">
        <v>11.296914485383583</v>
      </c>
      <c r="D25" s="115">
        <v>3621</v>
      </c>
      <c r="E25" s="114">
        <v>3644</v>
      </c>
      <c r="F25" s="114">
        <v>3734</v>
      </c>
      <c r="G25" s="114">
        <v>3620</v>
      </c>
      <c r="H25" s="140">
        <v>3569</v>
      </c>
      <c r="I25" s="115">
        <v>52</v>
      </c>
      <c r="J25" s="116">
        <v>1.4569907537125246</v>
      </c>
    </row>
    <row r="26" spans="1:15" s="110" customFormat="1" ht="24.95" customHeight="1" x14ac:dyDescent="0.2">
      <c r="A26" s="201">
        <v>782.78300000000002</v>
      </c>
      <c r="B26" s="203" t="s">
        <v>160</v>
      </c>
      <c r="C26" s="113">
        <v>0.95778866252768846</v>
      </c>
      <c r="D26" s="115">
        <v>307</v>
      </c>
      <c r="E26" s="114">
        <v>304</v>
      </c>
      <c r="F26" s="114">
        <v>287</v>
      </c>
      <c r="G26" s="114">
        <v>290</v>
      </c>
      <c r="H26" s="140">
        <v>306</v>
      </c>
      <c r="I26" s="115">
        <v>1</v>
      </c>
      <c r="J26" s="116">
        <v>0.32679738562091504</v>
      </c>
    </row>
    <row r="27" spans="1:15" s="110" customFormat="1" ht="24.95" customHeight="1" x14ac:dyDescent="0.2">
      <c r="A27" s="193" t="s">
        <v>161</v>
      </c>
      <c r="B27" s="199" t="s">
        <v>162</v>
      </c>
      <c r="C27" s="113">
        <v>1.4382429101800143</v>
      </c>
      <c r="D27" s="115">
        <v>461</v>
      </c>
      <c r="E27" s="114">
        <v>462</v>
      </c>
      <c r="F27" s="114">
        <v>461</v>
      </c>
      <c r="G27" s="114">
        <v>460</v>
      </c>
      <c r="H27" s="140">
        <v>469</v>
      </c>
      <c r="I27" s="115">
        <v>-8</v>
      </c>
      <c r="J27" s="116">
        <v>-1.7057569296375266</v>
      </c>
    </row>
    <row r="28" spans="1:15" s="110" customFormat="1" ht="24.95" customHeight="1" x14ac:dyDescent="0.2">
      <c r="A28" s="193" t="s">
        <v>163</v>
      </c>
      <c r="B28" s="199" t="s">
        <v>164</v>
      </c>
      <c r="C28" s="113">
        <v>2.3367547499454031</v>
      </c>
      <c r="D28" s="115">
        <v>749</v>
      </c>
      <c r="E28" s="114">
        <v>811</v>
      </c>
      <c r="F28" s="114">
        <v>772</v>
      </c>
      <c r="G28" s="114">
        <v>798</v>
      </c>
      <c r="H28" s="140">
        <v>851</v>
      </c>
      <c r="I28" s="115">
        <v>-102</v>
      </c>
      <c r="J28" s="116">
        <v>-11.985898942420681</v>
      </c>
    </row>
    <row r="29" spans="1:15" s="110" customFormat="1" ht="24.95" customHeight="1" x14ac:dyDescent="0.2">
      <c r="A29" s="193">
        <v>86</v>
      </c>
      <c r="B29" s="199" t="s">
        <v>165</v>
      </c>
      <c r="C29" s="113">
        <v>6.9166692665273137</v>
      </c>
      <c r="D29" s="115">
        <v>2217</v>
      </c>
      <c r="E29" s="114">
        <v>2274</v>
      </c>
      <c r="F29" s="114">
        <v>2275</v>
      </c>
      <c r="G29" s="114">
        <v>2291</v>
      </c>
      <c r="H29" s="140">
        <v>2326</v>
      </c>
      <c r="I29" s="115">
        <v>-109</v>
      </c>
      <c r="J29" s="116">
        <v>-4.6861564918314702</v>
      </c>
    </row>
    <row r="30" spans="1:15" s="110" customFormat="1" ht="24.95" customHeight="1" x14ac:dyDescent="0.2">
      <c r="A30" s="193">
        <v>87.88</v>
      </c>
      <c r="B30" s="204" t="s">
        <v>166</v>
      </c>
      <c r="C30" s="113">
        <v>3.7905968240102332</v>
      </c>
      <c r="D30" s="115">
        <v>1215</v>
      </c>
      <c r="E30" s="114">
        <v>1240</v>
      </c>
      <c r="F30" s="114">
        <v>1243</v>
      </c>
      <c r="G30" s="114">
        <v>1281</v>
      </c>
      <c r="H30" s="140">
        <v>1313</v>
      </c>
      <c r="I30" s="115">
        <v>-98</v>
      </c>
      <c r="J30" s="116">
        <v>-7.4638233054074634</v>
      </c>
    </row>
    <row r="31" spans="1:15" s="110" customFormat="1" ht="24.95" customHeight="1" x14ac:dyDescent="0.2">
      <c r="A31" s="193" t="s">
        <v>167</v>
      </c>
      <c r="B31" s="199" t="s">
        <v>168</v>
      </c>
      <c r="C31" s="113">
        <v>13.839578198608555</v>
      </c>
      <c r="D31" s="115">
        <v>4436</v>
      </c>
      <c r="E31" s="114">
        <v>4631</v>
      </c>
      <c r="F31" s="114">
        <v>4658</v>
      </c>
      <c r="G31" s="114">
        <v>4715</v>
      </c>
      <c r="H31" s="140">
        <v>4573</v>
      </c>
      <c r="I31" s="115">
        <v>-137</v>
      </c>
      <c r="J31" s="116">
        <v>-2.9958451782199869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0.79555735812560446</v>
      </c>
      <c r="D34" s="115">
        <v>255</v>
      </c>
      <c r="E34" s="114">
        <v>245</v>
      </c>
      <c r="F34" s="114">
        <v>273</v>
      </c>
      <c r="G34" s="114">
        <v>296</v>
      </c>
      <c r="H34" s="140">
        <v>262</v>
      </c>
      <c r="I34" s="115">
        <v>-7</v>
      </c>
      <c r="J34" s="116">
        <v>-2.6717557251908395</v>
      </c>
    </row>
    <row r="35" spans="1:10" s="110" customFormat="1" ht="24.95" customHeight="1" x14ac:dyDescent="0.2">
      <c r="A35" s="292" t="s">
        <v>171</v>
      </c>
      <c r="B35" s="293" t="s">
        <v>172</v>
      </c>
      <c r="C35" s="113">
        <v>10.853898231054815</v>
      </c>
      <c r="D35" s="115">
        <v>3479</v>
      </c>
      <c r="E35" s="114">
        <v>3509</v>
      </c>
      <c r="F35" s="114">
        <v>3490</v>
      </c>
      <c r="G35" s="114">
        <v>3546</v>
      </c>
      <c r="H35" s="140">
        <v>3481</v>
      </c>
      <c r="I35" s="115">
        <v>-2</v>
      </c>
      <c r="J35" s="116">
        <v>-5.7454754380925024E-2</v>
      </c>
    </row>
    <row r="36" spans="1:10" s="110" customFormat="1" ht="24.95" customHeight="1" x14ac:dyDescent="0.2">
      <c r="A36" s="294" t="s">
        <v>173</v>
      </c>
      <c r="B36" s="295" t="s">
        <v>174</v>
      </c>
      <c r="C36" s="125">
        <v>88.35054441081958</v>
      </c>
      <c r="D36" s="143">
        <v>28319</v>
      </c>
      <c r="E36" s="144">
        <v>29602</v>
      </c>
      <c r="F36" s="144">
        <v>29699</v>
      </c>
      <c r="G36" s="144">
        <v>30013</v>
      </c>
      <c r="H36" s="145">
        <v>30397</v>
      </c>
      <c r="I36" s="143">
        <v>-2078</v>
      </c>
      <c r="J36" s="146">
        <v>-6.8362009408823239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32053</v>
      </c>
      <c r="F11" s="264">
        <v>33356</v>
      </c>
      <c r="G11" s="264">
        <v>33462</v>
      </c>
      <c r="H11" s="264">
        <v>33855</v>
      </c>
      <c r="I11" s="265">
        <v>34140</v>
      </c>
      <c r="J11" s="263">
        <v>-2087</v>
      </c>
      <c r="K11" s="266">
        <v>-6.1130638547158762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41.961750850154431</v>
      </c>
      <c r="E13" s="115">
        <v>13450</v>
      </c>
      <c r="F13" s="114">
        <v>13861</v>
      </c>
      <c r="G13" s="114">
        <v>13948</v>
      </c>
      <c r="H13" s="114">
        <v>14272</v>
      </c>
      <c r="I13" s="140">
        <v>14815</v>
      </c>
      <c r="J13" s="115">
        <v>-1365</v>
      </c>
      <c r="K13" s="116">
        <v>-9.2136348295646311</v>
      </c>
    </row>
    <row r="14" spans="1:15" ht="15.95" customHeight="1" x14ac:dyDescent="0.2">
      <c r="A14" s="306" t="s">
        <v>230</v>
      </c>
      <c r="B14" s="307"/>
      <c r="C14" s="308"/>
      <c r="D14" s="113">
        <v>45.80538483137304</v>
      </c>
      <c r="E14" s="115">
        <v>14682</v>
      </c>
      <c r="F14" s="114">
        <v>15473</v>
      </c>
      <c r="G14" s="114">
        <v>15535</v>
      </c>
      <c r="H14" s="114">
        <v>15600</v>
      </c>
      <c r="I14" s="140">
        <v>15350</v>
      </c>
      <c r="J14" s="115">
        <v>-668</v>
      </c>
      <c r="K14" s="116">
        <v>-4.3517915309446256</v>
      </c>
    </row>
    <row r="15" spans="1:15" ht="15.95" customHeight="1" x14ac:dyDescent="0.2">
      <c r="A15" s="306" t="s">
        <v>231</v>
      </c>
      <c r="B15" s="307"/>
      <c r="C15" s="308"/>
      <c r="D15" s="113">
        <v>4.8232614731850374</v>
      </c>
      <c r="E15" s="115">
        <v>1546</v>
      </c>
      <c r="F15" s="114">
        <v>1561</v>
      </c>
      <c r="G15" s="114">
        <v>1548</v>
      </c>
      <c r="H15" s="114">
        <v>1513</v>
      </c>
      <c r="I15" s="140">
        <v>1541</v>
      </c>
      <c r="J15" s="115">
        <v>5</v>
      </c>
      <c r="K15" s="116">
        <v>0.32446463335496428</v>
      </c>
    </row>
    <row r="16" spans="1:15" ht="15.95" customHeight="1" x14ac:dyDescent="0.2">
      <c r="A16" s="306" t="s">
        <v>232</v>
      </c>
      <c r="B16" s="307"/>
      <c r="C16" s="308"/>
      <c r="D16" s="113">
        <v>2.8889651514678811</v>
      </c>
      <c r="E16" s="115">
        <v>926</v>
      </c>
      <c r="F16" s="114">
        <v>958</v>
      </c>
      <c r="G16" s="114">
        <v>924</v>
      </c>
      <c r="H16" s="114">
        <v>926</v>
      </c>
      <c r="I16" s="140">
        <v>949</v>
      </c>
      <c r="J16" s="115">
        <v>-23</v>
      </c>
      <c r="K16" s="116">
        <v>-2.4236037934668073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0.70508220759367302</v>
      </c>
      <c r="E18" s="115">
        <v>226</v>
      </c>
      <c r="F18" s="114">
        <v>215</v>
      </c>
      <c r="G18" s="114">
        <v>239</v>
      </c>
      <c r="H18" s="114">
        <v>255</v>
      </c>
      <c r="I18" s="140">
        <v>236</v>
      </c>
      <c r="J18" s="115">
        <v>-10</v>
      </c>
      <c r="K18" s="116">
        <v>-4.2372881355932206</v>
      </c>
    </row>
    <row r="19" spans="1:11" ht="14.1" customHeight="1" x14ac:dyDescent="0.2">
      <c r="A19" s="306" t="s">
        <v>235</v>
      </c>
      <c r="B19" s="307" t="s">
        <v>236</v>
      </c>
      <c r="C19" s="308"/>
      <c r="D19" s="113">
        <v>0.49293357876017846</v>
      </c>
      <c r="E19" s="115">
        <v>158</v>
      </c>
      <c r="F19" s="114">
        <v>144</v>
      </c>
      <c r="G19" s="114">
        <v>161</v>
      </c>
      <c r="H19" s="114">
        <v>176</v>
      </c>
      <c r="I19" s="140">
        <v>164</v>
      </c>
      <c r="J19" s="115">
        <v>-6</v>
      </c>
      <c r="K19" s="116">
        <v>-3.6585365853658538</v>
      </c>
    </row>
    <row r="20" spans="1:11" ht="14.1" customHeight="1" x14ac:dyDescent="0.2">
      <c r="A20" s="306">
        <v>12</v>
      </c>
      <c r="B20" s="307" t="s">
        <v>237</v>
      </c>
      <c r="C20" s="308"/>
      <c r="D20" s="113">
        <v>0.88603250865753591</v>
      </c>
      <c r="E20" s="115">
        <v>284</v>
      </c>
      <c r="F20" s="114">
        <v>297</v>
      </c>
      <c r="G20" s="114">
        <v>325</v>
      </c>
      <c r="H20" s="114">
        <v>324</v>
      </c>
      <c r="I20" s="140">
        <v>298</v>
      </c>
      <c r="J20" s="115">
        <v>-14</v>
      </c>
      <c r="K20" s="116">
        <v>-4.6979865771812079</v>
      </c>
    </row>
    <row r="21" spans="1:11" ht="14.1" customHeight="1" x14ac:dyDescent="0.2">
      <c r="A21" s="306">
        <v>21</v>
      </c>
      <c r="B21" s="307" t="s">
        <v>238</v>
      </c>
      <c r="C21" s="308"/>
      <c r="D21" s="113">
        <v>5.9276822762299938E-2</v>
      </c>
      <c r="E21" s="115">
        <v>19</v>
      </c>
      <c r="F21" s="114">
        <v>18</v>
      </c>
      <c r="G21" s="114">
        <v>16</v>
      </c>
      <c r="H21" s="114">
        <v>17</v>
      </c>
      <c r="I21" s="140">
        <v>17</v>
      </c>
      <c r="J21" s="115">
        <v>2</v>
      </c>
      <c r="K21" s="116">
        <v>11.764705882352942</v>
      </c>
    </row>
    <row r="22" spans="1:11" ht="14.1" customHeight="1" x14ac:dyDescent="0.2">
      <c r="A22" s="306">
        <v>22</v>
      </c>
      <c r="B22" s="307" t="s">
        <v>239</v>
      </c>
      <c r="C22" s="308"/>
      <c r="D22" s="113">
        <v>0.45549558543662061</v>
      </c>
      <c r="E22" s="115">
        <v>146</v>
      </c>
      <c r="F22" s="114">
        <v>154</v>
      </c>
      <c r="G22" s="114">
        <v>158</v>
      </c>
      <c r="H22" s="114">
        <v>168</v>
      </c>
      <c r="I22" s="140">
        <v>157</v>
      </c>
      <c r="J22" s="115">
        <v>-11</v>
      </c>
      <c r="K22" s="116">
        <v>-7.0063694267515926</v>
      </c>
    </row>
    <row r="23" spans="1:11" ht="14.1" customHeight="1" x14ac:dyDescent="0.2">
      <c r="A23" s="306">
        <v>23</v>
      </c>
      <c r="B23" s="307" t="s">
        <v>240</v>
      </c>
      <c r="C23" s="308"/>
      <c r="D23" s="113">
        <v>0.52725173930677316</v>
      </c>
      <c r="E23" s="115">
        <v>169</v>
      </c>
      <c r="F23" s="114">
        <v>177</v>
      </c>
      <c r="G23" s="114">
        <v>183</v>
      </c>
      <c r="H23" s="114">
        <v>194</v>
      </c>
      <c r="I23" s="140">
        <v>203</v>
      </c>
      <c r="J23" s="115">
        <v>-34</v>
      </c>
      <c r="K23" s="116">
        <v>-16.748768472906406</v>
      </c>
    </row>
    <row r="24" spans="1:11" ht="14.1" customHeight="1" x14ac:dyDescent="0.2">
      <c r="A24" s="306">
        <v>24</v>
      </c>
      <c r="B24" s="307" t="s">
        <v>241</v>
      </c>
      <c r="C24" s="308"/>
      <c r="D24" s="113">
        <v>0.58652856206907311</v>
      </c>
      <c r="E24" s="115">
        <v>188</v>
      </c>
      <c r="F24" s="114">
        <v>192</v>
      </c>
      <c r="G24" s="114">
        <v>196</v>
      </c>
      <c r="H24" s="114">
        <v>204</v>
      </c>
      <c r="I24" s="140">
        <v>209</v>
      </c>
      <c r="J24" s="115">
        <v>-21</v>
      </c>
      <c r="K24" s="116">
        <v>-10.047846889952153</v>
      </c>
    </row>
    <row r="25" spans="1:11" ht="14.1" customHeight="1" x14ac:dyDescent="0.2">
      <c r="A25" s="306">
        <v>25</v>
      </c>
      <c r="B25" s="307" t="s">
        <v>242</v>
      </c>
      <c r="C25" s="308"/>
      <c r="D25" s="113">
        <v>1.0950613047140674</v>
      </c>
      <c r="E25" s="115">
        <v>351</v>
      </c>
      <c r="F25" s="114">
        <v>357</v>
      </c>
      <c r="G25" s="114">
        <v>333</v>
      </c>
      <c r="H25" s="114">
        <v>329</v>
      </c>
      <c r="I25" s="140">
        <v>329</v>
      </c>
      <c r="J25" s="115">
        <v>22</v>
      </c>
      <c r="K25" s="116">
        <v>6.6869300911854106</v>
      </c>
    </row>
    <row r="26" spans="1:11" ht="14.1" customHeight="1" x14ac:dyDescent="0.2">
      <c r="A26" s="306">
        <v>26</v>
      </c>
      <c r="B26" s="307" t="s">
        <v>243</v>
      </c>
      <c r="C26" s="308"/>
      <c r="D26" s="113">
        <v>0.61148722428477831</v>
      </c>
      <c r="E26" s="115">
        <v>196</v>
      </c>
      <c r="F26" s="114">
        <v>199</v>
      </c>
      <c r="G26" s="114">
        <v>198</v>
      </c>
      <c r="H26" s="114">
        <v>198</v>
      </c>
      <c r="I26" s="140">
        <v>198</v>
      </c>
      <c r="J26" s="115">
        <v>-2</v>
      </c>
      <c r="K26" s="116">
        <v>-1.0101010101010102</v>
      </c>
    </row>
    <row r="27" spans="1:11" ht="14.1" customHeight="1" x14ac:dyDescent="0.2">
      <c r="A27" s="306">
        <v>27</v>
      </c>
      <c r="B27" s="307" t="s">
        <v>244</v>
      </c>
      <c r="C27" s="308"/>
      <c r="D27" s="113">
        <v>0.25894612048794186</v>
      </c>
      <c r="E27" s="115">
        <v>83</v>
      </c>
      <c r="F27" s="114">
        <v>84</v>
      </c>
      <c r="G27" s="114">
        <v>87</v>
      </c>
      <c r="H27" s="114">
        <v>94</v>
      </c>
      <c r="I27" s="140">
        <v>94</v>
      </c>
      <c r="J27" s="115">
        <v>-11</v>
      </c>
      <c r="K27" s="116">
        <v>-11.702127659574469</v>
      </c>
    </row>
    <row r="28" spans="1:11" ht="14.1" customHeight="1" x14ac:dyDescent="0.2">
      <c r="A28" s="306">
        <v>28</v>
      </c>
      <c r="B28" s="307" t="s">
        <v>245</v>
      </c>
      <c r="C28" s="308"/>
      <c r="D28" s="113">
        <v>0.29014444825757341</v>
      </c>
      <c r="E28" s="115">
        <v>93</v>
      </c>
      <c r="F28" s="114">
        <v>98</v>
      </c>
      <c r="G28" s="114">
        <v>101</v>
      </c>
      <c r="H28" s="114">
        <v>98</v>
      </c>
      <c r="I28" s="140">
        <v>99</v>
      </c>
      <c r="J28" s="115">
        <v>-6</v>
      </c>
      <c r="K28" s="116">
        <v>-6.0606060606060606</v>
      </c>
    </row>
    <row r="29" spans="1:11" ht="14.1" customHeight="1" x14ac:dyDescent="0.2">
      <c r="A29" s="306">
        <v>29</v>
      </c>
      <c r="B29" s="307" t="s">
        <v>246</v>
      </c>
      <c r="C29" s="308"/>
      <c r="D29" s="113">
        <v>2.8889651514678811</v>
      </c>
      <c r="E29" s="115">
        <v>926</v>
      </c>
      <c r="F29" s="114">
        <v>1050</v>
      </c>
      <c r="G29" s="114">
        <v>1061</v>
      </c>
      <c r="H29" s="114">
        <v>1056</v>
      </c>
      <c r="I29" s="140">
        <v>1033</v>
      </c>
      <c r="J29" s="115">
        <v>-107</v>
      </c>
      <c r="K29" s="116">
        <v>-10.358180058083253</v>
      </c>
    </row>
    <row r="30" spans="1:11" ht="14.1" customHeight="1" x14ac:dyDescent="0.2">
      <c r="A30" s="306" t="s">
        <v>247</v>
      </c>
      <c r="B30" s="307" t="s">
        <v>248</v>
      </c>
      <c r="C30" s="308"/>
      <c r="D30" s="113">
        <v>0.47421458209839951</v>
      </c>
      <c r="E30" s="115">
        <v>152</v>
      </c>
      <c r="F30" s="114">
        <v>154</v>
      </c>
      <c r="G30" s="114">
        <v>160</v>
      </c>
      <c r="H30" s="114">
        <v>167</v>
      </c>
      <c r="I30" s="140">
        <v>155</v>
      </c>
      <c r="J30" s="115">
        <v>-3</v>
      </c>
      <c r="K30" s="116">
        <v>-1.935483870967742</v>
      </c>
    </row>
    <row r="31" spans="1:11" ht="14.1" customHeight="1" x14ac:dyDescent="0.2">
      <c r="A31" s="306" t="s">
        <v>249</v>
      </c>
      <c r="B31" s="307" t="s">
        <v>250</v>
      </c>
      <c r="C31" s="308"/>
      <c r="D31" s="113">
        <v>2.3991514054846661</v>
      </c>
      <c r="E31" s="115">
        <v>769</v>
      </c>
      <c r="F31" s="114">
        <v>890</v>
      </c>
      <c r="G31" s="114">
        <v>894</v>
      </c>
      <c r="H31" s="114">
        <v>884</v>
      </c>
      <c r="I31" s="140">
        <v>873</v>
      </c>
      <c r="J31" s="115">
        <v>-104</v>
      </c>
      <c r="K31" s="116">
        <v>-11.912943871706759</v>
      </c>
    </row>
    <row r="32" spans="1:11" ht="14.1" customHeight="1" x14ac:dyDescent="0.2">
      <c r="A32" s="306">
        <v>31</v>
      </c>
      <c r="B32" s="307" t="s">
        <v>251</v>
      </c>
      <c r="C32" s="308"/>
      <c r="D32" s="113">
        <v>0.14975197329423143</v>
      </c>
      <c r="E32" s="115">
        <v>48</v>
      </c>
      <c r="F32" s="114">
        <v>46</v>
      </c>
      <c r="G32" s="114">
        <v>49</v>
      </c>
      <c r="H32" s="114">
        <v>49</v>
      </c>
      <c r="I32" s="140">
        <v>47</v>
      </c>
      <c r="J32" s="115">
        <v>1</v>
      </c>
      <c r="K32" s="116">
        <v>2.1276595744680851</v>
      </c>
    </row>
    <row r="33" spans="1:11" ht="14.1" customHeight="1" x14ac:dyDescent="0.2">
      <c r="A33" s="306">
        <v>32</v>
      </c>
      <c r="B33" s="307" t="s">
        <v>252</v>
      </c>
      <c r="C33" s="308"/>
      <c r="D33" s="113">
        <v>0.98586715752035692</v>
      </c>
      <c r="E33" s="115">
        <v>316</v>
      </c>
      <c r="F33" s="114">
        <v>298</v>
      </c>
      <c r="G33" s="114">
        <v>301</v>
      </c>
      <c r="H33" s="114">
        <v>294</v>
      </c>
      <c r="I33" s="140">
        <v>305</v>
      </c>
      <c r="J33" s="115">
        <v>11</v>
      </c>
      <c r="K33" s="116">
        <v>3.6065573770491803</v>
      </c>
    </row>
    <row r="34" spans="1:11" ht="14.1" customHeight="1" x14ac:dyDescent="0.2">
      <c r="A34" s="306">
        <v>33</v>
      </c>
      <c r="B34" s="307" t="s">
        <v>253</v>
      </c>
      <c r="C34" s="308"/>
      <c r="D34" s="113">
        <v>0.55221040152247836</v>
      </c>
      <c r="E34" s="115">
        <v>177</v>
      </c>
      <c r="F34" s="114">
        <v>180</v>
      </c>
      <c r="G34" s="114">
        <v>174</v>
      </c>
      <c r="H34" s="114">
        <v>170</v>
      </c>
      <c r="I34" s="140">
        <v>174</v>
      </c>
      <c r="J34" s="115">
        <v>3</v>
      </c>
      <c r="K34" s="116">
        <v>1.7241379310344827</v>
      </c>
    </row>
    <row r="35" spans="1:11" ht="14.1" customHeight="1" x14ac:dyDescent="0.2">
      <c r="A35" s="306">
        <v>34</v>
      </c>
      <c r="B35" s="307" t="s">
        <v>254</v>
      </c>
      <c r="C35" s="308"/>
      <c r="D35" s="113">
        <v>5.0946869247808317</v>
      </c>
      <c r="E35" s="115">
        <v>1633</v>
      </c>
      <c r="F35" s="114">
        <v>1655</v>
      </c>
      <c r="G35" s="114">
        <v>1648</v>
      </c>
      <c r="H35" s="114">
        <v>1624</v>
      </c>
      <c r="I35" s="140">
        <v>1607</v>
      </c>
      <c r="J35" s="115">
        <v>26</v>
      </c>
      <c r="K35" s="116">
        <v>1.6179215930304915</v>
      </c>
    </row>
    <row r="36" spans="1:11" ht="14.1" customHeight="1" x14ac:dyDescent="0.2">
      <c r="A36" s="306">
        <v>41</v>
      </c>
      <c r="B36" s="307" t="s">
        <v>255</v>
      </c>
      <c r="C36" s="308"/>
      <c r="D36" s="113">
        <v>0.20278913050260505</v>
      </c>
      <c r="E36" s="115">
        <v>65</v>
      </c>
      <c r="F36" s="114">
        <v>61</v>
      </c>
      <c r="G36" s="114">
        <v>55</v>
      </c>
      <c r="H36" s="114">
        <v>56</v>
      </c>
      <c r="I36" s="140">
        <v>53</v>
      </c>
      <c r="J36" s="115">
        <v>12</v>
      </c>
      <c r="K36" s="116">
        <v>22.641509433962263</v>
      </c>
    </row>
    <row r="37" spans="1:11" ht="14.1" customHeight="1" x14ac:dyDescent="0.2">
      <c r="A37" s="306">
        <v>42</v>
      </c>
      <c r="B37" s="307" t="s">
        <v>256</v>
      </c>
      <c r="C37" s="308"/>
      <c r="D37" s="113">
        <v>3.7437993323557857E-2</v>
      </c>
      <c r="E37" s="115">
        <v>12</v>
      </c>
      <c r="F37" s="114">
        <v>13</v>
      </c>
      <c r="G37" s="114">
        <v>14</v>
      </c>
      <c r="H37" s="114">
        <v>13</v>
      </c>
      <c r="I37" s="140">
        <v>13</v>
      </c>
      <c r="J37" s="115">
        <v>-1</v>
      </c>
      <c r="K37" s="116">
        <v>-7.6923076923076925</v>
      </c>
    </row>
    <row r="38" spans="1:11" ht="14.1" customHeight="1" x14ac:dyDescent="0.2">
      <c r="A38" s="306">
        <v>43</v>
      </c>
      <c r="B38" s="307" t="s">
        <v>257</v>
      </c>
      <c r="C38" s="308"/>
      <c r="D38" s="113">
        <v>0.40869809378217326</v>
      </c>
      <c r="E38" s="115">
        <v>131</v>
      </c>
      <c r="F38" s="114">
        <v>134</v>
      </c>
      <c r="G38" s="114">
        <v>132</v>
      </c>
      <c r="H38" s="114">
        <v>124</v>
      </c>
      <c r="I38" s="140">
        <v>144</v>
      </c>
      <c r="J38" s="115">
        <v>-13</v>
      </c>
      <c r="K38" s="116">
        <v>-9.0277777777777786</v>
      </c>
    </row>
    <row r="39" spans="1:11" ht="14.1" customHeight="1" x14ac:dyDescent="0.2">
      <c r="A39" s="306">
        <v>51</v>
      </c>
      <c r="B39" s="307" t="s">
        <v>258</v>
      </c>
      <c r="C39" s="308"/>
      <c r="D39" s="113">
        <v>8.8135275949209131</v>
      </c>
      <c r="E39" s="115">
        <v>2825</v>
      </c>
      <c r="F39" s="114">
        <v>2858</v>
      </c>
      <c r="G39" s="114">
        <v>2870</v>
      </c>
      <c r="H39" s="114">
        <v>3042</v>
      </c>
      <c r="I39" s="140">
        <v>3903</v>
      </c>
      <c r="J39" s="115">
        <v>-1078</v>
      </c>
      <c r="K39" s="116">
        <v>-27.619779656674353</v>
      </c>
    </row>
    <row r="40" spans="1:11" ht="14.1" customHeight="1" x14ac:dyDescent="0.2">
      <c r="A40" s="306" t="s">
        <v>259</v>
      </c>
      <c r="B40" s="307" t="s">
        <v>260</v>
      </c>
      <c r="C40" s="308"/>
      <c r="D40" s="113">
        <v>7.9306149190403392</v>
      </c>
      <c r="E40" s="115">
        <v>2542</v>
      </c>
      <c r="F40" s="114">
        <v>2578</v>
      </c>
      <c r="G40" s="114">
        <v>2596</v>
      </c>
      <c r="H40" s="114">
        <v>2775</v>
      </c>
      <c r="I40" s="140">
        <v>3637</v>
      </c>
      <c r="J40" s="115">
        <v>-1095</v>
      </c>
      <c r="K40" s="116">
        <v>-30.107231234533955</v>
      </c>
    </row>
    <row r="41" spans="1:11" ht="14.1" customHeight="1" x14ac:dyDescent="0.2">
      <c r="A41" s="306"/>
      <c r="B41" s="307" t="s">
        <v>261</v>
      </c>
      <c r="C41" s="308"/>
      <c r="D41" s="113">
        <v>3.8373943156646804</v>
      </c>
      <c r="E41" s="115">
        <v>1230</v>
      </c>
      <c r="F41" s="114">
        <v>1266</v>
      </c>
      <c r="G41" s="114">
        <v>1243</v>
      </c>
      <c r="H41" s="114">
        <v>1285</v>
      </c>
      <c r="I41" s="140">
        <v>1305</v>
      </c>
      <c r="J41" s="115">
        <v>-75</v>
      </c>
      <c r="K41" s="116">
        <v>-5.7471264367816088</v>
      </c>
    </row>
    <row r="42" spans="1:11" ht="14.1" customHeight="1" x14ac:dyDescent="0.2">
      <c r="A42" s="306">
        <v>52</v>
      </c>
      <c r="B42" s="307" t="s">
        <v>262</v>
      </c>
      <c r="C42" s="308"/>
      <c r="D42" s="113">
        <v>5.1633232458740208</v>
      </c>
      <c r="E42" s="115">
        <v>1655</v>
      </c>
      <c r="F42" s="114">
        <v>1736</v>
      </c>
      <c r="G42" s="114">
        <v>1759</v>
      </c>
      <c r="H42" s="114">
        <v>1777</v>
      </c>
      <c r="I42" s="140">
        <v>1784</v>
      </c>
      <c r="J42" s="115">
        <v>-129</v>
      </c>
      <c r="K42" s="116">
        <v>-7.2309417040358746</v>
      </c>
    </row>
    <row r="43" spans="1:11" ht="14.1" customHeight="1" x14ac:dyDescent="0.2">
      <c r="A43" s="306" t="s">
        <v>263</v>
      </c>
      <c r="B43" s="307" t="s">
        <v>264</v>
      </c>
      <c r="C43" s="308"/>
      <c r="D43" s="113">
        <v>5.0603687642342372</v>
      </c>
      <c r="E43" s="115">
        <v>1622</v>
      </c>
      <c r="F43" s="114">
        <v>1701</v>
      </c>
      <c r="G43" s="114">
        <v>1718</v>
      </c>
      <c r="H43" s="114">
        <v>1737</v>
      </c>
      <c r="I43" s="140">
        <v>1752</v>
      </c>
      <c r="J43" s="115">
        <v>-130</v>
      </c>
      <c r="K43" s="116">
        <v>-7.4200913242009134</v>
      </c>
    </row>
    <row r="44" spans="1:11" ht="14.1" customHeight="1" x14ac:dyDescent="0.2">
      <c r="A44" s="306">
        <v>53</v>
      </c>
      <c r="B44" s="307" t="s">
        <v>265</v>
      </c>
      <c r="C44" s="308"/>
      <c r="D44" s="113">
        <v>1.4257635790721617</v>
      </c>
      <c r="E44" s="115">
        <v>457</v>
      </c>
      <c r="F44" s="114">
        <v>442</v>
      </c>
      <c r="G44" s="114">
        <v>481</v>
      </c>
      <c r="H44" s="114">
        <v>470</v>
      </c>
      <c r="I44" s="140">
        <v>439</v>
      </c>
      <c r="J44" s="115">
        <v>18</v>
      </c>
      <c r="K44" s="116">
        <v>4.1002277904328022</v>
      </c>
    </row>
    <row r="45" spans="1:11" ht="14.1" customHeight="1" x14ac:dyDescent="0.2">
      <c r="A45" s="306" t="s">
        <v>266</v>
      </c>
      <c r="B45" s="307" t="s">
        <v>267</v>
      </c>
      <c r="C45" s="308"/>
      <c r="D45" s="113">
        <v>1.3571272579789724</v>
      </c>
      <c r="E45" s="115">
        <v>435</v>
      </c>
      <c r="F45" s="114">
        <v>434</v>
      </c>
      <c r="G45" s="114">
        <v>465</v>
      </c>
      <c r="H45" s="114">
        <v>459</v>
      </c>
      <c r="I45" s="140">
        <v>432</v>
      </c>
      <c r="J45" s="115">
        <v>3</v>
      </c>
      <c r="K45" s="116">
        <v>0.69444444444444442</v>
      </c>
    </row>
    <row r="46" spans="1:11" ht="14.1" customHeight="1" x14ac:dyDescent="0.2">
      <c r="A46" s="306">
        <v>54</v>
      </c>
      <c r="B46" s="307" t="s">
        <v>268</v>
      </c>
      <c r="C46" s="308"/>
      <c r="D46" s="113">
        <v>16.628708701213615</v>
      </c>
      <c r="E46" s="115">
        <v>5330</v>
      </c>
      <c r="F46" s="114">
        <v>5414</v>
      </c>
      <c r="G46" s="114">
        <v>5473</v>
      </c>
      <c r="H46" s="114">
        <v>5440</v>
      </c>
      <c r="I46" s="140">
        <v>5415</v>
      </c>
      <c r="J46" s="115">
        <v>-85</v>
      </c>
      <c r="K46" s="116">
        <v>-1.5697137580794089</v>
      </c>
    </row>
    <row r="47" spans="1:11" ht="14.1" customHeight="1" x14ac:dyDescent="0.2">
      <c r="A47" s="306">
        <v>61</v>
      </c>
      <c r="B47" s="307" t="s">
        <v>269</v>
      </c>
      <c r="C47" s="308"/>
      <c r="D47" s="113">
        <v>0.65204505038529936</v>
      </c>
      <c r="E47" s="115">
        <v>209</v>
      </c>
      <c r="F47" s="114">
        <v>213</v>
      </c>
      <c r="G47" s="114">
        <v>214</v>
      </c>
      <c r="H47" s="114">
        <v>209</v>
      </c>
      <c r="I47" s="140">
        <v>217</v>
      </c>
      <c r="J47" s="115">
        <v>-8</v>
      </c>
      <c r="K47" s="116">
        <v>-3.6866359447004609</v>
      </c>
    </row>
    <row r="48" spans="1:11" ht="14.1" customHeight="1" x14ac:dyDescent="0.2">
      <c r="A48" s="306">
        <v>62</v>
      </c>
      <c r="B48" s="307" t="s">
        <v>270</v>
      </c>
      <c r="C48" s="308"/>
      <c r="D48" s="113">
        <v>10.941253548809783</v>
      </c>
      <c r="E48" s="115">
        <v>3507</v>
      </c>
      <c r="F48" s="114">
        <v>3711</v>
      </c>
      <c r="G48" s="114">
        <v>3573</v>
      </c>
      <c r="H48" s="114">
        <v>3702</v>
      </c>
      <c r="I48" s="140">
        <v>3518</v>
      </c>
      <c r="J48" s="115">
        <v>-11</v>
      </c>
      <c r="K48" s="116">
        <v>-0.31267765776009099</v>
      </c>
    </row>
    <row r="49" spans="1:11" ht="14.1" customHeight="1" x14ac:dyDescent="0.2">
      <c r="A49" s="306">
        <v>63</v>
      </c>
      <c r="B49" s="307" t="s">
        <v>271</v>
      </c>
      <c r="C49" s="308"/>
      <c r="D49" s="113">
        <v>8.1427635478738338</v>
      </c>
      <c r="E49" s="115">
        <v>2610</v>
      </c>
      <c r="F49" s="114">
        <v>3060</v>
      </c>
      <c r="G49" s="114">
        <v>3174</v>
      </c>
      <c r="H49" s="114">
        <v>3203</v>
      </c>
      <c r="I49" s="140">
        <v>2930</v>
      </c>
      <c r="J49" s="115">
        <v>-320</v>
      </c>
      <c r="K49" s="116">
        <v>-10.921501706484642</v>
      </c>
    </row>
    <row r="50" spans="1:11" ht="14.1" customHeight="1" x14ac:dyDescent="0.2">
      <c r="A50" s="306" t="s">
        <v>272</v>
      </c>
      <c r="B50" s="307" t="s">
        <v>273</v>
      </c>
      <c r="C50" s="308"/>
      <c r="D50" s="113">
        <v>0.56468973263033106</v>
      </c>
      <c r="E50" s="115">
        <v>181</v>
      </c>
      <c r="F50" s="114">
        <v>199</v>
      </c>
      <c r="G50" s="114">
        <v>206</v>
      </c>
      <c r="H50" s="114">
        <v>208</v>
      </c>
      <c r="I50" s="140">
        <v>209</v>
      </c>
      <c r="J50" s="115">
        <v>-28</v>
      </c>
      <c r="K50" s="116">
        <v>-13.397129186602871</v>
      </c>
    </row>
    <row r="51" spans="1:11" ht="14.1" customHeight="1" x14ac:dyDescent="0.2">
      <c r="A51" s="306" t="s">
        <v>274</v>
      </c>
      <c r="B51" s="307" t="s">
        <v>275</v>
      </c>
      <c r="C51" s="308"/>
      <c r="D51" s="113">
        <v>6.9728262565126506</v>
      </c>
      <c r="E51" s="115">
        <v>2235</v>
      </c>
      <c r="F51" s="114">
        <v>2641</v>
      </c>
      <c r="G51" s="114">
        <v>2765</v>
      </c>
      <c r="H51" s="114">
        <v>2788</v>
      </c>
      <c r="I51" s="140">
        <v>2529</v>
      </c>
      <c r="J51" s="115">
        <v>-294</v>
      </c>
      <c r="K51" s="116">
        <v>-11.625148279952551</v>
      </c>
    </row>
    <row r="52" spans="1:11" ht="14.1" customHeight="1" x14ac:dyDescent="0.2">
      <c r="A52" s="306">
        <v>71</v>
      </c>
      <c r="B52" s="307" t="s">
        <v>276</v>
      </c>
      <c r="C52" s="308"/>
      <c r="D52" s="113">
        <v>12.79755405110286</v>
      </c>
      <c r="E52" s="115">
        <v>4102</v>
      </c>
      <c r="F52" s="114">
        <v>4137</v>
      </c>
      <c r="G52" s="114">
        <v>4134</v>
      </c>
      <c r="H52" s="114">
        <v>4118</v>
      </c>
      <c r="I52" s="140">
        <v>4092</v>
      </c>
      <c r="J52" s="115">
        <v>10</v>
      </c>
      <c r="K52" s="116">
        <v>0.24437927663734116</v>
      </c>
    </row>
    <row r="53" spans="1:11" ht="14.1" customHeight="1" x14ac:dyDescent="0.2">
      <c r="A53" s="306" t="s">
        <v>277</v>
      </c>
      <c r="B53" s="307" t="s">
        <v>278</v>
      </c>
      <c r="C53" s="308"/>
      <c r="D53" s="113">
        <v>0.98898699029732007</v>
      </c>
      <c r="E53" s="115">
        <v>317</v>
      </c>
      <c r="F53" s="114">
        <v>304</v>
      </c>
      <c r="G53" s="114">
        <v>314</v>
      </c>
      <c r="H53" s="114">
        <v>294</v>
      </c>
      <c r="I53" s="140">
        <v>295</v>
      </c>
      <c r="J53" s="115">
        <v>22</v>
      </c>
      <c r="K53" s="116">
        <v>7.4576271186440675</v>
      </c>
    </row>
    <row r="54" spans="1:11" ht="14.1" customHeight="1" x14ac:dyDescent="0.2">
      <c r="A54" s="306" t="s">
        <v>279</v>
      </c>
      <c r="B54" s="307" t="s">
        <v>280</v>
      </c>
      <c r="C54" s="308"/>
      <c r="D54" s="113">
        <v>11.446666458677814</v>
      </c>
      <c r="E54" s="115">
        <v>3669</v>
      </c>
      <c r="F54" s="114">
        <v>3722</v>
      </c>
      <c r="G54" s="114">
        <v>3708</v>
      </c>
      <c r="H54" s="114">
        <v>3711</v>
      </c>
      <c r="I54" s="140">
        <v>3688</v>
      </c>
      <c r="J54" s="115">
        <v>-19</v>
      </c>
      <c r="K54" s="116">
        <v>-0.51518438177874182</v>
      </c>
    </row>
    <row r="55" spans="1:11" ht="14.1" customHeight="1" x14ac:dyDescent="0.2">
      <c r="A55" s="306">
        <v>72</v>
      </c>
      <c r="B55" s="307" t="s">
        <v>281</v>
      </c>
      <c r="C55" s="308"/>
      <c r="D55" s="113">
        <v>1.0201853180669516</v>
      </c>
      <c r="E55" s="115">
        <v>327</v>
      </c>
      <c r="F55" s="114">
        <v>351</v>
      </c>
      <c r="G55" s="114">
        <v>353</v>
      </c>
      <c r="H55" s="114">
        <v>358</v>
      </c>
      <c r="I55" s="140">
        <v>357</v>
      </c>
      <c r="J55" s="115">
        <v>-30</v>
      </c>
      <c r="K55" s="116">
        <v>-8.4033613445378155</v>
      </c>
    </row>
    <row r="56" spans="1:11" ht="14.1" customHeight="1" x14ac:dyDescent="0.2">
      <c r="A56" s="306" t="s">
        <v>282</v>
      </c>
      <c r="B56" s="307" t="s">
        <v>283</v>
      </c>
      <c r="C56" s="308"/>
      <c r="D56" s="113">
        <v>0.15287180607119458</v>
      </c>
      <c r="E56" s="115">
        <v>49</v>
      </c>
      <c r="F56" s="114">
        <v>53</v>
      </c>
      <c r="G56" s="114">
        <v>53</v>
      </c>
      <c r="H56" s="114">
        <v>54</v>
      </c>
      <c r="I56" s="140">
        <v>54</v>
      </c>
      <c r="J56" s="115">
        <v>-5</v>
      </c>
      <c r="K56" s="116">
        <v>-9.2592592592592595</v>
      </c>
    </row>
    <row r="57" spans="1:11" ht="14.1" customHeight="1" x14ac:dyDescent="0.2">
      <c r="A57" s="306" t="s">
        <v>284</v>
      </c>
      <c r="B57" s="307" t="s">
        <v>285</v>
      </c>
      <c r="C57" s="308"/>
      <c r="D57" s="113">
        <v>0.58652856206907311</v>
      </c>
      <c r="E57" s="115">
        <v>188</v>
      </c>
      <c r="F57" s="114">
        <v>200</v>
      </c>
      <c r="G57" s="114">
        <v>202</v>
      </c>
      <c r="H57" s="114">
        <v>206</v>
      </c>
      <c r="I57" s="140">
        <v>207</v>
      </c>
      <c r="J57" s="115">
        <v>-19</v>
      </c>
      <c r="K57" s="116">
        <v>-9.1787439613526569</v>
      </c>
    </row>
    <row r="58" spans="1:11" ht="14.1" customHeight="1" x14ac:dyDescent="0.2">
      <c r="A58" s="306">
        <v>73</v>
      </c>
      <c r="B58" s="307" t="s">
        <v>286</v>
      </c>
      <c r="C58" s="308"/>
      <c r="D58" s="113">
        <v>1.0513836458365831</v>
      </c>
      <c r="E58" s="115">
        <v>337</v>
      </c>
      <c r="F58" s="114">
        <v>350</v>
      </c>
      <c r="G58" s="114">
        <v>350</v>
      </c>
      <c r="H58" s="114">
        <v>348</v>
      </c>
      <c r="I58" s="140">
        <v>349</v>
      </c>
      <c r="J58" s="115">
        <v>-12</v>
      </c>
      <c r="K58" s="116">
        <v>-3.4383954154727792</v>
      </c>
    </row>
    <row r="59" spans="1:11" ht="14.1" customHeight="1" x14ac:dyDescent="0.2">
      <c r="A59" s="306" t="s">
        <v>287</v>
      </c>
      <c r="B59" s="307" t="s">
        <v>288</v>
      </c>
      <c r="C59" s="308"/>
      <c r="D59" s="113">
        <v>0.71756153870152561</v>
      </c>
      <c r="E59" s="115">
        <v>230</v>
      </c>
      <c r="F59" s="114">
        <v>238</v>
      </c>
      <c r="G59" s="114">
        <v>237</v>
      </c>
      <c r="H59" s="114">
        <v>236</v>
      </c>
      <c r="I59" s="140">
        <v>242</v>
      </c>
      <c r="J59" s="115">
        <v>-12</v>
      </c>
      <c r="K59" s="116">
        <v>-4.9586776859504136</v>
      </c>
    </row>
    <row r="60" spans="1:11" ht="14.1" customHeight="1" x14ac:dyDescent="0.2">
      <c r="A60" s="306">
        <v>81</v>
      </c>
      <c r="B60" s="307" t="s">
        <v>289</v>
      </c>
      <c r="C60" s="308"/>
      <c r="D60" s="113">
        <v>4.9730134464792686</v>
      </c>
      <c r="E60" s="115">
        <v>1594</v>
      </c>
      <c r="F60" s="114">
        <v>1660</v>
      </c>
      <c r="G60" s="114">
        <v>1678</v>
      </c>
      <c r="H60" s="114">
        <v>1727</v>
      </c>
      <c r="I60" s="140">
        <v>1703</v>
      </c>
      <c r="J60" s="115">
        <v>-109</v>
      </c>
      <c r="K60" s="116">
        <v>-6.4004697592483852</v>
      </c>
    </row>
    <row r="61" spans="1:11" ht="14.1" customHeight="1" x14ac:dyDescent="0.2">
      <c r="A61" s="306" t="s">
        <v>290</v>
      </c>
      <c r="B61" s="307" t="s">
        <v>291</v>
      </c>
      <c r="C61" s="308"/>
      <c r="D61" s="113">
        <v>1.6815898667831404</v>
      </c>
      <c r="E61" s="115">
        <v>539</v>
      </c>
      <c r="F61" s="114">
        <v>554</v>
      </c>
      <c r="G61" s="114">
        <v>547</v>
      </c>
      <c r="H61" s="114">
        <v>567</v>
      </c>
      <c r="I61" s="140">
        <v>563</v>
      </c>
      <c r="J61" s="115">
        <v>-24</v>
      </c>
      <c r="K61" s="116">
        <v>-4.2628774422735347</v>
      </c>
    </row>
    <row r="62" spans="1:11" ht="14.1" customHeight="1" x14ac:dyDescent="0.2">
      <c r="A62" s="306" t="s">
        <v>292</v>
      </c>
      <c r="B62" s="307" t="s">
        <v>293</v>
      </c>
      <c r="C62" s="308"/>
      <c r="D62" s="113">
        <v>1.7876641811998877</v>
      </c>
      <c r="E62" s="115">
        <v>573</v>
      </c>
      <c r="F62" s="114">
        <v>607</v>
      </c>
      <c r="G62" s="114">
        <v>617</v>
      </c>
      <c r="H62" s="114">
        <v>645</v>
      </c>
      <c r="I62" s="140">
        <v>639</v>
      </c>
      <c r="J62" s="115">
        <v>-66</v>
      </c>
      <c r="K62" s="116">
        <v>-10.328638497652582</v>
      </c>
    </row>
    <row r="63" spans="1:11" ht="14.1" customHeight="1" x14ac:dyDescent="0.2">
      <c r="A63" s="306"/>
      <c r="B63" s="307" t="s">
        <v>294</v>
      </c>
      <c r="C63" s="308"/>
      <c r="D63" s="113">
        <v>1.2822512713318566</v>
      </c>
      <c r="E63" s="115">
        <v>411</v>
      </c>
      <c r="F63" s="114">
        <v>432</v>
      </c>
      <c r="G63" s="114">
        <v>439</v>
      </c>
      <c r="H63" s="114">
        <v>472</v>
      </c>
      <c r="I63" s="140">
        <v>467</v>
      </c>
      <c r="J63" s="115">
        <v>-56</v>
      </c>
      <c r="K63" s="116">
        <v>-11.991434689507495</v>
      </c>
    </row>
    <row r="64" spans="1:11" ht="14.1" customHeight="1" x14ac:dyDescent="0.2">
      <c r="A64" s="306" t="s">
        <v>295</v>
      </c>
      <c r="B64" s="307" t="s">
        <v>296</v>
      </c>
      <c r="C64" s="308"/>
      <c r="D64" s="113">
        <v>9.6714816085857802E-2</v>
      </c>
      <c r="E64" s="115">
        <v>31</v>
      </c>
      <c r="F64" s="114">
        <v>35</v>
      </c>
      <c r="G64" s="114">
        <v>34</v>
      </c>
      <c r="H64" s="114">
        <v>36</v>
      </c>
      <c r="I64" s="140">
        <v>38</v>
      </c>
      <c r="J64" s="115">
        <v>-7</v>
      </c>
      <c r="K64" s="116">
        <v>-18.421052631578949</v>
      </c>
    </row>
    <row r="65" spans="1:11" ht="14.1" customHeight="1" x14ac:dyDescent="0.2">
      <c r="A65" s="306" t="s">
        <v>297</v>
      </c>
      <c r="B65" s="307" t="s">
        <v>298</v>
      </c>
      <c r="C65" s="308"/>
      <c r="D65" s="113">
        <v>0.90787133809627807</v>
      </c>
      <c r="E65" s="115">
        <v>291</v>
      </c>
      <c r="F65" s="114">
        <v>312</v>
      </c>
      <c r="G65" s="114">
        <v>328</v>
      </c>
      <c r="H65" s="114">
        <v>329</v>
      </c>
      <c r="I65" s="140">
        <v>317</v>
      </c>
      <c r="J65" s="115">
        <v>-26</v>
      </c>
      <c r="K65" s="116">
        <v>-8.2018927444794958</v>
      </c>
    </row>
    <row r="66" spans="1:11" ht="14.1" customHeight="1" x14ac:dyDescent="0.2">
      <c r="A66" s="306">
        <v>82</v>
      </c>
      <c r="B66" s="307" t="s">
        <v>299</v>
      </c>
      <c r="C66" s="308"/>
      <c r="D66" s="113">
        <v>2.3897919071537768</v>
      </c>
      <c r="E66" s="115">
        <v>766</v>
      </c>
      <c r="F66" s="114">
        <v>814</v>
      </c>
      <c r="G66" s="114">
        <v>807</v>
      </c>
      <c r="H66" s="114">
        <v>826</v>
      </c>
      <c r="I66" s="140">
        <v>826</v>
      </c>
      <c r="J66" s="115">
        <v>-60</v>
      </c>
      <c r="K66" s="116">
        <v>-7.2639225181598066</v>
      </c>
    </row>
    <row r="67" spans="1:11" ht="14.1" customHeight="1" x14ac:dyDescent="0.2">
      <c r="A67" s="306" t="s">
        <v>300</v>
      </c>
      <c r="B67" s="307" t="s">
        <v>301</v>
      </c>
      <c r="C67" s="308"/>
      <c r="D67" s="113">
        <v>0.91411100365020437</v>
      </c>
      <c r="E67" s="115">
        <v>293</v>
      </c>
      <c r="F67" s="114">
        <v>306</v>
      </c>
      <c r="G67" s="114">
        <v>303</v>
      </c>
      <c r="H67" s="114">
        <v>313</v>
      </c>
      <c r="I67" s="140">
        <v>316</v>
      </c>
      <c r="J67" s="115">
        <v>-23</v>
      </c>
      <c r="K67" s="116">
        <v>-7.2784810126582276</v>
      </c>
    </row>
    <row r="68" spans="1:11" ht="14.1" customHeight="1" x14ac:dyDescent="0.2">
      <c r="A68" s="306" t="s">
        <v>302</v>
      </c>
      <c r="B68" s="307" t="s">
        <v>303</v>
      </c>
      <c r="C68" s="308"/>
      <c r="D68" s="113">
        <v>1.0389043147287305</v>
      </c>
      <c r="E68" s="115">
        <v>333</v>
      </c>
      <c r="F68" s="114">
        <v>374</v>
      </c>
      <c r="G68" s="114">
        <v>378</v>
      </c>
      <c r="H68" s="114">
        <v>382</v>
      </c>
      <c r="I68" s="140">
        <v>371</v>
      </c>
      <c r="J68" s="115">
        <v>-38</v>
      </c>
      <c r="K68" s="116">
        <v>-10.242587601078167</v>
      </c>
    </row>
    <row r="69" spans="1:11" ht="14.1" customHeight="1" x14ac:dyDescent="0.2">
      <c r="A69" s="306">
        <v>83</v>
      </c>
      <c r="B69" s="307" t="s">
        <v>304</v>
      </c>
      <c r="C69" s="308"/>
      <c r="D69" s="113">
        <v>2.7984900009359497</v>
      </c>
      <c r="E69" s="115">
        <v>897</v>
      </c>
      <c r="F69" s="114">
        <v>920</v>
      </c>
      <c r="G69" s="114">
        <v>930</v>
      </c>
      <c r="H69" s="114">
        <v>945</v>
      </c>
      <c r="I69" s="140">
        <v>983</v>
      </c>
      <c r="J69" s="115">
        <v>-86</v>
      </c>
      <c r="K69" s="116">
        <v>-8.7487283825025433</v>
      </c>
    </row>
    <row r="70" spans="1:11" ht="14.1" customHeight="1" x14ac:dyDescent="0.2">
      <c r="A70" s="306" t="s">
        <v>305</v>
      </c>
      <c r="B70" s="307" t="s">
        <v>306</v>
      </c>
      <c r="C70" s="308"/>
      <c r="D70" s="113">
        <v>1.7907840139768509</v>
      </c>
      <c r="E70" s="115">
        <v>574</v>
      </c>
      <c r="F70" s="114">
        <v>593</v>
      </c>
      <c r="G70" s="114">
        <v>606</v>
      </c>
      <c r="H70" s="114">
        <v>619</v>
      </c>
      <c r="I70" s="140">
        <v>649</v>
      </c>
      <c r="J70" s="115">
        <v>-75</v>
      </c>
      <c r="K70" s="116">
        <v>-11.556240369799692</v>
      </c>
    </row>
    <row r="71" spans="1:11" ht="14.1" customHeight="1" x14ac:dyDescent="0.2">
      <c r="A71" s="306"/>
      <c r="B71" s="307" t="s">
        <v>307</v>
      </c>
      <c r="C71" s="308"/>
      <c r="D71" s="113">
        <v>1.0170654852899885</v>
      </c>
      <c r="E71" s="115">
        <v>326</v>
      </c>
      <c r="F71" s="114">
        <v>337</v>
      </c>
      <c r="G71" s="114">
        <v>347</v>
      </c>
      <c r="H71" s="114">
        <v>367</v>
      </c>
      <c r="I71" s="140">
        <v>397</v>
      </c>
      <c r="J71" s="115">
        <v>-71</v>
      </c>
      <c r="K71" s="116">
        <v>-17.884130982367758</v>
      </c>
    </row>
    <row r="72" spans="1:11" ht="14.1" customHeight="1" x14ac:dyDescent="0.2">
      <c r="A72" s="306">
        <v>84</v>
      </c>
      <c r="B72" s="307" t="s">
        <v>308</v>
      </c>
      <c r="C72" s="308"/>
      <c r="D72" s="113">
        <v>1.6004742145820985</v>
      </c>
      <c r="E72" s="115">
        <v>513</v>
      </c>
      <c r="F72" s="114">
        <v>513</v>
      </c>
      <c r="G72" s="114">
        <v>471</v>
      </c>
      <c r="H72" s="114">
        <v>464</v>
      </c>
      <c r="I72" s="140">
        <v>494</v>
      </c>
      <c r="J72" s="115">
        <v>19</v>
      </c>
      <c r="K72" s="116">
        <v>3.8461538461538463</v>
      </c>
    </row>
    <row r="73" spans="1:11" ht="14.1" customHeight="1" x14ac:dyDescent="0.2">
      <c r="A73" s="306" t="s">
        <v>309</v>
      </c>
      <c r="B73" s="307" t="s">
        <v>310</v>
      </c>
      <c r="C73" s="308"/>
      <c r="D73" s="113">
        <v>0.3088634449193523</v>
      </c>
      <c r="E73" s="115">
        <v>99</v>
      </c>
      <c r="F73" s="114">
        <v>93</v>
      </c>
      <c r="G73" s="114">
        <v>90</v>
      </c>
      <c r="H73" s="114">
        <v>80</v>
      </c>
      <c r="I73" s="140">
        <v>91</v>
      </c>
      <c r="J73" s="115">
        <v>8</v>
      </c>
      <c r="K73" s="116">
        <v>8.791208791208792</v>
      </c>
    </row>
    <row r="74" spans="1:11" ht="14.1" customHeight="1" x14ac:dyDescent="0.2">
      <c r="A74" s="306" t="s">
        <v>311</v>
      </c>
      <c r="B74" s="307" t="s">
        <v>312</v>
      </c>
      <c r="C74" s="308"/>
      <c r="D74" s="113">
        <v>6.2396655539263095E-2</v>
      </c>
      <c r="E74" s="115">
        <v>20</v>
      </c>
      <c r="F74" s="114">
        <v>19</v>
      </c>
      <c r="G74" s="114">
        <v>19</v>
      </c>
      <c r="H74" s="114">
        <v>20</v>
      </c>
      <c r="I74" s="140">
        <v>20</v>
      </c>
      <c r="J74" s="115">
        <v>0</v>
      </c>
      <c r="K74" s="116">
        <v>0</v>
      </c>
    </row>
    <row r="75" spans="1:11" ht="14.1" customHeight="1" x14ac:dyDescent="0.2">
      <c r="A75" s="306" t="s">
        <v>313</v>
      </c>
      <c r="B75" s="307" t="s">
        <v>314</v>
      </c>
      <c r="C75" s="308"/>
      <c r="D75" s="113">
        <v>0.25894612048794186</v>
      </c>
      <c r="E75" s="115">
        <v>83</v>
      </c>
      <c r="F75" s="114">
        <v>87</v>
      </c>
      <c r="G75" s="114">
        <v>62</v>
      </c>
      <c r="H75" s="114">
        <v>76</v>
      </c>
      <c r="I75" s="140">
        <v>86</v>
      </c>
      <c r="J75" s="115">
        <v>-3</v>
      </c>
      <c r="K75" s="116">
        <v>-3.4883720930232558</v>
      </c>
    </row>
    <row r="76" spans="1:11" ht="14.1" customHeight="1" x14ac:dyDescent="0.2">
      <c r="A76" s="306">
        <v>91</v>
      </c>
      <c r="B76" s="307" t="s">
        <v>315</v>
      </c>
      <c r="C76" s="308"/>
      <c r="D76" s="113">
        <v>9.0475150531931489E-2</v>
      </c>
      <c r="E76" s="115">
        <v>29</v>
      </c>
      <c r="F76" s="114">
        <v>24</v>
      </c>
      <c r="G76" s="114">
        <v>23</v>
      </c>
      <c r="H76" s="114">
        <v>21</v>
      </c>
      <c r="I76" s="140">
        <v>22</v>
      </c>
      <c r="J76" s="115">
        <v>7</v>
      </c>
      <c r="K76" s="116">
        <v>31.818181818181817</v>
      </c>
    </row>
    <row r="77" spans="1:11" ht="14.1" customHeight="1" x14ac:dyDescent="0.2">
      <c r="A77" s="306">
        <v>92</v>
      </c>
      <c r="B77" s="307" t="s">
        <v>316</v>
      </c>
      <c r="C77" s="308"/>
      <c r="D77" s="113">
        <v>0.61148722428477831</v>
      </c>
      <c r="E77" s="115">
        <v>196</v>
      </c>
      <c r="F77" s="114">
        <v>205</v>
      </c>
      <c r="G77" s="114">
        <v>184</v>
      </c>
      <c r="H77" s="114">
        <v>202</v>
      </c>
      <c r="I77" s="140">
        <v>194</v>
      </c>
      <c r="J77" s="115">
        <v>2</v>
      </c>
      <c r="K77" s="116">
        <v>1.0309278350515463</v>
      </c>
    </row>
    <row r="78" spans="1:11" ht="14.1" customHeight="1" x14ac:dyDescent="0.2">
      <c r="A78" s="306">
        <v>93</v>
      </c>
      <c r="B78" s="307" t="s">
        <v>317</v>
      </c>
      <c r="C78" s="308"/>
      <c r="D78" s="113">
        <v>0.13415280940941565</v>
      </c>
      <c r="E78" s="115">
        <v>43</v>
      </c>
      <c r="F78" s="114">
        <v>43</v>
      </c>
      <c r="G78" s="114">
        <v>44</v>
      </c>
      <c r="H78" s="114">
        <v>43</v>
      </c>
      <c r="I78" s="140">
        <v>38</v>
      </c>
      <c r="J78" s="115">
        <v>5</v>
      </c>
      <c r="K78" s="116">
        <v>13.157894736842104</v>
      </c>
    </row>
    <row r="79" spans="1:11" ht="14.1" customHeight="1" x14ac:dyDescent="0.2">
      <c r="A79" s="306">
        <v>94</v>
      </c>
      <c r="B79" s="307" t="s">
        <v>318</v>
      </c>
      <c r="C79" s="308"/>
      <c r="D79" s="113">
        <v>0.43677658877484166</v>
      </c>
      <c r="E79" s="115">
        <v>140</v>
      </c>
      <c r="F79" s="114">
        <v>170</v>
      </c>
      <c r="G79" s="114">
        <v>162</v>
      </c>
      <c r="H79" s="114">
        <v>142</v>
      </c>
      <c r="I79" s="140">
        <v>166</v>
      </c>
      <c r="J79" s="115">
        <v>-26</v>
      </c>
      <c r="K79" s="116">
        <v>-15.662650602409638</v>
      </c>
    </row>
    <row r="80" spans="1:11" ht="14.1" customHeight="1" x14ac:dyDescent="0.2">
      <c r="A80" s="306" t="s">
        <v>319</v>
      </c>
      <c r="B80" s="307" t="s">
        <v>320</v>
      </c>
      <c r="C80" s="308"/>
      <c r="D80" s="113">
        <v>1.2479331107852619E-2</v>
      </c>
      <c r="E80" s="115">
        <v>4</v>
      </c>
      <c r="F80" s="114">
        <v>4</v>
      </c>
      <c r="G80" s="114">
        <v>5</v>
      </c>
      <c r="H80" s="114">
        <v>7</v>
      </c>
      <c r="I80" s="140">
        <v>9</v>
      </c>
      <c r="J80" s="115">
        <v>-5</v>
      </c>
      <c r="K80" s="116">
        <v>-55.555555555555557</v>
      </c>
    </row>
    <row r="81" spans="1:11" ht="14.1" customHeight="1" x14ac:dyDescent="0.2">
      <c r="A81" s="310" t="s">
        <v>321</v>
      </c>
      <c r="B81" s="311" t="s">
        <v>334</v>
      </c>
      <c r="C81" s="312"/>
      <c r="D81" s="125">
        <v>4.5206376938196113</v>
      </c>
      <c r="E81" s="143">
        <v>1449</v>
      </c>
      <c r="F81" s="144">
        <v>1503</v>
      </c>
      <c r="G81" s="144">
        <v>1507</v>
      </c>
      <c r="H81" s="144">
        <v>1544</v>
      </c>
      <c r="I81" s="145">
        <v>1485</v>
      </c>
      <c r="J81" s="143">
        <v>-36</v>
      </c>
      <c r="K81" s="146">
        <v>-2.4242424242424243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13054</v>
      </c>
      <c r="G12" s="536">
        <v>11494</v>
      </c>
      <c r="H12" s="536">
        <v>18238</v>
      </c>
      <c r="I12" s="536">
        <v>12230</v>
      </c>
      <c r="J12" s="537">
        <v>13499</v>
      </c>
      <c r="K12" s="538">
        <v>-445</v>
      </c>
      <c r="L12" s="349">
        <v>-3.2965404844803317</v>
      </c>
    </row>
    <row r="13" spans="1:17" s="110" customFormat="1" ht="15" customHeight="1" x14ac:dyDescent="0.2">
      <c r="A13" s="350" t="s">
        <v>345</v>
      </c>
      <c r="B13" s="351" t="s">
        <v>346</v>
      </c>
      <c r="C13" s="347"/>
      <c r="D13" s="347"/>
      <c r="E13" s="348"/>
      <c r="F13" s="536">
        <v>8117</v>
      </c>
      <c r="G13" s="536">
        <v>6343</v>
      </c>
      <c r="H13" s="536">
        <v>10679</v>
      </c>
      <c r="I13" s="536">
        <v>7367</v>
      </c>
      <c r="J13" s="537">
        <v>8425</v>
      </c>
      <c r="K13" s="538">
        <v>-308</v>
      </c>
      <c r="L13" s="349">
        <v>-3.6557863501483681</v>
      </c>
    </row>
    <row r="14" spans="1:17" s="110" customFormat="1" ht="22.5" customHeight="1" x14ac:dyDescent="0.2">
      <c r="A14" s="350"/>
      <c r="B14" s="351" t="s">
        <v>347</v>
      </c>
      <c r="C14" s="347"/>
      <c r="D14" s="347"/>
      <c r="E14" s="348"/>
      <c r="F14" s="536">
        <v>4937</v>
      </c>
      <c r="G14" s="536">
        <v>5151</v>
      </c>
      <c r="H14" s="536">
        <v>7559</v>
      </c>
      <c r="I14" s="536">
        <v>4863</v>
      </c>
      <c r="J14" s="537">
        <v>5074</v>
      </c>
      <c r="K14" s="538">
        <v>-137</v>
      </c>
      <c r="L14" s="349">
        <v>-2.7000394166338193</v>
      </c>
    </row>
    <row r="15" spans="1:17" s="110" customFormat="1" ht="15" customHeight="1" x14ac:dyDescent="0.2">
      <c r="A15" s="350" t="s">
        <v>348</v>
      </c>
      <c r="B15" s="351" t="s">
        <v>108</v>
      </c>
      <c r="C15" s="347"/>
      <c r="D15" s="347"/>
      <c r="E15" s="348"/>
      <c r="F15" s="536">
        <v>2966</v>
      </c>
      <c r="G15" s="536">
        <v>2853</v>
      </c>
      <c r="H15" s="536">
        <v>6625</v>
      </c>
      <c r="I15" s="536">
        <v>3142</v>
      </c>
      <c r="J15" s="537">
        <v>3022</v>
      </c>
      <c r="K15" s="538">
        <v>-56</v>
      </c>
      <c r="L15" s="349">
        <v>-1.8530774321641297</v>
      </c>
    </row>
    <row r="16" spans="1:17" s="110" customFormat="1" ht="15" customHeight="1" x14ac:dyDescent="0.2">
      <c r="A16" s="350"/>
      <c r="B16" s="351" t="s">
        <v>109</v>
      </c>
      <c r="C16" s="347"/>
      <c r="D16" s="347"/>
      <c r="E16" s="348"/>
      <c r="F16" s="536">
        <v>8862</v>
      </c>
      <c r="G16" s="536">
        <v>7698</v>
      </c>
      <c r="H16" s="536">
        <v>10433</v>
      </c>
      <c r="I16" s="536">
        <v>8167</v>
      </c>
      <c r="J16" s="537">
        <v>9284</v>
      </c>
      <c r="K16" s="538">
        <v>-422</v>
      </c>
      <c r="L16" s="349">
        <v>-4.5454545454545459</v>
      </c>
    </row>
    <row r="17" spans="1:12" s="110" customFormat="1" ht="15" customHeight="1" x14ac:dyDescent="0.2">
      <c r="A17" s="350"/>
      <c r="B17" s="351" t="s">
        <v>110</v>
      </c>
      <c r="C17" s="347"/>
      <c r="D17" s="347"/>
      <c r="E17" s="348"/>
      <c r="F17" s="536">
        <v>1059</v>
      </c>
      <c r="G17" s="536">
        <v>804</v>
      </c>
      <c r="H17" s="536">
        <v>1025</v>
      </c>
      <c r="I17" s="536">
        <v>776</v>
      </c>
      <c r="J17" s="537">
        <v>1045</v>
      </c>
      <c r="K17" s="538">
        <v>14</v>
      </c>
      <c r="L17" s="349">
        <v>1.3397129186602872</v>
      </c>
    </row>
    <row r="18" spans="1:12" s="110" customFormat="1" ht="15" customHeight="1" x14ac:dyDescent="0.2">
      <c r="A18" s="350"/>
      <c r="B18" s="351" t="s">
        <v>111</v>
      </c>
      <c r="C18" s="347"/>
      <c r="D18" s="347"/>
      <c r="E18" s="348"/>
      <c r="F18" s="536">
        <v>167</v>
      </c>
      <c r="G18" s="536">
        <v>139</v>
      </c>
      <c r="H18" s="536">
        <v>155</v>
      </c>
      <c r="I18" s="536">
        <v>145</v>
      </c>
      <c r="J18" s="537">
        <v>148</v>
      </c>
      <c r="K18" s="538">
        <v>19</v>
      </c>
      <c r="L18" s="349">
        <v>12.837837837837839</v>
      </c>
    </row>
    <row r="19" spans="1:12" s="110" customFormat="1" ht="15" customHeight="1" x14ac:dyDescent="0.2">
      <c r="A19" s="118" t="s">
        <v>113</v>
      </c>
      <c r="B19" s="119" t="s">
        <v>181</v>
      </c>
      <c r="C19" s="347"/>
      <c r="D19" s="347"/>
      <c r="E19" s="348"/>
      <c r="F19" s="536">
        <v>8893</v>
      </c>
      <c r="G19" s="536">
        <v>7594</v>
      </c>
      <c r="H19" s="536">
        <v>13634</v>
      </c>
      <c r="I19" s="536">
        <v>8398</v>
      </c>
      <c r="J19" s="537">
        <v>9512</v>
      </c>
      <c r="K19" s="538">
        <v>-619</v>
      </c>
      <c r="L19" s="349">
        <v>-6.5075693860386883</v>
      </c>
    </row>
    <row r="20" spans="1:12" s="110" customFormat="1" ht="15" customHeight="1" x14ac:dyDescent="0.2">
      <c r="A20" s="118"/>
      <c r="B20" s="119" t="s">
        <v>182</v>
      </c>
      <c r="C20" s="347"/>
      <c r="D20" s="347"/>
      <c r="E20" s="348"/>
      <c r="F20" s="536">
        <v>4161</v>
      </c>
      <c r="G20" s="536">
        <v>3900</v>
      </c>
      <c r="H20" s="536">
        <v>4604</v>
      </c>
      <c r="I20" s="536">
        <v>3832</v>
      </c>
      <c r="J20" s="537">
        <v>3987</v>
      </c>
      <c r="K20" s="538">
        <v>174</v>
      </c>
      <c r="L20" s="349">
        <v>4.3641835966892399</v>
      </c>
    </row>
    <row r="21" spans="1:12" s="110" customFormat="1" ht="15" customHeight="1" x14ac:dyDescent="0.2">
      <c r="A21" s="118" t="s">
        <v>113</v>
      </c>
      <c r="B21" s="119" t="s">
        <v>116</v>
      </c>
      <c r="C21" s="347"/>
      <c r="D21" s="347"/>
      <c r="E21" s="348"/>
      <c r="F21" s="536">
        <v>7918</v>
      </c>
      <c r="G21" s="536">
        <v>6917</v>
      </c>
      <c r="H21" s="536">
        <v>11343</v>
      </c>
      <c r="I21" s="536">
        <v>7391</v>
      </c>
      <c r="J21" s="537">
        <v>8539</v>
      </c>
      <c r="K21" s="538">
        <v>-621</v>
      </c>
      <c r="L21" s="349">
        <v>-7.272514345942148</v>
      </c>
    </row>
    <row r="22" spans="1:12" s="110" customFormat="1" ht="15" customHeight="1" x14ac:dyDescent="0.2">
      <c r="A22" s="118"/>
      <c r="B22" s="119" t="s">
        <v>117</v>
      </c>
      <c r="C22" s="347"/>
      <c r="D22" s="347"/>
      <c r="E22" s="348"/>
      <c r="F22" s="536">
        <v>5105</v>
      </c>
      <c r="G22" s="536">
        <v>4548</v>
      </c>
      <c r="H22" s="536">
        <v>6856</v>
      </c>
      <c r="I22" s="536">
        <v>4821</v>
      </c>
      <c r="J22" s="537">
        <v>4943</v>
      </c>
      <c r="K22" s="538">
        <v>162</v>
      </c>
      <c r="L22" s="349">
        <v>3.2773619259558973</v>
      </c>
    </row>
    <row r="23" spans="1:12" s="110" customFormat="1" ht="15" customHeight="1" x14ac:dyDescent="0.2">
      <c r="A23" s="352" t="s">
        <v>348</v>
      </c>
      <c r="B23" s="353" t="s">
        <v>193</v>
      </c>
      <c r="C23" s="354"/>
      <c r="D23" s="354"/>
      <c r="E23" s="355"/>
      <c r="F23" s="539">
        <v>198</v>
      </c>
      <c r="G23" s="539">
        <v>730</v>
      </c>
      <c r="H23" s="539">
        <v>3320</v>
      </c>
      <c r="I23" s="539">
        <v>282</v>
      </c>
      <c r="J23" s="540">
        <v>297</v>
      </c>
      <c r="K23" s="541">
        <v>-99</v>
      </c>
      <c r="L23" s="356">
        <v>-33.333333333333336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39.200000000000003</v>
      </c>
      <c r="G25" s="542">
        <v>44.9</v>
      </c>
      <c r="H25" s="542">
        <v>45.5</v>
      </c>
      <c r="I25" s="542">
        <v>44.6</v>
      </c>
      <c r="J25" s="542">
        <v>39.1</v>
      </c>
      <c r="K25" s="543" t="s">
        <v>350</v>
      </c>
      <c r="L25" s="364">
        <v>0.10000000000000142</v>
      </c>
    </row>
    <row r="26" spans="1:12" s="110" customFormat="1" ht="15" customHeight="1" x14ac:dyDescent="0.2">
      <c r="A26" s="365" t="s">
        <v>105</v>
      </c>
      <c r="B26" s="366" t="s">
        <v>346</v>
      </c>
      <c r="C26" s="362"/>
      <c r="D26" s="362"/>
      <c r="E26" s="363"/>
      <c r="F26" s="542">
        <v>37.299999999999997</v>
      </c>
      <c r="G26" s="542">
        <v>43.4</v>
      </c>
      <c r="H26" s="542">
        <v>42.9</v>
      </c>
      <c r="I26" s="542">
        <v>42.6</v>
      </c>
      <c r="J26" s="544">
        <v>37.5</v>
      </c>
      <c r="K26" s="543" t="s">
        <v>350</v>
      </c>
      <c r="L26" s="364">
        <v>-0.20000000000000284</v>
      </c>
    </row>
    <row r="27" spans="1:12" s="110" customFormat="1" ht="15" customHeight="1" x14ac:dyDescent="0.2">
      <c r="A27" s="365"/>
      <c r="B27" s="366" t="s">
        <v>347</v>
      </c>
      <c r="C27" s="362"/>
      <c r="D27" s="362"/>
      <c r="E27" s="363"/>
      <c r="F27" s="542">
        <v>42.2</v>
      </c>
      <c r="G27" s="542">
        <v>46.8</v>
      </c>
      <c r="H27" s="542">
        <v>49.1</v>
      </c>
      <c r="I27" s="542">
        <v>47.8</v>
      </c>
      <c r="J27" s="542">
        <v>42</v>
      </c>
      <c r="K27" s="543" t="s">
        <v>350</v>
      </c>
      <c r="L27" s="364">
        <v>0.20000000000000284</v>
      </c>
    </row>
    <row r="28" spans="1:12" s="110" customFormat="1" ht="15" customHeight="1" x14ac:dyDescent="0.2">
      <c r="A28" s="365" t="s">
        <v>113</v>
      </c>
      <c r="B28" s="366" t="s">
        <v>108</v>
      </c>
      <c r="C28" s="362"/>
      <c r="D28" s="362"/>
      <c r="E28" s="363"/>
      <c r="F28" s="542">
        <v>48</v>
      </c>
      <c r="G28" s="542">
        <v>56.1</v>
      </c>
      <c r="H28" s="542">
        <v>54.8</v>
      </c>
      <c r="I28" s="542">
        <v>53.2</v>
      </c>
      <c r="J28" s="542">
        <v>47.9</v>
      </c>
      <c r="K28" s="543" t="s">
        <v>350</v>
      </c>
      <c r="L28" s="364">
        <v>0.10000000000000142</v>
      </c>
    </row>
    <row r="29" spans="1:12" s="110" customFormat="1" ht="11.25" x14ac:dyDescent="0.2">
      <c r="A29" s="365"/>
      <c r="B29" s="366" t="s">
        <v>109</v>
      </c>
      <c r="C29" s="362"/>
      <c r="D29" s="362"/>
      <c r="E29" s="363"/>
      <c r="F29" s="542">
        <v>37.4</v>
      </c>
      <c r="G29" s="542">
        <v>42.2</v>
      </c>
      <c r="H29" s="542">
        <v>43.3</v>
      </c>
      <c r="I29" s="542">
        <v>41.9</v>
      </c>
      <c r="J29" s="544">
        <v>37.299999999999997</v>
      </c>
      <c r="K29" s="543" t="s">
        <v>350</v>
      </c>
      <c r="L29" s="364">
        <v>0.10000000000000142</v>
      </c>
    </row>
    <row r="30" spans="1:12" s="110" customFormat="1" ht="15" customHeight="1" x14ac:dyDescent="0.2">
      <c r="A30" s="365"/>
      <c r="B30" s="366" t="s">
        <v>110</v>
      </c>
      <c r="C30" s="362"/>
      <c r="D30" s="362"/>
      <c r="E30" s="363"/>
      <c r="F30" s="542">
        <v>31</v>
      </c>
      <c r="G30" s="542">
        <v>37.299999999999997</v>
      </c>
      <c r="H30" s="542">
        <v>36.799999999999997</v>
      </c>
      <c r="I30" s="542">
        <v>39.200000000000003</v>
      </c>
      <c r="J30" s="542">
        <v>31.8</v>
      </c>
      <c r="K30" s="543" t="s">
        <v>350</v>
      </c>
      <c r="L30" s="364">
        <v>-0.80000000000000071</v>
      </c>
    </row>
    <row r="31" spans="1:12" s="110" customFormat="1" ht="15" customHeight="1" x14ac:dyDescent="0.2">
      <c r="A31" s="365"/>
      <c r="B31" s="366" t="s">
        <v>111</v>
      </c>
      <c r="C31" s="362"/>
      <c r="D31" s="362"/>
      <c r="E31" s="363"/>
      <c r="F31" s="542">
        <v>41.3</v>
      </c>
      <c r="G31" s="542">
        <v>56.1</v>
      </c>
      <c r="H31" s="542">
        <v>54.2</v>
      </c>
      <c r="I31" s="542">
        <v>58.6</v>
      </c>
      <c r="J31" s="542">
        <v>44.6</v>
      </c>
      <c r="K31" s="543" t="s">
        <v>350</v>
      </c>
      <c r="L31" s="364">
        <v>-3.3000000000000043</v>
      </c>
    </row>
    <row r="32" spans="1:12" s="110" customFormat="1" ht="15" customHeight="1" x14ac:dyDescent="0.2">
      <c r="A32" s="367" t="s">
        <v>113</v>
      </c>
      <c r="B32" s="368" t="s">
        <v>181</v>
      </c>
      <c r="C32" s="362"/>
      <c r="D32" s="362"/>
      <c r="E32" s="363"/>
      <c r="F32" s="542">
        <v>39.200000000000003</v>
      </c>
      <c r="G32" s="542">
        <v>46</v>
      </c>
      <c r="H32" s="542">
        <v>46.2</v>
      </c>
      <c r="I32" s="542">
        <v>45.5</v>
      </c>
      <c r="J32" s="544">
        <v>39</v>
      </c>
      <c r="K32" s="543" t="s">
        <v>350</v>
      </c>
      <c r="L32" s="364">
        <v>0.20000000000000284</v>
      </c>
    </row>
    <row r="33" spans="1:12" s="110" customFormat="1" ht="15" customHeight="1" x14ac:dyDescent="0.2">
      <c r="A33" s="367"/>
      <c r="B33" s="368" t="s">
        <v>182</v>
      </c>
      <c r="C33" s="362"/>
      <c r="D33" s="362"/>
      <c r="E33" s="363"/>
      <c r="F33" s="542">
        <v>39.200000000000003</v>
      </c>
      <c r="G33" s="542">
        <v>42.9</v>
      </c>
      <c r="H33" s="542">
        <v>43.9</v>
      </c>
      <c r="I33" s="542">
        <v>42.7</v>
      </c>
      <c r="J33" s="542">
        <v>39.5</v>
      </c>
      <c r="K33" s="543" t="s">
        <v>350</v>
      </c>
      <c r="L33" s="364">
        <v>-0.29999999999999716</v>
      </c>
    </row>
    <row r="34" spans="1:12" s="369" customFormat="1" ht="15" customHeight="1" x14ac:dyDescent="0.2">
      <c r="A34" s="367" t="s">
        <v>113</v>
      </c>
      <c r="B34" s="368" t="s">
        <v>116</v>
      </c>
      <c r="C34" s="362"/>
      <c r="D34" s="362"/>
      <c r="E34" s="363"/>
      <c r="F34" s="542">
        <v>37</v>
      </c>
      <c r="G34" s="542">
        <v>39.9</v>
      </c>
      <c r="H34" s="542">
        <v>40</v>
      </c>
      <c r="I34" s="542">
        <v>41.4</v>
      </c>
      <c r="J34" s="542">
        <v>37.799999999999997</v>
      </c>
      <c r="K34" s="543" t="s">
        <v>350</v>
      </c>
      <c r="L34" s="364">
        <v>-0.79999999999999716</v>
      </c>
    </row>
    <row r="35" spans="1:12" s="369" customFormat="1" ht="11.25" x14ac:dyDescent="0.2">
      <c r="A35" s="370"/>
      <c r="B35" s="371" t="s">
        <v>117</v>
      </c>
      <c r="C35" s="372"/>
      <c r="D35" s="372"/>
      <c r="E35" s="373"/>
      <c r="F35" s="545">
        <v>42.5</v>
      </c>
      <c r="G35" s="545">
        <v>51.8</v>
      </c>
      <c r="H35" s="545">
        <v>52.3</v>
      </c>
      <c r="I35" s="545">
        <v>49.5</v>
      </c>
      <c r="J35" s="546">
        <v>41.3</v>
      </c>
      <c r="K35" s="547" t="s">
        <v>350</v>
      </c>
      <c r="L35" s="374">
        <v>1.2000000000000028</v>
      </c>
    </row>
    <row r="36" spans="1:12" s="369" customFormat="1" ht="15.95" customHeight="1" x14ac:dyDescent="0.2">
      <c r="A36" s="375" t="s">
        <v>351</v>
      </c>
      <c r="B36" s="376"/>
      <c r="C36" s="377"/>
      <c r="D36" s="376"/>
      <c r="E36" s="378"/>
      <c r="F36" s="548">
        <v>12755</v>
      </c>
      <c r="G36" s="548">
        <v>10623</v>
      </c>
      <c r="H36" s="548">
        <v>14312</v>
      </c>
      <c r="I36" s="548">
        <v>11799</v>
      </c>
      <c r="J36" s="548">
        <v>13092</v>
      </c>
      <c r="K36" s="549">
        <v>-337</v>
      </c>
      <c r="L36" s="380">
        <v>-2.5740910479682251</v>
      </c>
    </row>
    <row r="37" spans="1:12" s="369" customFormat="1" ht="15.95" customHeight="1" x14ac:dyDescent="0.2">
      <c r="A37" s="381"/>
      <c r="B37" s="382" t="s">
        <v>113</v>
      </c>
      <c r="C37" s="382" t="s">
        <v>352</v>
      </c>
      <c r="D37" s="382"/>
      <c r="E37" s="383"/>
      <c r="F37" s="548">
        <v>4997</v>
      </c>
      <c r="G37" s="548">
        <v>4766</v>
      </c>
      <c r="H37" s="548">
        <v>6506</v>
      </c>
      <c r="I37" s="548">
        <v>5267</v>
      </c>
      <c r="J37" s="548">
        <v>5125</v>
      </c>
      <c r="K37" s="549">
        <v>-128</v>
      </c>
      <c r="L37" s="380">
        <v>-2.4975609756097561</v>
      </c>
    </row>
    <row r="38" spans="1:12" s="369" customFormat="1" ht="15.95" customHeight="1" x14ac:dyDescent="0.2">
      <c r="A38" s="381"/>
      <c r="B38" s="384" t="s">
        <v>105</v>
      </c>
      <c r="C38" s="384" t="s">
        <v>106</v>
      </c>
      <c r="D38" s="385"/>
      <c r="E38" s="383"/>
      <c r="F38" s="548">
        <v>7959</v>
      </c>
      <c r="G38" s="548">
        <v>6011</v>
      </c>
      <c r="H38" s="548">
        <v>8436</v>
      </c>
      <c r="I38" s="548">
        <v>7185</v>
      </c>
      <c r="J38" s="550">
        <v>8226</v>
      </c>
      <c r="K38" s="549">
        <v>-267</v>
      </c>
      <c r="L38" s="380">
        <v>-3.2458059810357405</v>
      </c>
    </row>
    <row r="39" spans="1:12" s="369" customFormat="1" ht="15.95" customHeight="1" x14ac:dyDescent="0.2">
      <c r="A39" s="381"/>
      <c r="B39" s="385"/>
      <c r="C39" s="382" t="s">
        <v>353</v>
      </c>
      <c r="D39" s="385"/>
      <c r="E39" s="383"/>
      <c r="F39" s="548">
        <v>2972</v>
      </c>
      <c r="G39" s="548">
        <v>2609</v>
      </c>
      <c r="H39" s="548">
        <v>3619</v>
      </c>
      <c r="I39" s="548">
        <v>3061</v>
      </c>
      <c r="J39" s="548">
        <v>3082</v>
      </c>
      <c r="K39" s="549">
        <v>-110</v>
      </c>
      <c r="L39" s="380">
        <v>-3.5691109669046073</v>
      </c>
    </row>
    <row r="40" spans="1:12" s="369" customFormat="1" ht="15.95" customHeight="1" x14ac:dyDescent="0.2">
      <c r="A40" s="381"/>
      <c r="B40" s="384"/>
      <c r="C40" s="384" t="s">
        <v>107</v>
      </c>
      <c r="D40" s="385"/>
      <c r="E40" s="383"/>
      <c r="F40" s="548">
        <v>4796</v>
      </c>
      <c r="G40" s="548">
        <v>4612</v>
      </c>
      <c r="H40" s="548">
        <v>5876</v>
      </c>
      <c r="I40" s="548">
        <v>4614</v>
      </c>
      <c r="J40" s="548">
        <v>4866</v>
      </c>
      <c r="K40" s="549">
        <v>-70</v>
      </c>
      <c r="L40" s="380">
        <v>-1.4385532264693794</v>
      </c>
    </row>
    <row r="41" spans="1:12" s="369" customFormat="1" ht="24" customHeight="1" x14ac:dyDescent="0.2">
      <c r="A41" s="381"/>
      <c r="B41" s="385"/>
      <c r="C41" s="382" t="s">
        <v>353</v>
      </c>
      <c r="D41" s="385"/>
      <c r="E41" s="383"/>
      <c r="F41" s="548">
        <v>2025</v>
      </c>
      <c r="G41" s="548">
        <v>2157</v>
      </c>
      <c r="H41" s="548">
        <v>2887</v>
      </c>
      <c r="I41" s="548">
        <v>2206</v>
      </c>
      <c r="J41" s="550">
        <v>2043</v>
      </c>
      <c r="K41" s="549">
        <v>-18</v>
      </c>
      <c r="L41" s="380">
        <v>-0.88105726872246692</v>
      </c>
    </row>
    <row r="42" spans="1:12" s="110" customFormat="1" ht="15" customHeight="1" x14ac:dyDescent="0.2">
      <c r="A42" s="381"/>
      <c r="B42" s="384" t="s">
        <v>113</v>
      </c>
      <c r="C42" s="384" t="s">
        <v>354</v>
      </c>
      <c r="D42" s="385"/>
      <c r="E42" s="383"/>
      <c r="F42" s="548">
        <v>2727</v>
      </c>
      <c r="G42" s="548">
        <v>2166</v>
      </c>
      <c r="H42" s="548">
        <v>3118</v>
      </c>
      <c r="I42" s="548">
        <v>2837</v>
      </c>
      <c r="J42" s="548">
        <v>2712</v>
      </c>
      <c r="K42" s="549">
        <v>15</v>
      </c>
      <c r="L42" s="380">
        <v>0.55309734513274333</v>
      </c>
    </row>
    <row r="43" spans="1:12" s="110" customFormat="1" ht="15" customHeight="1" x14ac:dyDescent="0.2">
      <c r="A43" s="381"/>
      <c r="B43" s="385"/>
      <c r="C43" s="382" t="s">
        <v>353</v>
      </c>
      <c r="D43" s="385"/>
      <c r="E43" s="383"/>
      <c r="F43" s="548">
        <v>1310</v>
      </c>
      <c r="G43" s="548">
        <v>1215</v>
      </c>
      <c r="H43" s="548">
        <v>1709</v>
      </c>
      <c r="I43" s="548">
        <v>1508</v>
      </c>
      <c r="J43" s="548">
        <v>1300</v>
      </c>
      <c r="K43" s="549">
        <v>10</v>
      </c>
      <c r="L43" s="380">
        <v>0.76923076923076927</v>
      </c>
    </row>
    <row r="44" spans="1:12" s="110" customFormat="1" ht="15" customHeight="1" x14ac:dyDescent="0.2">
      <c r="A44" s="381"/>
      <c r="B44" s="384"/>
      <c r="C44" s="366" t="s">
        <v>109</v>
      </c>
      <c r="D44" s="385"/>
      <c r="E44" s="383"/>
      <c r="F44" s="548">
        <v>8802</v>
      </c>
      <c r="G44" s="548">
        <v>7516</v>
      </c>
      <c r="H44" s="548">
        <v>10017</v>
      </c>
      <c r="I44" s="548">
        <v>8046</v>
      </c>
      <c r="J44" s="550">
        <v>9188</v>
      </c>
      <c r="K44" s="549">
        <v>-386</v>
      </c>
      <c r="L44" s="380">
        <v>-4.201131911188507</v>
      </c>
    </row>
    <row r="45" spans="1:12" s="110" customFormat="1" ht="15" customHeight="1" x14ac:dyDescent="0.2">
      <c r="A45" s="381"/>
      <c r="B45" s="385"/>
      <c r="C45" s="382" t="s">
        <v>353</v>
      </c>
      <c r="D45" s="385"/>
      <c r="E45" s="383"/>
      <c r="F45" s="548">
        <v>3290</v>
      </c>
      <c r="G45" s="548">
        <v>3174</v>
      </c>
      <c r="H45" s="548">
        <v>4337</v>
      </c>
      <c r="I45" s="548">
        <v>3372</v>
      </c>
      <c r="J45" s="548">
        <v>3427</v>
      </c>
      <c r="K45" s="549">
        <v>-137</v>
      </c>
      <c r="L45" s="380">
        <v>-3.9976655967318355</v>
      </c>
    </row>
    <row r="46" spans="1:12" s="110" customFormat="1" ht="15" customHeight="1" x14ac:dyDescent="0.2">
      <c r="A46" s="381"/>
      <c r="B46" s="384"/>
      <c r="C46" s="366" t="s">
        <v>110</v>
      </c>
      <c r="D46" s="385"/>
      <c r="E46" s="383"/>
      <c r="F46" s="548">
        <v>1059</v>
      </c>
      <c r="G46" s="548">
        <v>802</v>
      </c>
      <c r="H46" s="548">
        <v>1022</v>
      </c>
      <c r="I46" s="548">
        <v>771</v>
      </c>
      <c r="J46" s="548">
        <v>1044</v>
      </c>
      <c r="K46" s="549">
        <v>15</v>
      </c>
      <c r="L46" s="380">
        <v>1.4367816091954022</v>
      </c>
    </row>
    <row r="47" spans="1:12" s="110" customFormat="1" ht="15" customHeight="1" x14ac:dyDescent="0.2">
      <c r="A47" s="381"/>
      <c r="B47" s="385"/>
      <c r="C47" s="382" t="s">
        <v>353</v>
      </c>
      <c r="D47" s="385"/>
      <c r="E47" s="383"/>
      <c r="F47" s="548">
        <v>328</v>
      </c>
      <c r="G47" s="548">
        <v>299</v>
      </c>
      <c r="H47" s="548">
        <v>376</v>
      </c>
      <c r="I47" s="548">
        <v>302</v>
      </c>
      <c r="J47" s="550">
        <v>332</v>
      </c>
      <c r="K47" s="549">
        <v>-4</v>
      </c>
      <c r="L47" s="380">
        <v>-1.2048192771084338</v>
      </c>
    </row>
    <row r="48" spans="1:12" s="110" customFormat="1" ht="15" customHeight="1" x14ac:dyDescent="0.2">
      <c r="A48" s="381"/>
      <c r="B48" s="385"/>
      <c r="C48" s="366" t="s">
        <v>111</v>
      </c>
      <c r="D48" s="386"/>
      <c r="E48" s="387"/>
      <c r="F48" s="548">
        <v>167</v>
      </c>
      <c r="G48" s="548">
        <v>139</v>
      </c>
      <c r="H48" s="548">
        <v>155</v>
      </c>
      <c r="I48" s="548">
        <v>145</v>
      </c>
      <c r="J48" s="548">
        <v>148</v>
      </c>
      <c r="K48" s="549">
        <v>19</v>
      </c>
      <c r="L48" s="380">
        <v>12.837837837837839</v>
      </c>
    </row>
    <row r="49" spans="1:12" s="110" customFormat="1" ht="15" customHeight="1" x14ac:dyDescent="0.2">
      <c r="A49" s="381"/>
      <c r="B49" s="385"/>
      <c r="C49" s="382" t="s">
        <v>353</v>
      </c>
      <c r="D49" s="385"/>
      <c r="E49" s="383"/>
      <c r="F49" s="548">
        <v>69</v>
      </c>
      <c r="G49" s="548">
        <v>78</v>
      </c>
      <c r="H49" s="548">
        <v>84</v>
      </c>
      <c r="I49" s="548">
        <v>85</v>
      </c>
      <c r="J49" s="548">
        <v>66</v>
      </c>
      <c r="K49" s="549">
        <v>3</v>
      </c>
      <c r="L49" s="380">
        <v>4.5454545454545459</v>
      </c>
    </row>
    <row r="50" spans="1:12" s="110" customFormat="1" ht="15" customHeight="1" x14ac:dyDescent="0.2">
      <c r="A50" s="381"/>
      <c r="B50" s="384" t="s">
        <v>113</v>
      </c>
      <c r="C50" s="382" t="s">
        <v>181</v>
      </c>
      <c r="D50" s="385"/>
      <c r="E50" s="383"/>
      <c r="F50" s="548">
        <v>8619</v>
      </c>
      <c r="G50" s="548">
        <v>6763</v>
      </c>
      <c r="H50" s="548">
        <v>9816</v>
      </c>
      <c r="I50" s="548">
        <v>7999</v>
      </c>
      <c r="J50" s="550">
        <v>9133</v>
      </c>
      <c r="K50" s="549">
        <v>-514</v>
      </c>
      <c r="L50" s="380">
        <v>-5.6279426256432714</v>
      </c>
    </row>
    <row r="51" spans="1:12" s="110" customFormat="1" ht="15" customHeight="1" x14ac:dyDescent="0.2">
      <c r="A51" s="381"/>
      <c r="B51" s="385"/>
      <c r="C51" s="382" t="s">
        <v>353</v>
      </c>
      <c r="D51" s="385"/>
      <c r="E51" s="383"/>
      <c r="F51" s="548">
        <v>3377</v>
      </c>
      <c r="G51" s="548">
        <v>3110</v>
      </c>
      <c r="H51" s="548">
        <v>4532</v>
      </c>
      <c r="I51" s="548">
        <v>3643</v>
      </c>
      <c r="J51" s="548">
        <v>3560</v>
      </c>
      <c r="K51" s="549">
        <v>-183</v>
      </c>
      <c r="L51" s="380">
        <v>-5.1404494382022472</v>
      </c>
    </row>
    <row r="52" spans="1:12" s="110" customFormat="1" ht="15" customHeight="1" x14ac:dyDescent="0.2">
      <c r="A52" s="381"/>
      <c r="B52" s="384"/>
      <c r="C52" s="382" t="s">
        <v>182</v>
      </c>
      <c r="D52" s="385"/>
      <c r="E52" s="383"/>
      <c r="F52" s="548">
        <v>4136</v>
      </c>
      <c r="G52" s="548">
        <v>3860</v>
      </c>
      <c r="H52" s="548">
        <v>4496</v>
      </c>
      <c r="I52" s="548">
        <v>3800</v>
      </c>
      <c r="J52" s="548">
        <v>3959</v>
      </c>
      <c r="K52" s="549">
        <v>177</v>
      </c>
      <c r="L52" s="380">
        <v>4.4708259661530692</v>
      </c>
    </row>
    <row r="53" spans="1:12" s="269" customFormat="1" ht="11.25" customHeight="1" x14ac:dyDescent="0.2">
      <c r="A53" s="381"/>
      <c r="B53" s="385"/>
      <c r="C53" s="382" t="s">
        <v>353</v>
      </c>
      <c r="D53" s="385"/>
      <c r="E53" s="383"/>
      <c r="F53" s="548">
        <v>1620</v>
      </c>
      <c r="G53" s="548">
        <v>1656</v>
      </c>
      <c r="H53" s="548">
        <v>1974</v>
      </c>
      <c r="I53" s="548">
        <v>1624</v>
      </c>
      <c r="J53" s="550">
        <v>1565</v>
      </c>
      <c r="K53" s="549">
        <v>55</v>
      </c>
      <c r="L53" s="380">
        <v>3.5143769968051117</v>
      </c>
    </row>
    <row r="54" spans="1:12" s="151" customFormat="1" ht="12.75" customHeight="1" x14ac:dyDescent="0.2">
      <c r="A54" s="381"/>
      <c r="B54" s="384" t="s">
        <v>113</v>
      </c>
      <c r="C54" s="384" t="s">
        <v>116</v>
      </c>
      <c r="D54" s="385"/>
      <c r="E54" s="383"/>
      <c r="F54" s="548">
        <v>7692</v>
      </c>
      <c r="G54" s="548">
        <v>6190</v>
      </c>
      <c r="H54" s="548">
        <v>7980</v>
      </c>
      <c r="I54" s="548">
        <v>7080</v>
      </c>
      <c r="J54" s="548">
        <v>8215</v>
      </c>
      <c r="K54" s="549">
        <v>-523</v>
      </c>
      <c r="L54" s="380">
        <v>-6.3664029214850881</v>
      </c>
    </row>
    <row r="55" spans="1:12" ht="11.25" x14ac:dyDescent="0.2">
      <c r="A55" s="381"/>
      <c r="B55" s="385"/>
      <c r="C55" s="382" t="s">
        <v>353</v>
      </c>
      <c r="D55" s="385"/>
      <c r="E55" s="383"/>
      <c r="F55" s="548">
        <v>2849</v>
      </c>
      <c r="G55" s="548">
        <v>2468</v>
      </c>
      <c r="H55" s="548">
        <v>3193</v>
      </c>
      <c r="I55" s="548">
        <v>2932</v>
      </c>
      <c r="J55" s="548">
        <v>3105</v>
      </c>
      <c r="K55" s="549">
        <v>-256</v>
      </c>
      <c r="L55" s="380">
        <v>-8.2447665056360702</v>
      </c>
    </row>
    <row r="56" spans="1:12" ht="14.25" customHeight="1" x14ac:dyDescent="0.2">
      <c r="A56" s="381"/>
      <c r="B56" s="385"/>
      <c r="C56" s="384" t="s">
        <v>117</v>
      </c>
      <c r="D56" s="385"/>
      <c r="E56" s="383"/>
      <c r="F56" s="548">
        <v>5033</v>
      </c>
      <c r="G56" s="548">
        <v>4405</v>
      </c>
      <c r="H56" s="548">
        <v>6296</v>
      </c>
      <c r="I56" s="548">
        <v>4701</v>
      </c>
      <c r="J56" s="548">
        <v>4861</v>
      </c>
      <c r="K56" s="549">
        <v>172</v>
      </c>
      <c r="L56" s="380">
        <v>3.5383665912363713</v>
      </c>
    </row>
    <row r="57" spans="1:12" ht="18.75" customHeight="1" x14ac:dyDescent="0.2">
      <c r="A57" s="388"/>
      <c r="B57" s="389"/>
      <c r="C57" s="390" t="s">
        <v>353</v>
      </c>
      <c r="D57" s="389"/>
      <c r="E57" s="391"/>
      <c r="F57" s="551">
        <v>2137</v>
      </c>
      <c r="G57" s="552">
        <v>2283</v>
      </c>
      <c r="H57" s="552">
        <v>3294</v>
      </c>
      <c r="I57" s="552">
        <v>2325</v>
      </c>
      <c r="J57" s="552">
        <v>2009</v>
      </c>
      <c r="K57" s="553">
        <f t="shared" ref="K57" si="0">IF(OR(F57=".",J57=".")=TRUE,".",IF(OR(F57="*",J57="*")=TRUE,"*",IF(AND(F57="-",J57="-")=TRUE,"-",IF(AND(ISNUMBER(J57),ISNUMBER(F57))=TRUE,IF(F57-J57=0,0,F57-J57),IF(ISNUMBER(F57)=TRUE,F57,-J57)))))</f>
        <v>128</v>
      </c>
      <c r="L57" s="392">
        <f t="shared" ref="L57" si="1">IF(K57 =".",".",IF(K57 ="*","*",IF(K57="-","-",IF(K57=0,0,IF(OR(J57="-",J57=".",F57="-",F57=".")=TRUE,"X",IF(J57=0,"0,0",IF(ABS(K57*100/J57)&gt;250,".X",(K57*100/J57))))))))</f>
        <v>6.3713290194126433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13054</v>
      </c>
      <c r="E11" s="114">
        <v>11494</v>
      </c>
      <c r="F11" s="114">
        <v>18238</v>
      </c>
      <c r="G11" s="114">
        <v>12230</v>
      </c>
      <c r="H11" s="140">
        <v>13499</v>
      </c>
      <c r="I11" s="115">
        <v>-445</v>
      </c>
      <c r="J11" s="116">
        <v>-3.2965404844803317</v>
      </c>
    </row>
    <row r="12" spans="1:15" s="110" customFormat="1" ht="24.95" customHeight="1" x14ac:dyDescent="0.2">
      <c r="A12" s="193" t="s">
        <v>132</v>
      </c>
      <c r="B12" s="194" t="s">
        <v>133</v>
      </c>
      <c r="C12" s="113">
        <v>2.9033246514478321</v>
      </c>
      <c r="D12" s="115">
        <v>379</v>
      </c>
      <c r="E12" s="114">
        <v>740</v>
      </c>
      <c r="F12" s="114">
        <v>1370</v>
      </c>
      <c r="G12" s="114">
        <v>614</v>
      </c>
      <c r="H12" s="140">
        <v>341</v>
      </c>
      <c r="I12" s="115">
        <v>38</v>
      </c>
      <c r="J12" s="116">
        <v>11.143695014662757</v>
      </c>
    </row>
    <row r="13" spans="1:15" s="110" customFormat="1" ht="24.95" customHeight="1" x14ac:dyDescent="0.2">
      <c r="A13" s="193" t="s">
        <v>134</v>
      </c>
      <c r="B13" s="199" t="s">
        <v>214</v>
      </c>
      <c r="C13" s="113">
        <v>1.0801286961850773</v>
      </c>
      <c r="D13" s="115">
        <v>141</v>
      </c>
      <c r="E13" s="114">
        <v>102</v>
      </c>
      <c r="F13" s="114">
        <v>174</v>
      </c>
      <c r="G13" s="114">
        <v>113</v>
      </c>
      <c r="H13" s="140">
        <v>138</v>
      </c>
      <c r="I13" s="115">
        <v>3</v>
      </c>
      <c r="J13" s="116">
        <v>2.1739130434782608</v>
      </c>
    </row>
    <row r="14" spans="1:15" s="287" customFormat="1" ht="24.95" customHeight="1" x14ac:dyDescent="0.2">
      <c r="A14" s="193" t="s">
        <v>215</v>
      </c>
      <c r="B14" s="199" t="s">
        <v>137</v>
      </c>
      <c r="C14" s="113">
        <v>11.467749348858588</v>
      </c>
      <c r="D14" s="115">
        <v>1497</v>
      </c>
      <c r="E14" s="114">
        <v>889</v>
      </c>
      <c r="F14" s="114">
        <v>2147</v>
      </c>
      <c r="G14" s="114">
        <v>1296</v>
      </c>
      <c r="H14" s="140">
        <v>2037</v>
      </c>
      <c r="I14" s="115">
        <v>-540</v>
      </c>
      <c r="J14" s="116">
        <v>-26.50957290132548</v>
      </c>
      <c r="K14" s="110"/>
      <c r="L14" s="110"/>
      <c r="M14" s="110"/>
      <c r="N14" s="110"/>
      <c r="O14" s="110"/>
    </row>
    <row r="15" spans="1:15" s="110" customFormat="1" ht="24.95" customHeight="1" x14ac:dyDescent="0.2">
      <c r="A15" s="193" t="s">
        <v>216</v>
      </c>
      <c r="B15" s="199" t="s">
        <v>217</v>
      </c>
      <c r="C15" s="113" t="s">
        <v>514</v>
      </c>
      <c r="D15" s="115" t="s">
        <v>514</v>
      </c>
      <c r="E15" s="114" t="s">
        <v>514</v>
      </c>
      <c r="F15" s="114" t="s">
        <v>514</v>
      </c>
      <c r="G15" s="114" t="s">
        <v>514</v>
      </c>
      <c r="H15" s="140" t="s">
        <v>514</v>
      </c>
      <c r="I15" s="115" t="s">
        <v>514</v>
      </c>
      <c r="J15" s="116" t="s">
        <v>514</v>
      </c>
    </row>
    <row r="16" spans="1:15" s="287" customFormat="1" ht="24.95" customHeight="1" x14ac:dyDescent="0.2">
      <c r="A16" s="193" t="s">
        <v>218</v>
      </c>
      <c r="B16" s="199" t="s">
        <v>141</v>
      </c>
      <c r="C16" s="113">
        <v>3.4318982687298911</v>
      </c>
      <c r="D16" s="115">
        <v>448</v>
      </c>
      <c r="E16" s="114">
        <v>359</v>
      </c>
      <c r="F16" s="114">
        <v>631</v>
      </c>
      <c r="G16" s="114">
        <v>407</v>
      </c>
      <c r="H16" s="140">
        <v>556</v>
      </c>
      <c r="I16" s="115">
        <v>-108</v>
      </c>
      <c r="J16" s="116">
        <v>-19.424460431654676</v>
      </c>
      <c r="K16" s="110"/>
      <c r="L16" s="110"/>
      <c r="M16" s="110"/>
      <c r="N16" s="110"/>
      <c r="O16" s="110"/>
    </row>
    <row r="17" spans="1:15" s="110" customFormat="1" ht="24.95" customHeight="1" x14ac:dyDescent="0.2">
      <c r="A17" s="193" t="s">
        <v>142</v>
      </c>
      <c r="B17" s="199" t="s">
        <v>220</v>
      </c>
      <c r="C17" s="113" t="s">
        <v>514</v>
      </c>
      <c r="D17" s="115" t="s">
        <v>514</v>
      </c>
      <c r="E17" s="114" t="s">
        <v>514</v>
      </c>
      <c r="F17" s="114" t="s">
        <v>514</v>
      </c>
      <c r="G17" s="114" t="s">
        <v>514</v>
      </c>
      <c r="H17" s="140" t="s">
        <v>514</v>
      </c>
      <c r="I17" s="115" t="s">
        <v>514</v>
      </c>
      <c r="J17" s="116" t="s">
        <v>514</v>
      </c>
    </row>
    <row r="18" spans="1:15" s="287" customFormat="1" ht="24.95" customHeight="1" x14ac:dyDescent="0.2">
      <c r="A18" s="201" t="s">
        <v>144</v>
      </c>
      <c r="B18" s="202" t="s">
        <v>145</v>
      </c>
      <c r="C18" s="113">
        <v>9.7364792400796691</v>
      </c>
      <c r="D18" s="115">
        <v>1271</v>
      </c>
      <c r="E18" s="114">
        <v>789</v>
      </c>
      <c r="F18" s="114">
        <v>1599</v>
      </c>
      <c r="G18" s="114">
        <v>990</v>
      </c>
      <c r="H18" s="140">
        <v>1343</v>
      </c>
      <c r="I18" s="115">
        <v>-72</v>
      </c>
      <c r="J18" s="116">
        <v>-5.3611317944899479</v>
      </c>
      <c r="K18" s="110"/>
      <c r="L18" s="110"/>
      <c r="M18" s="110"/>
      <c r="N18" s="110"/>
      <c r="O18" s="110"/>
    </row>
    <row r="19" spans="1:15" s="110" customFormat="1" ht="24.95" customHeight="1" x14ac:dyDescent="0.2">
      <c r="A19" s="193" t="s">
        <v>146</v>
      </c>
      <c r="B19" s="199" t="s">
        <v>147</v>
      </c>
      <c r="C19" s="113">
        <v>14.87666615596752</v>
      </c>
      <c r="D19" s="115">
        <v>1942</v>
      </c>
      <c r="E19" s="114">
        <v>1896</v>
      </c>
      <c r="F19" s="114">
        <v>2593</v>
      </c>
      <c r="G19" s="114">
        <v>1953</v>
      </c>
      <c r="H19" s="140">
        <v>1986</v>
      </c>
      <c r="I19" s="115">
        <v>-44</v>
      </c>
      <c r="J19" s="116">
        <v>-2.215508559919436</v>
      </c>
    </row>
    <row r="20" spans="1:15" s="287" customFormat="1" ht="24.95" customHeight="1" x14ac:dyDescent="0.2">
      <c r="A20" s="193" t="s">
        <v>148</v>
      </c>
      <c r="B20" s="199" t="s">
        <v>149</v>
      </c>
      <c r="C20" s="113">
        <v>9.2845104948674742</v>
      </c>
      <c r="D20" s="115">
        <v>1212</v>
      </c>
      <c r="E20" s="114">
        <v>816</v>
      </c>
      <c r="F20" s="114">
        <v>976</v>
      </c>
      <c r="G20" s="114">
        <v>803</v>
      </c>
      <c r="H20" s="140">
        <v>921</v>
      </c>
      <c r="I20" s="115">
        <v>291</v>
      </c>
      <c r="J20" s="116">
        <v>31.596091205211728</v>
      </c>
      <c r="K20" s="110"/>
      <c r="L20" s="110"/>
      <c r="M20" s="110"/>
      <c r="N20" s="110"/>
      <c r="O20" s="110"/>
    </row>
    <row r="21" spans="1:15" s="110" customFormat="1" ht="24.95" customHeight="1" x14ac:dyDescent="0.2">
      <c r="A21" s="201" t="s">
        <v>150</v>
      </c>
      <c r="B21" s="202" t="s">
        <v>151</v>
      </c>
      <c r="C21" s="113">
        <v>4.0983606557377046</v>
      </c>
      <c r="D21" s="115">
        <v>535</v>
      </c>
      <c r="E21" s="114">
        <v>550</v>
      </c>
      <c r="F21" s="114">
        <v>727</v>
      </c>
      <c r="G21" s="114">
        <v>655</v>
      </c>
      <c r="H21" s="140">
        <v>682</v>
      </c>
      <c r="I21" s="115">
        <v>-147</v>
      </c>
      <c r="J21" s="116">
        <v>-21.55425219941349</v>
      </c>
    </row>
    <row r="22" spans="1:15" s="110" customFormat="1" ht="24.95" customHeight="1" x14ac:dyDescent="0.2">
      <c r="A22" s="201" t="s">
        <v>152</v>
      </c>
      <c r="B22" s="199" t="s">
        <v>153</v>
      </c>
      <c r="C22" s="113">
        <v>1.3329247740156274</v>
      </c>
      <c r="D22" s="115">
        <v>174</v>
      </c>
      <c r="E22" s="114">
        <v>164</v>
      </c>
      <c r="F22" s="114">
        <v>317</v>
      </c>
      <c r="G22" s="114">
        <v>150</v>
      </c>
      <c r="H22" s="140">
        <v>187</v>
      </c>
      <c r="I22" s="115">
        <v>-13</v>
      </c>
      <c r="J22" s="116">
        <v>-6.9518716577540109</v>
      </c>
    </row>
    <row r="23" spans="1:15" s="110" customFormat="1" ht="24.95" customHeight="1" x14ac:dyDescent="0.2">
      <c r="A23" s="193" t="s">
        <v>154</v>
      </c>
      <c r="B23" s="199" t="s">
        <v>155</v>
      </c>
      <c r="C23" s="113">
        <v>0.94223992645932286</v>
      </c>
      <c r="D23" s="115">
        <v>123</v>
      </c>
      <c r="E23" s="114">
        <v>233</v>
      </c>
      <c r="F23" s="114">
        <v>140</v>
      </c>
      <c r="G23" s="114">
        <v>54</v>
      </c>
      <c r="H23" s="140">
        <v>69</v>
      </c>
      <c r="I23" s="115">
        <v>54</v>
      </c>
      <c r="J23" s="116">
        <v>78.260869565217391</v>
      </c>
    </row>
    <row r="24" spans="1:15" s="110" customFormat="1" ht="24.95" customHeight="1" x14ac:dyDescent="0.2">
      <c r="A24" s="193" t="s">
        <v>156</v>
      </c>
      <c r="B24" s="199" t="s">
        <v>221</v>
      </c>
      <c r="C24" s="113">
        <v>4.9793166845411365</v>
      </c>
      <c r="D24" s="115">
        <v>650</v>
      </c>
      <c r="E24" s="114">
        <v>497</v>
      </c>
      <c r="F24" s="114">
        <v>809</v>
      </c>
      <c r="G24" s="114">
        <v>550</v>
      </c>
      <c r="H24" s="140">
        <v>586</v>
      </c>
      <c r="I24" s="115">
        <v>64</v>
      </c>
      <c r="J24" s="116">
        <v>10.921501706484642</v>
      </c>
    </row>
    <row r="25" spans="1:15" s="110" customFormat="1" ht="24.95" customHeight="1" x14ac:dyDescent="0.2">
      <c r="A25" s="193" t="s">
        <v>222</v>
      </c>
      <c r="B25" s="204" t="s">
        <v>159</v>
      </c>
      <c r="C25" s="113">
        <v>6.7488892293549867</v>
      </c>
      <c r="D25" s="115">
        <v>881</v>
      </c>
      <c r="E25" s="114">
        <v>804</v>
      </c>
      <c r="F25" s="114">
        <v>1329</v>
      </c>
      <c r="G25" s="114">
        <v>908</v>
      </c>
      <c r="H25" s="140">
        <v>1032</v>
      </c>
      <c r="I25" s="115">
        <v>-151</v>
      </c>
      <c r="J25" s="116">
        <v>-14.631782945736434</v>
      </c>
    </row>
    <row r="26" spans="1:15" s="110" customFormat="1" ht="24.95" customHeight="1" x14ac:dyDescent="0.2">
      <c r="A26" s="201">
        <v>782.78300000000002</v>
      </c>
      <c r="B26" s="203" t="s">
        <v>160</v>
      </c>
      <c r="C26" s="113">
        <v>12.532557070629693</v>
      </c>
      <c r="D26" s="115">
        <v>1636</v>
      </c>
      <c r="E26" s="114">
        <v>1289</v>
      </c>
      <c r="F26" s="114">
        <v>1913</v>
      </c>
      <c r="G26" s="114">
        <v>1601</v>
      </c>
      <c r="H26" s="140">
        <v>1676</v>
      </c>
      <c r="I26" s="115">
        <v>-40</v>
      </c>
      <c r="J26" s="116">
        <v>-2.3866348448687349</v>
      </c>
    </row>
    <row r="27" spans="1:15" s="110" customFormat="1" ht="24.95" customHeight="1" x14ac:dyDescent="0.2">
      <c r="A27" s="193" t="s">
        <v>161</v>
      </c>
      <c r="B27" s="199" t="s">
        <v>162</v>
      </c>
      <c r="C27" s="113">
        <v>2.3977324957867321</v>
      </c>
      <c r="D27" s="115">
        <v>313</v>
      </c>
      <c r="E27" s="114">
        <v>296</v>
      </c>
      <c r="F27" s="114">
        <v>545</v>
      </c>
      <c r="G27" s="114">
        <v>331</v>
      </c>
      <c r="H27" s="140">
        <v>242</v>
      </c>
      <c r="I27" s="115">
        <v>71</v>
      </c>
      <c r="J27" s="116">
        <v>29.33884297520661</v>
      </c>
    </row>
    <row r="28" spans="1:15" s="110" customFormat="1" ht="24.95" customHeight="1" x14ac:dyDescent="0.2">
      <c r="A28" s="193" t="s">
        <v>163</v>
      </c>
      <c r="B28" s="199" t="s">
        <v>164</v>
      </c>
      <c r="C28" s="113">
        <v>3.0565343955875592</v>
      </c>
      <c r="D28" s="115">
        <v>399</v>
      </c>
      <c r="E28" s="114">
        <v>368</v>
      </c>
      <c r="F28" s="114">
        <v>845</v>
      </c>
      <c r="G28" s="114">
        <v>388</v>
      </c>
      <c r="H28" s="140">
        <v>458</v>
      </c>
      <c r="I28" s="115">
        <v>-59</v>
      </c>
      <c r="J28" s="116">
        <v>-12.882096069868995</v>
      </c>
    </row>
    <row r="29" spans="1:15" s="110" customFormat="1" ht="24.95" customHeight="1" x14ac:dyDescent="0.2">
      <c r="A29" s="193">
        <v>86</v>
      </c>
      <c r="B29" s="199" t="s">
        <v>165</v>
      </c>
      <c r="C29" s="113">
        <v>6.5650375363873144</v>
      </c>
      <c r="D29" s="115">
        <v>857</v>
      </c>
      <c r="E29" s="114">
        <v>976</v>
      </c>
      <c r="F29" s="114">
        <v>1169</v>
      </c>
      <c r="G29" s="114">
        <v>775</v>
      </c>
      <c r="H29" s="140">
        <v>816</v>
      </c>
      <c r="I29" s="115">
        <v>41</v>
      </c>
      <c r="J29" s="116">
        <v>5.0245098039215685</v>
      </c>
    </row>
    <row r="30" spans="1:15" s="110" customFormat="1" ht="24.95" customHeight="1" x14ac:dyDescent="0.2">
      <c r="A30" s="193">
        <v>87.88</v>
      </c>
      <c r="B30" s="204" t="s">
        <v>166</v>
      </c>
      <c r="C30" s="113">
        <v>4.0370767580818141</v>
      </c>
      <c r="D30" s="115">
        <v>527</v>
      </c>
      <c r="E30" s="114">
        <v>648</v>
      </c>
      <c r="F30" s="114">
        <v>872</v>
      </c>
      <c r="G30" s="114">
        <v>547</v>
      </c>
      <c r="H30" s="140">
        <v>521</v>
      </c>
      <c r="I30" s="115">
        <v>6</v>
      </c>
      <c r="J30" s="116">
        <v>1.1516314779270633</v>
      </c>
    </row>
    <row r="31" spans="1:15" s="110" customFormat="1" ht="24.95" customHeight="1" x14ac:dyDescent="0.2">
      <c r="A31" s="193" t="s">
        <v>167</v>
      </c>
      <c r="B31" s="199" t="s">
        <v>168</v>
      </c>
      <c r="C31" s="113">
        <v>3.9604718860119505</v>
      </c>
      <c r="D31" s="115">
        <v>517</v>
      </c>
      <c r="E31" s="114">
        <v>437</v>
      </c>
      <c r="F31" s="114">
        <v>713</v>
      </c>
      <c r="G31" s="114">
        <v>490</v>
      </c>
      <c r="H31" s="140">
        <v>464</v>
      </c>
      <c r="I31" s="115">
        <v>53</v>
      </c>
      <c r="J31" s="116">
        <v>11.422413793103448</v>
      </c>
    </row>
    <row r="32" spans="1:15" s="110" customFormat="1" ht="24.95" customHeight="1" x14ac:dyDescent="0.2">
      <c r="A32" s="193"/>
      <c r="B32" s="204" t="s">
        <v>169</v>
      </c>
      <c r="C32" s="113">
        <v>0</v>
      </c>
      <c r="D32" s="115">
        <v>0</v>
      </c>
      <c r="E32" s="114">
        <v>0</v>
      </c>
      <c r="F32" s="114">
        <v>0</v>
      </c>
      <c r="G32" s="114">
        <v>12</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2.9033246514478321</v>
      </c>
      <c r="D34" s="115">
        <v>379</v>
      </c>
      <c r="E34" s="114">
        <v>740</v>
      </c>
      <c r="F34" s="114">
        <v>1370</v>
      </c>
      <c r="G34" s="114">
        <v>614</v>
      </c>
      <c r="H34" s="140">
        <v>341</v>
      </c>
      <c r="I34" s="115">
        <v>38</v>
      </c>
      <c r="J34" s="116">
        <v>11.143695014662757</v>
      </c>
    </row>
    <row r="35" spans="1:10" s="110" customFormat="1" ht="24.95" customHeight="1" x14ac:dyDescent="0.2">
      <c r="A35" s="292" t="s">
        <v>171</v>
      </c>
      <c r="B35" s="293" t="s">
        <v>172</v>
      </c>
      <c r="C35" s="113">
        <v>22.284357285123335</v>
      </c>
      <c r="D35" s="115">
        <v>2909</v>
      </c>
      <c r="E35" s="114">
        <v>1780</v>
      </c>
      <c r="F35" s="114">
        <v>3920</v>
      </c>
      <c r="G35" s="114">
        <v>2399</v>
      </c>
      <c r="H35" s="140">
        <v>3518</v>
      </c>
      <c r="I35" s="115">
        <v>-609</v>
      </c>
      <c r="J35" s="116">
        <v>-17.310972143263218</v>
      </c>
    </row>
    <row r="36" spans="1:10" s="110" customFormat="1" ht="24.95" customHeight="1" x14ac:dyDescent="0.2">
      <c r="A36" s="294" t="s">
        <v>173</v>
      </c>
      <c r="B36" s="295" t="s">
        <v>174</v>
      </c>
      <c r="C36" s="125">
        <v>74.812318063428833</v>
      </c>
      <c r="D36" s="143">
        <v>9766</v>
      </c>
      <c r="E36" s="144">
        <v>8974</v>
      </c>
      <c r="F36" s="144">
        <v>12948</v>
      </c>
      <c r="G36" s="144">
        <v>9205</v>
      </c>
      <c r="H36" s="145">
        <v>9640</v>
      </c>
      <c r="I36" s="143">
        <v>126</v>
      </c>
      <c r="J36" s="146">
        <v>1.3070539419087137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13054</v>
      </c>
      <c r="F11" s="264">
        <v>11494</v>
      </c>
      <c r="G11" s="264">
        <v>18238</v>
      </c>
      <c r="H11" s="264">
        <v>12230</v>
      </c>
      <c r="I11" s="265">
        <v>13499</v>
      </c>
      <c r="J11" s="263">
        <v>-445</v>
      </c>
      <c r="K11" s="266">
        <v>-3.2965404844803317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33.537612992186304</v>
      </c>
      <c r="E13" s="115">
        <v>4378</v>
      </c>
      <c r="F13" s="114">
        <v>4323</v>
      </c>
      <c r="G13" s="114">
        <v>6343</v>
      </c>
      <c r="H13" s="114">
        <v>4752</v>
      </c>
      <c r="I13" s="140">
        <v>4461</v>
      </c>
      <c r="J13" s="115">
        <v>-83</v>
      </c>
      <c r="K13" s="116">
        <v>-1.8605693790629905</v>
      </c>
    </row>
    <row r="14" spans="1:15" ht="15.95" customHeight="1" x14ac:dyDescent="0.2">
      <c r="A14" s="306" t="s">
        <v>230</v>
      </c>
      <c r="B14" s="307"/>
      <c r="C14" s="308"/>
      <c r="D14" s="113">
        <v>51.562739390225218</v>
      </c>
      <c r="E14" s="115">
        <v>6731</v>
      </c>
      <c r="F14" s="114">
        <v>5435</v>
      </c>
      <c r="G14" s="114">
        <v>9596</v>
      </c>
      <c r="H14" s="114">
        <v>5837</v>
      </c>
      <c r="I14" s="140">
        <v>6742</v>
      </c>
      <c r="J14" s="115">
        <v>-11</v>
      </c>
      <c r="K14" s="116">
        <v>-0.16315633343221597</v>
      </c>
    </row>
    <row r="15" spans="1:15" ht="15.95" customHeight="1" x14ac:dyDescent="0.2">
      <c r="A15" s="306" t="s">
        <v>231</v>
      </c>
      <c r="B15" s="307"/>
      <c r="C15" s="308"/>
      <c r="D15" s="113">
        <v>6.9787038455645778</v>
      </c>
      <c r="E15" s="115">
        <v>911</v>
      </c>
      <c r="F15" s="114">
        <v>887</v>
      </c>
      <c r="G15" s="114">
        <v>1024</v>
      </c>
      <c r="H15" s="114">
        <v>754</v>
      </c>
      <c r="I15" s="140">
        <v>1144</v>
      </c>
      <c r="J15" s="115">
        <v>-233</v>
      </c>
      <c r="K15" s="116">
        <v>-20.367132867132867</v>
      </c>
    </row>
    <row r="16" spans="1:15" ht="15.95" customHeight="1" x14ac:dyDescent="0.2">
      <c r="A16" s="306" t="s">
        <v>232</v>
      </c>
      <c r="B16" s="307"/>
      <c r="C16" s="308"/>
      <c r="D16" s="113">
        <v>7.8060364639191056</v>
      </c>
      <c r="E16" s="115">
        <v>1019</v>
      </c>
      <c r="F16" s="114">
        <v>838</v>
      </c>
      <c r="G16" s="114">
        <v>1243</v>
      </c>
      <c r="H16" s="114">
        <v>878</v>
      </c>
      <c r="I16" s="140">
        <v>1132</v>
      </c>
      <c r="J16" s="115">
        <v>-113</v>
      </c>
      <c r="K16" s="116">
        <v>-9.9823321554770317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2.6352075992033095</v>
      </c>
      <c r="E18" s="115">
        <v>344</v>
      </c>
      <c r="F18" s="114">
        <v>744</v>
      </c>
      <c r="G18" s="114">
        <v>1378</v>
      </c>
      <c r="H18" s="114">
        <v>599</v>
      </c>
      <c r="I18" s="140">
        <v>326</v>
      </c>
      <c r="J18" s="115">
        <v>18</v>
      </c>
      <c r="K18" s="116">
        <v>5.5214723926380369</v>
      </c>
    </row>
    <row r="19" spans="1:11" ht="14.1" customHeight="1" x14ac:dyDescent="0.2">
      <c r="A19" s="306" t="s">
        <v>235</v>
      </c>
      <c r="B19" s="307" t="s">
        <v>236</v>
      </c>
      <c r="C19" s="308"/>
      <c r="D19" s="113">
        <v>2.5815841887544049</v>
      </c>
      <c r="E19" s="115">
        <v>337</v>
      </c>
      <c r="F19" s="114">
        <v>735</v>
      </c>
      <c r="G19" s="114">
        <v>1351</v>
      </c>
      <c r="H19" s="114">
        <v>593</v>
      </c>
      <c r="I19" s="140">
        <v>310</v>
      </c>
      <c r="J19" s="115">
        <v>27</v>
      </c>
      <c r="K19" s="116">
        <v>8.7096774193548381</v>
      </c>
    </row>
    <row r="20" spans="1:11" ht="14.1" customHeight="1" x14ac:dyDescent="0.2">
      <c r="A20" s="306">
        <v>12</v>
      </c>
      <c r="B20" s="307" t="s">
        <v>237</v>
      </c>
      <c r="C20" s="308"/>
      <c r="D20" s="113">
        <v>1.0035238241152138</v>
      </c>
      <c r="E20" s="115">
        <v>131</v>
      </c>
      <c r="F20" s="114">
        <v>81</v>
      </c>
      <c r="G20" s="114">
        <v>158</v>
      </c>
      <c r="H20" s="114">
        <v>156</v>
      </c>
      <c r="I20" s="140">
        <v>147</v>
      </c>
      <c r="J20" s="115">
        <v>-16</v>
      </c>
      <c r="K20" s="116">
        <v>-10.884353741496598</v>
      </c>
    </row>
    <row r="21" spans="1:11" ht="14.1" customHeight="1" x14ac:dyDescent="0.2">
      <c r="A21" s="306">
        <v>21</v>
      </c>
      <c r="B21" s="307" t="s">
        <v>238</v>
      </c>
      <c r="C21" s="308"/>
      <c r="D21" s="113">
        <v>0.15320974413972729</v>
      </c>
      <c r="E21" s="115">
        <v>20</v>
      </c>
      <c r="F21" s="114">
        <v>18</v>
      </c>
      <c r="G21" s="114">
        <v>24</v>
      </c>
      <c r="H21" s="114">
        <v>14</v>
      </c>
      <c r="I21" s="140">
        <v>31</v>
      </c>
      <c r="J21" s="115">
        <v>-11</v>
      </c>
      <c r="K21" s="116">
        <v>-35.483870967741936</v>
      </c>
    </row>
    <row r="22" spans="1:11" ht="14.1" customHeight="1" x14ac:dyDescent="0.2">
      <c r="A22" s="306">
        <v>22</v>
      </c>
      <c r="B22" s="307" t="s">
        <v>239</v>
      </c>
      <c r="C22" s="308"/>
      <c r="D22" s="113">
        <v>0.74306725907767734</v>
      </c>
      <c r="E22" s="115">
        <v>97</v>
      </c>
      <c r="F22" s="114">
        <v>75</v>
      </c>
      <c r="G22" s="114">
        <v>134</v>
      </c>
      <c r="H22" s="114">
        <v>105</v>
      </c>
      <c r="I22" s="140">
        <v>154</v>
      </c>
      <c r="J22" s="115">
        <v>-57</v>
      </c>
      <c r="K22" s="116">
        <v>-37.012987012987011</v>
      </c>
    </row>
    <row r="23" spans="1:11" ht="14.1" customHeight="1" x14ac:dyDescent="0.2">
      <c r="A23" s="306">
        <v>23</v>
      </c>
      <c r="B23" s="307" t="s">
        <v>240</v>
      </c>
      <c r="C23" s="308"/>
      <c r="D23" s="113">
        <v>0.30641948827945459</v>
      </c>
      <c r="E23" s="115">
        <v>40</v>
      </c>
      <c r="F23" s="114">
        <v>45</v>
      </c>
      <c r="G23" s="114">
        <v>57</v>
      </c>
      <c r="H23" s="114">
        <v>29</v>
      </c>
      <c r="I23" s="140">
        <v>56</v>
      </c>
      <c r="J23" s="115">
        <v>-16</v>
      </c>
      <c r="K23" s="116">
        <v>-28.571428571428573</v>
      </c>
    </row>
    <row r="24" spans="1:11" ht="14.1" customHeight="1" x14ac:dyDescent="0.2">
      <c r="A24" s="306">
        <v>24</v>
      </c>
      <c r="B24" s="307" t="s">
        <v>241</v>
      </c>
      <c r="C24" s="308"/>
      <c r="D24" s="113">
        <v>3.0948368316224912</v>
      </c>
      <c r="E24" s="115">
        <v>404</v>
      </c>
      <c r="F24" s="114">
        <v>246</v>
      </c>
      <c r="G24" s="114">
        <v>616</v>
      </c>
      <c r="H24" s="114">
        <v>422</v>
      </c>
      <c r="I24" s="140">
        <v>557</v>
      </c>
      <c r="J24" s="115">
        <v>-153</v>
      </c>
      <c r="K24" s="116">
        <v>-27.468581687612208</v>
      </c>
    </row>
    <row r="25" spans="1:11" ht="14.1" customHeight="1" x14ac:dyDescent="0.2">
      <c r="A25" s="306">
        <v>25</v>
      </c>
      <c r="B25" s="307" t="s">
        <v>242</v>
      </c>
      <c r="C25" s="308"/>
      <c r="D25" s="113">
        <v>4.588631836984832</v>
      </c>
      <c r="E25" s="115">
        <v>599</v>
      </c>
      <c r="F25" s="114">
        <v>337</v>
      </c>
      <c r="G25" s="114">
        <v>683</v>
      </c>
      <c r="H25" s="114">
        <v>618</v>
      </c>
      <c r="I25" s="140">
        <v>675</v>
      </c>
      <c r="J25" s="115">
        <v>-76</v>
      </c>
      <c r="K25" s="116">
        <v>-11.25925925925926</v>
      </c>
    </row>
    <row r="26" spans="1:11" ht="14.1" customHeight="1" x14ac:dyDescent="0.2">
      <c r="A26" s="306">
        <v>26</v>
      </c>
      <c r="B26" s="307" t="s">
        <v>243</v>
      </c>
      <c r="C26" s="308"/>
      <c r="D26" s="113">
        <v>2.5203002910985139</v>
      </c>
      <c r="E26" s="115">
        <v>329</v>
      </c>
      <c r="F26" s="114">
        <v>185</v>
      </c>
      <c r="G26" s="114">
        <v>649</v>
      </c>
      <c r="H26" s="114">
        <v>229</v>
      </c>
      <c r="I26" s="140">
        <v>297</v>
      </c>
      <c r="J26" s="115">
        <v>32</v>
      </c>
      <c r="K26" s="116">
        <v>10.774410774410775</v>
      </c>
    </row>
    <row r="27" spans="1:11" ht="14.1" customHeight="1" x14ac:dyDescent="0.2">
      <c r="A27" s="306">
        <v>27</v>
      </c>
      <c r="B27" s="307" t="s">
        <v>244</v>
      </c>
      <c r="C27" s="308"/>
      <c r="D27" s="113">
        <v>2.0147081354374139</v>
      </c>
      <c r="E27" s="115">
        <v>263</v>
      </c>
      <c r="F27" s="114">
        <v>177</v>
      </c>
      <c r="G27" s="114">
        <v>329</v>
      </c>
      <c r="H27" s="114">
        <v>199</v>
      </c>
      <c r="I27" s="140">
        <v>298</v>
      </c>
      <c r="J27" s="115">
        <v>-35</v>
      </c>
      <c r="K27" s="116">
        <v>-11.74496644295302</v>
      </c>
    </row>
    <row r="28" spans="1:11" ht="14.1" customHeight="1" x14ac:dyDescent="0.2">
      <c r="A28" s="306">
        <v>28</v>
      </c>
      <c r="B28" s="307" t="s">
        <v>245</v>
      </c>
      <c r="C28" s="308"/>
      <c r="D28" s="113">
        <v>0.1302282825187682</v>
      </c>
      <c r="E28" s="115">
        <v>17</v>
      </c>
      <c r="F28" s="114">
        <v>21</v>
      </c>
      <c r="G28" s="114">
        <v>20</v>
      </c>
      <c r="H28" s="114">
        <v>19</v>
      </c>
      <c r="I28" s="140">
        <v>13</v>
      </c>
      <c r="J28" s="115">
        <v>4</v>
      </c>
      <c r="K28" s="116">
        <v>30.76923076923077</v>
      </c>
    </row>
    <row r="29" spans="1:11" ht="14.1" customHeight="1" x14ac:dyDescent="0.2">
      <c r="A29" s="306">
        <v>29</v>
      </c>
      <c r="B29" s="307" t="s">
        <v>246</v>
      </c>
      <c r="C29" s="308"/>
      <c r="D29" s="113">
        <v>2.6505285736172821</v>
      </c>
      <c r="E29" s="115">
        <v>346</v>
      </c>
      <c r="F29" s="114">
        <v>389</v>
      </c>
      <c r="G29" s="114">
        <v>451</v>
      </c>
      <c r="H29" s="114">
        <v>386</v>
      </c>
      <c r="I29" s="140">
        <v>450</v>
      </c>
      <c r="J29" s="115">
        <v>-104</v>
      </c>
      <c r="K29" s="116">
        <v>-23.111111111111111</v>
      </c>
    </row>
    <row r="30" spans="1:11" ht="14.1" customHeight="1" x14ac:dyDescent="0.2">
      <c r="A30" s="306" t="s">
        <v>247</v>
      </c>
      <c r="B30" s="307" t="s">
        <v>248</v>
      </c>
      <c r="C30" s="308"/>
      <c r="D30" s="113">
        <v>0.63582043817986822</v>
      </c>
      <c r="E30" s="115">
        <v>83</v>
      </c>
      <c r="F30" s="114">
        <v>78</v>
      </c>
      <c r="G30" s="114">
        <v>104</v>
      </c>
      <c r="H30" s="114" t="s">
        <v>514</v>
      </c>
      <c r="I30" s="140">
        <v>87</v>
      </c>
      <c r="J30" s="115">
        <v>-4</v>
      </c>
      <c r="K30" s="116">
        <v>-4.5977011494252871</v>
      </c>
    </row>
    <row r="31" spans="1:11" ht="14.1" customHeight="1" x14ac:dyDescent="0.2">
      <c r="A31" s="306" t="s">
        <v>249</v>
      </c>
      <c r="B31" s="307" t="s">
        <v>250</v>
      </c>
      <c r="C31" s="308"/>
      <c r="D31" s="113">
        <v>2.0147081354374139</v>
      </c>
      <c r="E31" s="115">
        <v>263</v>
      </c>
      <c r="F31" s="114">
        <v>311</v>
      </c>
      <c r="G31" s="114">
        <v>344</v>
      </c>
      <c r="H31" s="114">
        <v>321</v>
      </c>
      <c r="I31" s="140">
        <v>360</v>
      </c>
      <c r="J31" s="115">
        <v>-97</v>
      </c>
      <c r="K31" s="116">
        <v>-26.944444444444443</v>
      </c>
    </row>
    <row r="32" spans="1:11" ht="14.1" customHeight="1" x14ac:dyDescent="0.2">
      <c r="A32" s="306">
        <v>31</v>
      </c>
      <c r="B32" s="307" t="s">
        <v>251</v>
      </c>
      <c r="C32" s="308"/>
      <c r="D32" s="113">
        <v>0.65114141259384095</v>
      </c>
      <c r="E32" s="115">
        <v>85</v>
      </c>
      <c r="F32" s="114">
        <v>58</v>
      </c>
      <c r="G32" s="114">
        <v>70</v>
      </c>
      <c r="H32" s="114">
        <v>86</v>
      </c>
      <c r="I32" s="140">
        <v>73</v>
      </c>
      <c r="J32" s="115">
        <v>12</v>
      </c>
      <c r="K32" s="116">
        <v>16.438356164383563</v>
      </c>
    </row>
    <row r="33" spans="1:11" ht="14.1" customHeight="1" x14ac:dyDescent="0.2">
      <c r="A33" s="306">
        <v>32</v>
      </c>
      <c r="B33" s="307" t="s">
        <v>252</v>
      </c>
      <c r="C33" s="308"/>
      <c r="D33" s="113">
        <v>4.2209284510494864</v>
      </c>
      <c r="E33" s="115">
        <v>551</v>
      </c>
      <c r="F33" s="114">
        <v>359</v>
      </c>
      <c r="G33" s="114">
        <v>568</v>
      </c>
      <c r="H33" s="114">
        <v>466</v>
      </c>
      <c r="I33" s="140">
        <v>539</v>
      </c>
      <c r="J33" s="115">
        <v>12</v>
      </c>
      <c r="K33" s="116">
        <v>2.2263450834879408</v>
      </c>
    </row>
    <row r="34" spans="1:11" ht="14.1" customHeight="1" x14ac:dyDescent="0.2">
      <c r="A34" s="306">
        <v>33</v>
      </c>
      <c r="B34" s="307" t="s">
        <v>253</v>
      </c>
      <c r="C34" s="308"/>
      <c r="D34" s="113">
        <v>2.1296154435422094</v>
      </c>
      <c r="E34" s="115">
        <v>278</v>
      </c>
      <c r="F34" s="114">
        <v>172</v>
      </c>
      <c r="G34" s="114">
        <v>330</v>
      </c>
      <c r="H34" s="114">
        <v>247</v>
      </c>
      <c r="I34" s="140">
        <v>249</v>
      </c>
      <c r="J34" s="115">
        <v>29</v>
      </c>
      <c r="K34" s="116">
        <v>11.646586345381525</v>
      </c>
    </row>
    <row r="35" spans="1:11" ht="14.1" customHeight="1" x14ac:dyDescent="0.2">
      <c r="A35" s="306">
        <v>34</v>
      </c>
      <c r="B35" s="307" t="s">
        <v>254</v>
      </c>
      <c r="C35" s="308"/>
      <c r="D35" s="113">
        <v>2.4513559062356367</v>
      </c>
      <c r="E35" s="115">
        <v>320</v>
      </c>
      <c r="F35" s="114">
        <v>209</v>
      </c>
      <c r="G35" s="114">
        <v>486</v>
      </c>
      <c r="H35" s="114">
        <v>291</v>
      </c>
      <c r="I35" s="140">
        <v>521</v>
      </c>
      <c r="J35" s="115">
        <v>-201</v>
      </c>
      <c r="K35" s="116">
        <v>-38.579654510556622</v>
      </c>
    </row>
    <row r="36" spans="1:11" ht="14.1" customHeight="1" x14ac:dyDescent="0.2">
      <c r="A36" s="306">
        <v>41</v>
      </c>
      <c r="B36" s="307" t="s">
        <v>255</v>
      </c>
      <c r="C36" s="308"/>
      <c r="D36" s="113">
        <v>2.9952504979316683</v>
      </c>
      <c r="E36" s="115">
        <v>391</v>
      </c>
      <c r="F36" s="114">
        <v>173</v>
      </c>
      <c r="G36" s="114">
        <v>556</v>
      </c>
      <c r="H36" s="114">
        <v>306</v>
      </c>
      <c r="I36" s="140">
        <v>438</v>
      </c>
      <c r="J36" s="115">
        <v>-47</v>
      </c>
      <c r="K36" s="116">
        <v>-10.730593607305936</v>
      </c>
    </row>
    <row r="37" spans="1:11" ht="14.1" customHeight="1" x14ac:dyDescent="0.2">
      <c r="A37" s="306">
        <v>42</v>
      </c>
      <c r="B37" s="307" t="s">
        <v>256</v>
      </c>
      <c r="C37" s="308"/>
      <c r="D37" s="113">
        <v>0.17619120576068639</v>
      </c>
      <c r="E37" s="115">
        <v>23</v>
      </c>
      <c r="F37" s="114">
        <v>11</v>
      </c>
      <c r="G37" s="114" t="s">
        <v>514</v>
      </c>
      <c r="H37" s="114">
        <v>7</v>
      </c>
      <c r="I37" s="140">
        <v>12</v>
      </c>
      <c r="J37" s="115">
        <v>11</v>
      </c>
      <c r="K37" s="116">
        <v>91.666666666666671</v>
      </c>
    </row>
    <row r="38" spans="1:11" ht="14.1" customHeight="1" x14ac:dyDescent="0.2">
      <c r="A38" s="306">
        <v>43</v>
      </c>
      <c r="B38" s="307" t="s">
        <v>257</v>
      </c>
      <c r="C38" s="308"/>
      <c r="D38" s="113">
        <v>1.0801286961850773</v>
      </c>
      <c r="E38" s="115">
        <v>141</v>
      </c>
      <c r="F38" s="114">
        <v>113</v>
      </c>
      <c r="G38" s="114">
        <v>198</v>
      </c>
      <c r="H38" s="114">
        <v>130</v>
      </c>
      <c r="I38" s="140">
        <v>164</v>
      </c>
      <c r="J38" s="115">
        <v>-23</v>
      </c>
      <c r="K38" s="116">
        <v>-14.024390243902438</v>
      </c>
    </row>
    <row r="39" spans="1:11" ht="14.1" customHeight="1" x14ac:dyDescent="0.2">
      <c r="A39" s="306">
        <v>51</v>
      </c>
      <c r="B39" s="307" t="s">
        <v>258</v>
      </c>
      <c r="C39" s="308"/>
      <c r="D39" s="113">
        <v>15.32097441397273</v>
      </c>
      <c r="E39" s="115">
        <v>2000</v>
      </c>
      <c r="F39" s="114">
        <v>1746</v>
      </c>
      <c r="G39" s="114">
        <v>2362</v>
      </c>
      <c r="H39" s="114">
        <v>1890</v>
      </c>
      <c r="I39" s="140">
        <v>2015</v>
      </c>
      <c r="J39" s="115">
        <v>-15</v>
      </c>
      <c r="K39" s="116">
        <v>-0.74441687344913154</v>
      </c>
    </row>
    <row r="40" spans="1:11" ht="14.1" customHeight="1" x14ac:dyDescent="0.2">
      <c r="A40" s="306" t="s">
        <v>259</v>
      </c>
      <c r="B40" s="307" t="s">
        <v>260</v>
      </c>
      <c r="C40" s="308"/>
      <c r="D40" s="113">
        <v>14.623870078136969</v>
      </c>
      <c r="E40" s="115">
        <v>1909</v>
      </c>
      <c r="F40" s="114">
        <v>1654</v>
      </c>
      <c r="G40" s="114">
        <v>2200</v>
      </c>
      <c r="H40" s="114">
        <v>1774</v>
      </c>
      <c r="I40" s="140">
        <v>1753</v>
      </c>
      <c r="J40" s="115">
        <v>156</v>
      </c>
      <c r="K40" s="116">
        <v>8.8990302338847691</v>
      </c>
    </row>
    <row r="41" spans="1:11" ht="14.1" customHeight="1" x14ac:dyDescent="0.2">
      <c r="A41" s="306"/>
      <c r="B41" s="307" t="s">
        <v>261</v>
      </c>
      <c r="C41" s="308"/>
      <c r="D41" s="113">
        <v>13.260303355293397</v>
      </c>
      <c r="E41" s="115">
        <v>1731</v>
      </c>
      <c r="F41" s="114">
        <v>1540</v>
      </c>
      <c r="G41" s="114">
        <v>1928</v>
      </c>
      <c r="H41" s="114">
        <v>1620</v>
      </c>
      <c r="I41" s="140">
        <v>1608</v>
      </c>
      <c r="J41" s="115">
        <v>123</v>
      </c>
      <c r="K41" s="116">
        <v>7.6492537313432836</v>
      </c>
    </row>
    <row r="42" spans="1:11" ht="14.1" customHeight="1" x14ac:dyDescent="0.2">
      <c r="A42" s="306">
        <v>52</v>
      </c>
      <c r="B42" s="307" t="s">
        <v>262</v>
      </c>
      <c r="C42" s="308"/>
      <c r="D42" s="113">
        <v>7.8213574383330782</v>
      </c>
      <c r="E42" s="115">
        <v>1021</v>
      </c>
      <c r="F42" s="114">
        <v>694</v>
      </c>
      <c r="G42" s="114">
        <v>740</v>
      </c>
      <c r="H42" s="114">
        <v>608</v>
      </c>
      <c r="I42" s="140">
        <v>739</v>
      </c>
      <c r="J42" s="115">
        <v>282</v>
      </c>
      <c r="K42" s="116">
        <v>38.159675236806493</v>
      </c>
    </row>
    <row r="43" spans="1:11" ht="14.1" customHeight="1" x14ac:dyDescent="0.2">
      <c r="A43" s="306" t="s">
        <v>263</v>
      </c>
      <c r="B43" s="307" t="s">
        <v>264</v>
      </c>
      <c r="C43" s="308"/>
      <c r="D43" s="113">
        <v>6.9557223839436189</v>
      </c>
      <c r="E43" s="115">
        <v>908</v>
      </c>
      <c r="F43" s="114">
        <v>593</v>
      </c>
      <c r="G43" s="114">
        <v>605</v>
      </c>
      <c r="H43" s="114">
        <v>514</v>
      </c>
      <c r="I43" s="140">
        <v>636</v>
      </c>
      <c r="J43" s="115">
        <v>272</v>
      </c>
      <c r="K43" s="116">
        <v>42.767295597484278</v>
      </c>
    </row>
    <row r="44" spans="1:11" ht="14.1" customHeight="1" x14ac:dyDescent="0.2">
      <c r="A44" s="306">
        <v>53</v>
      </c>
      <c r="B44" s="307" t="s">
        <v>265</v>
      </c>
      <c r="C44" s="308"/>
      <c r="D44" s="113">
        <v>1.1797150298759</v>
      </c>
      <c r="E44" s="115">
        <v>154</v>
      </c>
      <c r="F44" s="114">
        <v>143</v>
      </c>
      <c r="G44" s="114">
        <v>175</v>
      </c>
      <c r="H44" s="114">
        <v>159</v>
      </c>
      <c r="I44" s="140">
        <v>212</v>
      </c>
      <c r="J44" s="115">
        <v>-58</v>
      </c>
      <c r="K44" s="116">
        <v>-27.358490566037737</v>
      </c>
    </row>
    <row r="45" spans="1:11" ht="14.1" customHeight="1" x14ac:dyDescent="0.2">
      <c r="A45" s="306" t="s">
        <v>266</v>
      </c>
      <c r="B45" s="307" t="s">
        <v>267</v>
      </c>
      <c r="C45" s="308"/>
      <c r="D45" s="113">
        <v>1.0341657729431593</v>
      </c>
      <c r="E45" s="115">
        <v>135</v>
      </c>
      <c r="F45" s="114">
        <v>137</v>
      </c>
      <c r="G45" s="114">
        <v>160</v>
      </c>
      <c r="H45" s="114">
        <v>137</v>
      </c>
      <c r="I45" s="140">
        <v>200</v>
      </c>
      <c r="J45" s="115">
        <v>-65</v>
      </c>
      <c r="K45" s="116">
        <v>-32.5</v>
      </c>
    </row>
    <row r="46" spans="1:11" ht="14.1" customHeight="1" x14ac:dyDescent="0.2">
      <c r="A46" s="306">
        <v>54</v>
      </c>
      <c r="B46" s="307" t="s">
        <v>268</v>
      </c>
      <c r="C46" s="308"/>
      <c r="D46" s="113">
        <v>4.1673050406005823</v>
      </c>
      <c r="E46" s="115">
        <v>544</v>
      </c>
      <c r="F46" s="114">
        <v>461</v>
      </c>
      <c r="G46" s="114">
        <v>860</v>
      </c>
      <c r="H46" s="114">
        <v>606</v>
      </c>
      <c r="I46" s="140">
        <v>619</v>
      </c>
      <c r="J46" s="115">
        <v>-75</v>
      </c>
      <c r="K46" s="116">
        <v>-12.116316639741518</v>
      </c>
    </row>
    <row r="47" spans="1:11" ht="14.1" customHeight="1" x14ac:dyDescent="0.2">
      <c r="A47" s="306">
        <v>61</v>
      </c>
      <c r="B47" s="307" t="s">
        <v>269</v>
      </c>
      <c r="C47" s="308"/>
      <c r="D47" s="113">
        <v>1.6776466983300138</v>
      </c>
      <c r="E47" s="115">
        <v>219</v>
      </c>
      <c r="F47" s="114">
        <v>153</v>
      </c>
      <c r="G47" s="114">
        <v>234</v>
      </c>
      <c r="H47" s="114">
        <v>189</v>
      </c>
      <c r="I47" s="140">
        <v>209</v>
      </c>
      <c r="J47" s="115">
        <v>10</v>
      </c>
      <c r="K47" s="116">
        <v>4.7846889952153111</v>
      </c>
    </row>
    <row r="48" spans="1:11" ht="14.1" customHeight="1" x14ac:dyDescent="0.2">
      <c r="A48" s="306">
        <v>62</v>
      </c>
      <c r="B48" s="307" t="s">
        <v>270</v>
      </c>
      <c r="C48" s="308"/>
      <c r="D48" s="113">
        <v>5.9905009958633366</v>
      </c>
      <c r="E48" s="115">
        <v>782</v>
      </c>
      <c r="F48" s="114">
        <v>924</v>
      </c>
      <c r="G48" s="114">
        <v>1099</v>
      </c>
      <c r="H48" s="114">
        <v>787</v>
      </c>
      <c r="I48" s="140">
        <v>747</v>
      </c>
      <c r="J48" s="115">
        <v>35</v>
      </c>
      <c r="K48" s="116">
        <v>4.6854082998661308</v>
      </c>
    </row>
    <row r="49" spans="1:11" ht="14.1" customHeight="1" x14ac:dyDescent="0.2">
      <c r="A49" s="306">
        <v>63</v>
      </c>
      <c r="B49" s="307" t="s">
        <v>271</v>
      </c>
      <c r="C49" s="308"/>
      <c r="D49" s="113">
        <v>2.9186456258618048</v>
      </c>
      <c r="E49" s="115">
        <v>381</v>
      </c>
      <c r="F49" s="114">
        <v>370</v>
      </c>
      <c r="G49" s="114">
        <v>583</v>
      </c>
      <c r="H49" s="114">
        <v>441</v>
      </c>
      <c r="I49" s="140">
        <v>438</v>
      </c>
      <c r="J49" s="115">
        <v>-57</v>
      </c>
      <c r="K49" s="116">
        <v>-13.013698630136986</v>
      </c>
    </row>
    <row r="50" spans="1:11" ht="14.1" customHeight="1" x14ac:dyDescent="0.2">
      <c r="A50" s="306" t="s">
        <v>272</v>
      </c>
      <c r="B50" s="307" t="s">
        <v>273</v>
      </c>
      <c r="C50" s="308"/>
      <c r="D50" s="113">
        <v>0.35238241152137278</v>
      </c>
      <c r="E50" s="115">
        <v>46</v>
      </c>
      <c r="F50" s="114">
        <v>36</v>
      </c>
      <c r="G50" s="114">
        <v>112</v>
      </c>
      <c r="H50" s="114">
        <v>63</v>
      </c>
      <c r="I50" s="140">
        <v>61</v>
      </c>
      <c r="J50" s="115">
        <v>-15</v>
      </c>
      <c r="K50" s="116">
        <v>-24.590163934426229</v>
      </c>
    </row>
    <row r="51" spans="1:11" ht="14.1" customHeight="1" x14ac:dyDescent="0.2">
      <c r="A51" s="306" t="s">
        <v>274</v>
      </c>
      <c r="B51" s="307" t="s">
        <v>275</v>
      </c>
      <c r="C51" s="308"/>
      <c r="D51" s="113">
        <v>2.3977324957867321</v>
      </c>
      <c r="E51" s="115">
        <v>313</v>
      </c>
      <c r="F51" s="114">
        <v>280</v>
      </c>
      <c r="G51" s="114">
        <v>396</v>
      </c>
      <c r="H51" s="114">
        <v>344</v>
      </c>
      <c r="I51" s="140">
        <v>350</v>
      </c>
      <c r="J51" s="115">
        <v>-37</v>
      </c>
      <c r="K51" s="116">
        <v>-10.571428571428571</v>
      </c>
    </row>
    <row r="52" spans="1:11" ht="14.1" customHeight="1" x14ac:dyDescent="0.2">
      <c r="A52" s="306">
        <v>71</v>
      </c>
      <c r="B52" s="307" t="s">
        <v>276</v>
      </c>
      <c r="C52" s="308"/>
      <c r="D52" s="113">
        <v>7.4996169756396505</v>
      </c>
      <c r="E52" s="115">
        <v>979</v>
      </c>
      <c r="F52" s="114">
        <v>734</v>
      </c>
      <c r="G52" s="114">
        <v>1335</v>
      </c>
      <c r="H52" s="114">
        <v>836</v>
      </c>
      <c r="I52" s="140">
        <v>983</v>
      </c>
      <c r="J52" s="115">
        <v>-4</v>
      </c>
      <c r="K52" s="116">
        <v>-0.40691759918616482</v>
      </c>
    </row>
    <row r="53" spans="1:11" ht="14.1" customHeight="1" x14ac:dyDescent="0.2">
      <c r="A53" s="306" t="s">
        <v>277</v>
      </c>
      <c r="B53" s="307" t="s">
        <v>278</v>
      </c>
      <c r="C53" s="308"/>
      <c r="D53" s="113">
        <v>2.0147081354374139</v>
      </c>
      <c r="E53" s="115">
        <v>263</v>
      </c>
      <c r="F53" s="114">
        <v>260</v>
      </c>
      <c r="G53" s="114">
        <v>450</v>
      </c>
      <c r="H53" s="114">
        <v>299</v>
      </c>
      <c r="I53" s="140">
        <v>326</v>
      </c>
      <c r="J53" s="115">
        <v>-63</v>
      </c>
      <c r="K53" s="116">
        <v>-19.325153374233128</v>
      </c>
    </row>
    <row r="54" spans="1:11" ht="14.1" customHeight="1" x14ac:dyDescent="0.2">
      <c r="A54" s="306" t="s">
        <v>279</v>
      </c>
      <c r="B54" s="307" t="s">
        <v>280</v>
      </c>
      <c r="C54" s="308"/>
      <c r="D54" s="113">
        <v>4.7801440171594916</v>
      </c>
      <c r="E54" s="115">
        <v>624</v>
      </c>
      <c r="F54" s="114">
        <v>400</v>
      </c>
      <c r="G54" s="114">
        <v>782</v>
      </c>
      <c r="H54" s="114">
        <v>459</v>
      </c>
      <c r="I54" s="140">
        <v>560</v>
      </c>
      <c r="J54" s="115">
        <v>64</v>
      </c>
      <c r="K54" s="116">
        <v>11.428571428571429</v>
      </c>
    </row>
    <row r="55" spans="1:11" ht="14.1" customHeight="1" x14ac:dyDescent="0.2">
      <c r="A55" s="306">
        <v>72</v>
      </c>
      <c r="B55" s="307" t="s">
        <v>281</v>
      </c>
      <c r="C55" s="308"/>
      <c r="D55" s="113">
        <v>1.3788876972575457</v>
      </c>
      <c r="E55" s="115">
        <v>180</v>
      </c>
      <c r="F55" s="114">
        <v>289</v>
      </c>
      <c r="G55" s="114">
        <v>207</v>
      </c>
      <c r="H55" s="114">
        <v>120</v>
      </c>
      <c r="I55" s="140">
        <v>137</v>
      </c>
      <c r="J55" s="115">
        <v>43</v>
      </c>
      <c r="K55" s="116">
        <v>31.386861313868614</v>
      </c>
    </row>
    <row r="56" spans="1:11" ht="14.1" customHeight="1" x14ac:dyDescent="0.2">
      <c r="A56" s="306" t="s">
        <v>282</v>
      </c>
      <c r="B56" s="307" t="s">
        <v>283</v>
      </c>
      <c r="C56" s="308"/>
      <c r="D56" s="113">
        <v>0.45196874521219549</v>
      </c>
      <c r="E56" s="115">
        <v>59</v>
      </c>
      <c r="F56" s="114">
        <v>212</v>
      </c>
      <c r="G56" s="114">
        <v>97</v>
      </c>
      <c r="H56" s="114">
        <v>28</v>
      </c>
      <c r="I56" s="140">
        <v>44</v>
      </c>
      <c r="J56" s="115">
        <v>15</v>
      </c>
      <c r="K56" s="116">
        <v>34.090909090909093</v>
      </c>
    </row>
    <row r="57" spans="1:11" ht="14.1" customHeight="1" x14ac:dyDescent="0.2">
      <c r="A57" s="306" t="s">
        <v>284</v>
      </c>
      <c r="B57" s="307" t="s">
        <v>285</v>
      </c>
      <c r="C57" s="308"/>
      <c r="D57" s="113">
        <v>0.55155507890301825</v>
      </c>
      <c r="E57" s="115">
        <v>72</v>
      </c>
      <c r="F57" s="114">
        <v>57</v>
      </c>
      <c r="G57" s="114">
        <v>63</v>
      </c>
      <c r="H57" s="114">
        <v>70</v>
      </c>
      <c r="I57" s="140">
        <v>79</v>
      </c>
      <c r="J57" s="115">
        <v>-7</v>
      </c>
      <c r="K57" s="116">
        <v>-8.8607594936708853</v>
      </c>
    </row>
    <row r="58" spans="1:11" ht="14.1" customHeight="1" x14ac:dyDescent="0.2">
      <c r="A58" s="306">
        <v>73</v>
      </c>
      <c r="B58" s="307" t="s">
        <v>286</v>
      </c>
      <c r="C58" s="308"/>
      <c r="D58" s="113">
        <v>1.4018691588785046</v>
      </c>
      <c r="E58" s="115">
        <v>183</v>
      </c>
      <c r="F58" s="114">
        <v>166</v>
      </c>
      <c r="G58" s="114">
        <v>351</v>
      </c>
      <c r="H58" s="114">
        <v>221</v>
      </c>
      <c r="I58" s="140">
        <v>186</v>
      </c>
      <c r="J58" s="115">
        <v>-3</v>
      </c>
      <c r="K58" s="116">
        <v>-1.6129032258064515</v>
      </c>
    </row>
    <row r="59" spans="1:11" ht="14.1" customHeight="1" x14ac:dyDescent="0.2">
      <c r="A59" s="306" t="s">
        <v>287</v>
      </c>
      <c r="B59" s="307" t="s">
        <v>288</v>
      </c>
      <c r="C59" s="308"/>
      <c r="D59" s="113">
        <v>1.1414125938409683</v>
      </c>
      <c r="E59" s="115">
        <v>149</v>
      </c>
      <c r="F59" s="114">
        <v>116</v>
      </c>
      <c r="G59" s="114">
        <v>274</v>
      </c>
      <c r="H59" s="114">
        <v>174</v>
      </c>
      <c r="I59" s="140">
        <v>132</v>
      </c>
      <c r="J59" s="115">
        <v>17</v>
      </c>
      <c r="K59" s="116">
        <v>12.878787878787879</v>
      </c>
    </row>
    <row r="60" spans="1:11" ht="14.1" customHeight="1" x14ac:dyDescent="0.2">
      <c r="A60" s="306">
        <v>81</v>
      </c>
      <c r="B60" s="307" t="s">
        <v>289</v>
      </c>
      <c r="C60" s="308"/>
      <c r="D60" s="113">
        <v>6.9250804351156736</v>
      </c>
      <c r="E60" s="115">
        <v>904</v>
      </c>
      <c r="F60" s="114">
        <v>1059</v>
      </c>
      <c r="G60" s="114">
        <v>1308</v>
      </c>
      <c r="H60" s="114">
        <v>881</v>
      </c>
      <c r="I60" s="140">
        <v>847</v>
      </c>
      <c r="J60" s="115">
        <v>57</v>
      </c>
      <c r="K60" s="116">
        <v>6.7296340023612755</v>
      </c>
    </row>
    <row r="61" spans="1:11" ht="14.1" customHeight="1" x14ac:dyDescent="0.2">
      <c r="A61" s="306" t="s">
        <v>290</v>
      </c>
      <c r="B61" s="307" t="s">
        <v>291</v>
      </c>
      <c r="C61" s="308"/>
      <c r="D61" s="113">
        <v>2.4360349318216636</v>
      </c>
      <c r="E61" s="115">
        <v>318</v>
      </c>
      <c r="F61" s="114">
        <v>226</v>
      </c>
      <c r="G61" s="114">
        <v>524</v>
      </c>
      <c r="H61" s="114">
        <v>260</v>
      </c>
      <c r="I61" s="140">
        <v>254</v>
      </c>
      <c r="J61" s="115">
        <v>64</v>
      </c>
      <c r="K61" s="116">
        <v>25.196850393700789</v>
      </c>
    </row>
    <row r="62" spans="1:11" ht="14.1" customHeight="1" x14ac:dyDescent="0.2">
      <c r="A62" s="306" t="s">
        <v>292</v>
      </c>
      <c r="B62" s="307" t="s">
        <v>293</v>
      </c>
      <c r="C62" s="308"/>
      <c r="D62" s="113">
        <v>2.0530105714723454</v>
      </c>
      <c r="E62" s="115">
        <v>268</v>
      </c>
      <c r="F62" s="114">
        <v>401</v>
      </c>
      <c r="G62" s="114">
        <v>412</v>
      </c>
      <c r="H62" s="114">
        <v>379</v>
      </c>
      <c r="I62" s="140">
        <v>235</v>
      </c>
      <c r="J62" s="115">
        <v>33</v>
      </c>
      <c r="K62" s="116">
        <v>14.042553191489361</v>
      </c>
    </row>
    <row r="63" spans="1:11" ht="14.1" customHeight="1" x14ac:dyDescent="0.2">
      <c r="A63" s="306"/>
      <c r="B63" s="307" t="s">
        <v>294</v>
      </c>
      <c r="C63" s="308"/>
      <c r="D63" s="113">
        <v>1.746591083192891</v>
      </c>
      <c r="E63" s="115">
        <v>228</v>
      </c>
      <c r="F63" s="114">
        <v>329</v>
      </c>
      <c r="G63" s="114">
        <v>349</v>
      </c>
      <c r="H63" s="114">
        <v>324</v>
      </c>
      <c r="I63" s="140">
        <v>207</v>
      </c>
      <c r="J63" s="115">
        <v>21</v>
      </c>
      <c r="K63" s="116">
        <v>10.144927536231885</v>
      </c>
    </row>
    <row r="64" spans="1:11" ht="14.1" customHeight="1" x14ac:dyDescent="0.2">
      <c r="A64" s="306" t="s">
        <v>295</v>
      </c>
      <c r="B64" s="307" t="s">
        <v>296</v>
      </c>
      <c r="C64" s="308"/>
      <c r="D64" s="113">
        <v>1.133752106633982</v>
      </c>
      <c r="E64" s="115">
        <v>148</v>
      </c>
      <c r="F64" s="114">
        <v>108</v>
      </c>
      <c r="G64" s="114">
        <v>123</v>
      </c>
      <c r="H64" s="114">
        <v>91</v>
      </c>
      <c r="I64" s="140">
        <v>127</v>
      </c>
      <c r="J64" s="115">
        <v>21</v>
      </c>
      <c r="K64" s="116">
        <v>16.535433070866141</v>
      </c>
    </row>
    <row r="65" spans="1:11" ht="14.1" customHeight="1" x14ac:dyDescent="0.2">
      <c r="A65" s="306" t="s">
        <v>297</v>
      </c>
      <c r="B65" s="307" t="s">
        <v>298</v>
      </c>
      <c r="C65" s="308"/>
      <c r="D65" s="113">
        <v>0.52091313007507278</v>
      </c>
      <c r="E65" s="115">
        <v>68</v>
      </c>
      <c r="F65" s="114">
        <v>212</v>
      </c>
      <c r="G65" s="114">
        <v>112</v>
      </c>
      <c r="H65" s="114">
        <v>40</v>
      </c>
      <c r="I65" s="140">
        <v>100</v>
      </c>
      <c r="J65" s="115">
        <v>-32</v>
      </c>
      <c r="K65" s="116">
        <v>-32</v>
      </c>
    </row>
    <row r="66" spans="1:11" ht="14.1" customHeight="1" x14ac:dyDescent="0.2">
      <c r="A66" s="306">
        <v>82</v>
      </c>
      <c r="B66" s="307" t="s">
        <v>299</v>
      </c>
      <c r="C66" s="308"/>
      <c r="D66" s="113">
        <v>2.8497012409989275</v>
      </c>
      <c r="E66" s="115">
        <v>372</v>
      </c>
      <c r="F66" s="114">
        <v>405</v>
      </c>
      <c r="G66" s="114">
        <v>543</v>
      </c>
      <c r="H66" s="114">
        <v>389</v>
      </c>
      <c r="I66" s="140">
        <v>367</v>
      </c>
      <c r="J66" s="115">
        <v>5</v>
      </c>
      <c r="K66" s="116">
        <v>1.3623978201634876</v>
      </c>
    </row>
    <row r="67" spans="1:11" ht="14.1" customHeight="1" x14ac:dyDescent="0.2">
      <c r="A67" s="306" t="s">
        <v>300</v>
      </c>
      <c r="B67" s="307" t="s">
        <v>301</v>
      </c>
      <c r="C67" s="308"/>
      <c r="D67" s="113">
        <v>1.7312701087789184</v>
      </c>
      <c r="E67" s="115">
        <v>226</v>
      </c>
      <c r="F67" s="114">
        <v>300</v>
      </c>
      <c r="G67" s="114">
        <v>352</v>
      </c>
      <c r="H67" s="114">
        <v>275</v>
      </c>
      <c r="I67" s="140">
        <v>201</v>
      </c>
      <c r="J67" s="115">
        <v>25</v>
      </c>
      <c r="K67" s="116">
        <v>12.437810945273633</v>
      </c>
    </row>
    <row r="68" spans="1:11" ht="14.1" customHeight="1" x14ac:dyDescent="0.2">
      <c r="A68" s="306" t="s">
        <v>302</v>
      </c>
      <c r="B68" s="307" t="s">
        <v>303</v>
      </c>
      <c r="C68" s="308"/>
      <c r="D68" s="113">
        <v>0.81201164394055458</v>
      </c>
      <c r="E68" s="115">
        <v>106</v>
      </c>
      <c r="F68" s="114">
        <v>63</v>
      </c>
      <c r="G68" s="114">
        <v>120</v>
      </c>
      <c r="H68" s="114">
        <v>88</v>
      </c>
      <c r="I68" s="140">
        <v>98</v>
      </c>
      <c r="J68" s="115">
        <v>8</v>
      </c>
      <c r="K68" s="116">
        <v>8.1632653061224492</v>
      </c>
    </row>
    <row r="69" spans="1:11" ht="14.1" customHeight="1" x14ac:dyDescent="0.2">
      <c r="A69" s="306">
        <v>83</v>
      </c>
      <c r="B69" s="307" t="s">
        <v>304</v>
      </c>
      <c r="C69" s="308"/>
      <c r="D69" s="113">
        <v>4.2132679638425001</v>
      </c>
      <c r="E69" s="115">
        <v>550</v>
      </c>
      <c r="F69" s="114">
        <v>615</v>
      </c>
      <c r="G69" s="114">
        <v>1134</v>
      </c>
      <c r="H69" s="114">
        <v>493</v>
      </c>
      <c r="I69" s="140">
        <v>577</v>
      </c>
      <c r="J69" s="115">
        <v>-27</v>
      </c>
      <c r="K69" s="116">
        <v>-4.6793760831889077</v>
      </c>
    </row>
    <row r="70" spans="1:11" ht="14.1" customHeight="1" x14ac:dyDescent="0.2">
      <c r="A70" s="306" t="s">
        <v>305</v>
      </c>
      <c r="B70" s="307" t="s">
        <v>306</v>
      </c>
      <c r="C70" s="308"/>
      <c r="D70" s="113">
        <v>3.2863490117971503</v>
      </c>
      <c r="E70" s="115">
        <v>429</v>
      </c>
      <c r="F70" s="114">
        <v>495</v>
      </c>
      <c r="G70" s="114">
        <v>959</v>
      </c>
      <c r="H70" s="114">
        <v>375</v>
      </c>
      <c r="I70" s="140">
        <v>435</v>
      </c>
      <c r="J70" s="115">
        <v>-6</v>
      </c>
      <c r="K70" s="116">
        <v>-1.3793103448275863</v>
      </c>
    </row>
    <row r="71" spans="1:11" ht="14.1" customHeight="1" x14ac:dyDescent="0.2">
      <c r="A71" s="306"/>
      <c r="B71" s="307" t="s">
        <v>307</v>
      </c>
      <c r="C71" s="308"/>
      <c r="D71" s="113">
        <v>2.0147081354374139</v>
      </c>
      <c r="E71" s="115">
        <v>263</v>
      </c>
      <c r="F71" s="114">
        <v>294</v>
      </c>
      <c r="G71" s="114">
        <v>703</v>
      </c>
      <c r="H71" s="114">
        <v>229</v>
      </c>
      <c r="I71" s="140">
        <v>299</v>
      </c>
      <c r="J71" s="115">
        <v>-36</v>
      </c>
      <c r="K71" s="116">
        <v>-12.040133779264215</v>
      </c>
    </row>
    <row r="72" spans="1:11" ht="14.1" customHeight="1" x14ac:dyDescent="0.2">
      <c r="A72" s="306">
        <v>84</v>
      </c>
      <c r="B72" s="307" t="s">
        <v>308</v>
      </c>
      <c r="C72" s="308"/>
      <c r="D72" s="113">
        <v>1.7159491343649456</v>
      </c>
      <c r="E72" s="115">
        <v>224</v>
      </c>
      <c r="F72" s="114">
        <v>170</v>
      </c>
      <c r="G72" s="114">
        <v>335</v>
      </c>
      <c r="H72" s="114">
        <v>159</v>
      </c>
      <c r="I72" s="140">
        <v>205</v>
      </c>
      <c r="J72" s="115">
        <v>19</v>
      </c>
      <c r="K72" s="116">
        <v>9.2682926829268286</v>
      </c>
    </row>
    <row r="73" spans="1:11" ht="14.1" customHeight="1" x14ac:dyDescent="0.2">
      <c r="A73" s="306" t="s">
        <v>309</v>
      </c>
      <c r="B73" s="307" t="s">
        <v>310</v>
      </c>
      <c r="C73" s="308"/>
      <c r="D73" s="113">
        <v>0.87329554159644551</v>
      </c>
      <c r="E73" s="115">
        <v>114</v>
      </c>
      <c r="F73" s="114">
        <v>83</v>
      </c>
      <c r="G73" s="114">
        <v>201</v>
      </c>
      <c r="H73" s="114">
        <v>49</v>
      </c>
      <c r="I73" s="140">
        <v>114</v>
      </c>
      <c r="J73" s="115">
        <v>0</v>
      </c>
      <c r="K73" s="116">
        <v>0</v>
      </c>
    </row>
    <row r="74" spans="1:11" ht="14.1" customHeight="1" x14ac:dyDescent="0.2">
      <c r="A74" s="306" t="s">
        <v>311</v>
      </c>
      <c r="B74" s="307" t="s">
        <v>312</v>
      </c>
      <c r="C74" s="308"/>
      <c r="D74" s="113">
        <v>0.12256779531178183</v>
      </c>
      <c r="E74" s="115">
        <v>16</v>
      </c>
      <c r="F74" s="114">
        <v>19</v>
      </c>
      <c r="G74" s="114">
        <v>22</v>
      </c>
      <c r="H74" s="114">
        <v>16</v>
      </c>
      <c r="I74" s="140">
        <v>10</v>
      </c>
      <c r="J74" s="115">
        <v>6</v>
      </c>
      <c r="K74" s="116">
        <v>60</v>
      </c>
    </row>
    <row r="75" spans="1:11" ht="14.1" customHeight="1" x14ac:dyDescent="0.2">
      <c r="A75" s="306" t="s">
        <v>313</v>
      </c>
      <c r="B75" s="307" t="s">
        <v>314</v>
      </c>
      <c r="C75" s="308"/>
      <c r="D75" s="113">
        <v>0.35238241152137278</v>
      </c>
      <c r="E75" s="115">
        <v>46</v>
      </c>
      <c r="F75" s="114">
        <v>24</v>
      </c>
      <c r="G75" s="114">
        <v>61</v>
      </c>
      <c r="H75" s="114">
        <v>39</v>
      </c>
      <c r="I75" s="140">
        <v>37</v>
      </c>
      <c r="J75" s="115">
        <v>9</v>
      </c>
      <c r="K75" s="116">
        <v>24.324324324324323</v>
      </c>
    </row>
    <row r="76" spans="1:11" ht="14.1" customHeight="1" x14ac:dyDescent="0.2">
      <c r="A76" s="306">
        <v>91</v>
      </c>
      <c r="B76" s="307" t="s">
        <v>315</v>
      </c>
      <c r="C76" s="308"/>
      <c r="D76" s="113">
        <v>0.17619120576068639</v>
      </c>
      <c r="E76" s="115">
        <v>23</v>
      </c>
      <c r="F76" s="114">
        <v>24</v>
      </c>
      <c r="G76" s="114">
        <v>38</v>
      </c>
      <c r="H76" s="114">
        <v>23</v>
      </c>
      <c r="I76" s="140">
        <v>26</v>
      </c>
      <c r="J76" s="115">
        <v>-3</v>
      </c>
      <c r="K76" s="116">
        <v>-11.538461538461538</v>
      </c>
    </row>
    <row r="77" spans="1:11" ht="14.1" customHeight="1" x14ac:dyDescent="0.2">
      <c r="A77" s="306">
        <v>92</v>
      </c>
      <c r="B77" s="307" t="s">
        <v>316</v>
      </c>
      <c r="C77" s="308"/>
      <c r="D77" s="113">
        <v>0.80435115673356827</v>
      </c>
      <c r="E77" s="115">
        <v>105</v>
      </c>
      <c r="F77" s="114">
        <v>90</v>
      </c>
      <c r="G77" s="114">
        <v>126</v>
      </c>
      <c r="H77" s="114">
        <v>84</v>
      </c>
      <c r="I77" s="140">
        <v>141</v>
      </c>
      <c r="J77" s="115">
        <v>-36</v>
      </c>
      <c r="K77" s="116">
        <v>-25.531914893617021</v>
      </c>
    </row>
    <row r="78" spans="1:11" ht="14.1" customHeight="1" x14ac:dyDescent="0.2">
      <c r="A78" s="306">
        <v>93</v>
      </c>
      <c r="B78" s="307" t="s">
        <v>317</v>
      </c>
      <c r="C78" s="308"/>
      <c r="D78" s="113">
        <v>0.14554925693274093</v>
      </c>
      <c r="E78" s="115">
        <v>19</v>
      </c>
      <c r="F78" s="114">
        <v>7</v>
      </c>
      <c r="G78" s="114">
        <v>19</v>
      </c>
      <c r="H78" s="114">
        <v>8</v>
      </c>
      <c r="I78" s="140">
        <v>13</v>
      </c>
      <c r="J78" s="115">
        <v>6</v>
      </c>
      <c r="K78" s="116">
        <v>46.153846153846153</v>
      </c>
    </row>
    <row r="79" spans="1:11" ht="14.1" customHeight="1" x14ac:dyDescent="0.2">
      <c r="A79" s="306">
        <v>94</v>
      </c>
      <c r="B79" s="307" t="s">
        <v>318</v>
      </c>
      <c r="C79" s="308"/>
      <c r="D79" s="113">
        <v>0.14554925693274093</v>
      </c>
      <c r="E79" s="115">
        <v>19</v>
      </c>
      <c r="F79" s="114">
        <v>20</v>
      </c>
      <c r="G79" s="114">
        <v>33</v>
      </c>
      <c r="H79" s="114">
        <v>18</v>
      </c>
      <c r="I79" s="140">
        <v>18</v>
      </c>
      <c r="J79" s="115">
        <v>1</v>
      </c>
      <c r="K79" s="116">
        <v>5.5555555555555554</v>
      </c>
    </row>
    <row r="80" spans="1:11" ht="14.1" customHeight="1" x14ac:dyDescent="0.2">
      <c r="A80" s="306" t="s">
        <v>319</v>
      </c>
      <c r="B80" s="307" t="s">
        <v>320</v>
      </c>
      <c r="C80" s="308"/>
      <c r="D80" s="113" t="s">
        <v>514</v>
      </c>
      <c r="E80" s="115" t="s">
        <v>514</v>
      </c>
      <c r="F80" s="114">
        <v>0</v>
      </c>
      <c r="G80" s="114" t="s">
        <v>514</v>
      </c>
      <c r="H80" s="114">
        <v>0</v>
      </c>
      <c r="I80" s="140">
        <v>0</v>
      </c>
      <c r="J80" s="115" t="s">
        <v>514</v>
      </c>
      <c r="K80" s="116" t="s">
        <v>514</v>
      </c>
    </row>
    <row r="81" spans="1:11" ht="14.1" customHeight="1" x14ac:dyDescent="0.2">
      <c r="A81" s="310" t="s">
        <v>321</v>
      </c>
      <c r="B81" s="311" t="s">
        <v>334</v>
      </c>
      <c r="C81" s="312"/>
      <c r="D81" s="125" t="s">
        <v>514</v>
      </c>
      <c r="E81" s="143" t="s">
        <v>514</v>
      </c>
      <c r="F81" s="144">
        <v>11</v>
      </c>
      <c r="G81" s="144">
        <v>32</v>
      </c>
      <c r="H81" s="144">
        <v>9</v>
      </c>
      <c r="I81" s="145">
        <v>20</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13859</v>
      </c>
      <c r="E11" s="114">
        <v>13756</v>
      </c>
      <c r="F11" s="114">
        <v>15658</v>
      </c>
      <c r="G11" s="114">
        <v>12106</v>
      </c>
      <c r="H11" s="140">
        <v>13952</v>
      </c>
      <c r="I11" s="115">
        <v>-93</v>
      </c>
      <c r="J11" s="116">
        <v>-0.66657110091743121</v>
      </c>
    </row>
    <row r="12" spans="1:15" s="110" customFormat="1" ht="24.95" customHeight="1" x14ac:dyDescent="0.2">
      <c r="A12" s="193" t="s">
        <v>132</v>
      </c>
      <c r="B12" s="194" t="s">
        <v>133</v>
      </c>
      <c r="C12" s="113">
        <v>1.9481925102821271</v>
      </c>
      <c r="D12" s="115">
        <v>270</v>
      </c>
      <c r="E12" s="114">
        <v>1700</v>
      </c>
      <c r="F12" s="114">
        <v>895</v>
      </c>
      <c r="G12" s="114">
        <v>375</v>
      </c>
      <c r="H12" s="140">
        <v>253</v>
      </c>
      <c r="I12" s="115">
        <v>17</v>
      </c>
      <c r="J12" s="116">
        <v>6.7193675889328066</v>
      </c>
    </row>
    <row r="13" spans="1:15" s="110" customFormat="1" ht="24.95" customHeight="1" x14ac:dyDescent="0.2">
      <c r="A13" s="193" t="s">
        <v>134</v>
      </c>
      <c r="B13" s="199" t="s">
        <v>214</v>
      </c>
      <c r="C13" s="113">
        <v>1.0318204776679414</v>
      </c>
      <c r="D13" s="115">
        <v>143</v>
      </c>
      <c r="E13" s="114">
        <v>81</v>
      </c>
      <c r="F13" s="114">
        <v>110</v>
      </c>
      <c r="G13" s="114">
        <v>133</v>
      </c>
      <c r="H13" s="140">
        <v>157</v>
      </c>
      <c r="I13" s="115">
        <v>-14</v>
      </c>
      <c r="J13" s="116">
        <v>-8.9171974522292992</v>
      </c>
    </row>
    <row r="14" spans="1:15" s="287" customFormat="1" ht="24.95" customHeight="1" x14ac:dyDescent="0.2">
      <c r="A14" s="193" t="s">
        <v>215</v>
      </c>
      <c r="B14" s="199" t="s">
        <v>137</v>
      </c>
      <c r="C14" s="113">
        <v>13.500252543473556</v>
      </c>
      <c r="D14" s="115">
        <v>1871</v>
      </c>
      <c r="E14" s="114">
        <v>1566</v>
      </c>
      <c r="F14" s="114">
        <v>1867</v>
      </c>
      <c r="G14" s="114">
        <v>1385</v>
      </c>
      <c r="H14" s="140">
        <v>1969</v>
      </c>
      <c r="I14" s="115">
        <v>-98</v>
      </c>
      <c r="J14" s="116">
        <v>-4.9771457592686641</v>
      </c>
      <c r="K14" s="110"/>
      <c r="L14" s="110"/>
      <c r="M14" s="110"/>
      <c r="N14" s="110"/>
      <c r="O14" s="110"/>
    </row>
    <row r="15" spans="1:15" s="110" customFormat="1" ht="24.95" customHeight="1" x14ac:dyDescent="0.2">
      <c r="A15" s="193" t="s">
        <v>216</v>
      </c>
      <c r="B15" s="199" t="s">
        <v>217</v>
      </c>
      <c r="C15" s="113" t="s">
        <v>514</v>
      </c>
      <c r="D15" s="115" t="s">
        <v>514</v>
      </c>
      <c r="E15" s="114" t="s">
        <v>514</v>
      </c>
      <c r="F15" s="114" t="s">
        <v>514</v>
      </c>
      <c r="G15" s="114" t="s">
        <v>514</v>
      </c>
      <c r="H15" s="140" t="s">
        <v>514</v>
      </c>
      <c r="I15" s="115" t="s">
        <v>514</v>
      </c>
      <c r="J15" s="116" t="s">
        <v>514</v>
      </c>
    </row>
    <row r="16" spans="1:15" s="287" customFormat="1" ht="24.95" customHeight="1" x14ac:dyDescent="0.2">
      <c r="A16" s="193" t="s">
        <v>218</v>
      </c>
      <c r="B16" s="199" t="s">
        <v>141</v>
      </c>
      <c r="C16" s="113">
        <v>4.0334800490655889</v>
      </c>
      <c r="D16" s="115">
        <v>559</v>
      </c>
      <c r="E16" s="114">
        <v>434</v>
      </c>
      <c r="F16" s="114">
        <v>471</v>
      </c>
      <c r="G16" s="114">
        <v>405</v>
      </c>
      <c r="H16" s="140">
        <v>656</v>
      </c>
      <c r="I16" s="115">
        <v>-97</v>
      </c>
      <c r="J16" s="116">
        <v>-14.786585365853659</v>
      </c>
      <c r="K16" s="110"/>
      <c r="L16" s="110"/>
      <c r="M16" s="110"/>
      <c r="N16" s="110"/>
      <c r="O16" s="110"/>
    </row>
    <row r="17" spans="1:15" s="110" customFormat="1" ht="24.95" customHeight="1" x14ac:dyDescent="0.2">
      <c r="A17" s="193" t="s">
        <v>142</v>
      </c>
      <c r="B17" s="199" t="s">
        <v>220</v>
      </c>
      <c r="C17" s="113" t="s">
        <v>514</v>
      </c>
      <c r="D17" s="115" t="s">
        <v>514</v>
      </c>
      <c r="E17" s="114" t="s">
        <v>514</v>
      </c>
      <c r="F17" s="114" t="s">
        <v>514</v>
      </c>
      <c r="G17" s="114" t="s">
        <v>514</v>
      </c>
      <c r="H17" s="140" t="s">
        <v>514</v>
      </c>
      <c r="I17" s="115" t="s">
        <v>514</v>
      </c>
      <c r="J17" s="116" t="s">
        <v>514</v>
      </c>
    </row>
    <row r="18" spans="1:15" s="287" customFormat="1" ht="24.95" customHeight="1" x14ac:dyDescent="0.2">
      <c r="A18" s="201" t="s">
        <v>144</v>
      </c>
      <c r="B18" s="202" t="s">
        <v>145</v>
      </c>
      <c r="C18" s="113">
        <v>7.6989681795223319</v>
      </c>
      <c r="D18" s="115">
        <v>1067</v>
      </c>
      <c r="E18" s="114">
        <v>1065</v>
      </c>
      <c r="F18" s="114">
        <v>1249</v>
      </c>
      <c r="G18" s="114">
        <v>891</v>
      </c>
      <c r="H18" s="140">
        <v>1097</v>
      </c>
      <c r="I18" s="115">
        <v>-30</v>
      </c>
      <c r="J18" s="116">
        <v>-2.7347310847766635</v>
      </c>
      <c r="K18" s="110"/>
      <c r="L18" s="110"/>
      <c r="M18" s="110"/>
      <c r="N18" s="110"/>
      <c r="O18" s="110"/>
    </row>
    <row r="19" spans="1:15" s="110" customFormat="1" ht="24.95" customHeight="1" x14ac:dyDescent="0.2">
      <c r="A19" s="193" t="s">
        <v>146</v>
      </c>
      <c r="B19" s="199" t="s">
        <v>147</v>
      </c>
      <c r="C19" s="113">
        <v>16.87711956129591</v>
      </c>
      <c r="D19" s="115">
        <v>2339</v>
      </c>
      <c r="E19" s="114">
        <v>1726</v>
      </c>
      <c r="F19" s="114">
        <v>2130</v>
      </c>
      <c r="G19" s="114">
        <v>2020</v>
      </c>
      <c r="H19" s="140">
        <v>2656</v>
      </c>
      <c r="I19" s="115">
        <v>-317</v>
      </c>
      <c r="J19" s="116">
        <v>-11.935240963855422</v>
      </c>
    </row>
    <row r="20" spans="1:15" s="287" customFormat="1" ht="24.95" customHeight="1" x14ac:dyDescent="0.2">
      <c r="A20" s="193" t="s">
        <v>148</v>
      </c>
      <c r="B20" s="199" t="s">
        <v>149</v>
      </c>
      <c r="C20" s="113">
        <v>8.8029439353488712</v>
      </c>
      <c r="D20" s="115">
        <v>1220</v>
      </c>
      <c r="E20" s="114">
        <v>809</v>
      </c>
      <c r="F20" s="114">
        <v>942</v>
      </c>
      <c r="G20" s="114">
        <v>833</v>
      </c>
      <c r="H20" s="140">
        <v>998</v>
      </c>
      <c r="I20" s="115">
        <v>222</v>
      </c>
      <c r="J20" s="116">
        <v>22.244488977955911</v>
      </c>
      <c r="K20" s="110"/>
      <c r="L20" s="110"/>
      <c r="M20" s="110"/>
      <c r="N20" s="110"/>
      <c r="O20" s="110"/>
    </row>
    <row r="21" spans="1:15" s="110" customFormat="1" ht="24.95" customHeight="1" x14ac:dyDescent="0.2">
      <c r="A21" s="201" t="s">
        <v>150</v>
      </c>
      <c r="B21" s="202" t="s">
        <v>151</v>
      </c>
      <c r="C21" s="113">
        <v>5.2745508333934623</v>
      </c>
      <c r="D21" s="115">
        <v>731</v>
      </c>
      <c r="E21" s="114">
        <v>632</v>
      </c>
      <c r="F21" s="114">
        <v>721</v>
      </c>
      <c r="G21" s="114">
        <v>584</v>
      </c>
      <c r="H21" s="140">
        <v>637</v>
      </c>
      <c r="I21" s="115">
        <v>94</v>
      </c>
      <c r="J21" s="116">
        <v>14.756671899529042</v>
      </c>
    </row>
    <row r="22" spans="1:15" s="110" customFormat="1" ht="24.95" customHeight="1" x14ac:dyDescent="0.2">
      <c r="A22" s="201" t="s">
        <v>152</v>
      </c>
      <c r="B22" s="199" t="s">
        <v>153</v>
      </c>
      <c r="C22" s="113">
        <v>1.5946316473050004</v>
      </c>
      <c r="D22" s="115">
        <v>221</v>
      </c>
      <c r="E22" s="114">
        <v>215</v>
      </c>
      <c r="F22" s="114">
        <v>298</v>
      </c>
      <c r="G22" s="114">
        <v>174</v>
      </c>
      <c r="H22" s="140">
        <v>294</v>
      </c>
      <c r="I22" s="115">
        <v>-73</v>
      </c>
      <c r="J22" s="116">
        <v>-24.829931972789115</v>
      </c>
    </row>
    <row r="23" spans="1:15" s="110" customFormat="1" ht="24.95" customHeight="1" x14ac:dyDescent="0.2">
      <c r="A23" s="193" t="s">
        <v>154</v>
      </c>
      <c r="B23" s="199" t="s">
        <v>155</v>
      </c>
      <c r="C23" s="113">
        <v>1.1689155061692762</v>
      </c>
      <c r="D23" s="115">
        <v>162</v>
      </c>
      <c r="E23" s="114">
        <v>219</v>
      </c>
      <c r="F23" s="114">
        <v>114</v>
      </c>
      <c r="G23" s="114">
        <v>94</v>
      </c>
      <c r="H23" s="140">
        <v>135</v>
      </c>
      <c r="I23" s="115">
        <v>27</v>
      </c>
      <c r="J23" s="116">
        <v>20</v>
      </c>
    </row>
    <row r="24" spans="1:15" s="110" customFormat="1" ht="24.95" customHeight="1" x14ac:dyDescent="0.2">
      <c r="A24" s="193" t="s">
        <v>156</v>
      </c>
      <c r="B24" s="199" t="s">
        <v>221</v>
      </c>
      <c r="C24" s="113">
        <v>4.7911104697308611</v>
      </c>
      <c r="D24" s="115">
        <v>664</v>
      </c>
      <c r="E24" s="114">
        <v>543</v>
      </c>
      <c r="F24" s="114">
        <v>631</v>
      </c>
      <c r="G24" s="114">
        <v>502</v>
      </c>
      <c r="H24" s="140">
        <v>572</v>
      </c>
      <c r="I24" s="115">
        <v>92</v>
      </c>
      <c r="J24" s="116">
        <v>16.083916083916083</v>
      </c>
    </row>
    <row r="25" spans="1:15" s="110" customFormat="1" ht="24.95" customHeight="1" x14ac:dyDescent="0.2">
      <c r="A25" s="193" t="s">
        <v>222</v>
      </c>
      <c r="B25" s="204" t="s">
        <v>159</v>
      </c>
      <c r="C25" s="113">
        <v>6.1909228660076483</v>
      </c>
      <c r="D25" s="115">
        <v>858</v>
      </c>
      <c r="E25" s="114">
        <v>848</v>
      </c>
      <c r="F25" s="114">
        <v>1133</v>
      </c>
      <c r="G25" s="114">
        <v>711</v>
      </c>
      <c r="H25" s="140">
        <v>754</v>
      </c>
      <c r="I25" s="115">
        <v>104</v>
      </c>
      <c r="J25" s="116">
        <v>13.793103448275861</v>
      </c>
    </row>
    <row r="26" spans="1:15" s="110" customFormat="1" ht="24.95" customHeight="1" x14ac:dyDescent="0.2">
      <c r="A26" s="201">
        <v>782.78300000000002</v>
      </c>
      <c r="B26" s="203" t="s">
        <v>160</v>
      </c>
      <c r="C26" s="113">
        <v>11.263438920557039</v>
      </c>
      <c r="D26" s="115">
        <v>1561</v>
      </c>
      <c r="E26" s="114">
        <v>2011</v>
      </c>
      <c r="F26" s="114">
        <v>2164</v>
      </c>
      <c r="G26" s="114">
        <v>1746</v>
      </c>
      <c r="H26" s="140">
        <v>1873</v>
      </c>
      <c r="I26" s="115">
        <v>-312</v>
      </c>
      <c r="J26" s="116">
        <v>-16.657768286171915</v>
      </c>
    </row>
    <row r="27" spans="1:15" s="110" customFormat="1" ht="24.95" customHeight="1" x14ac:dyDescent="0.2">
      <c r="A27" s="193" t="s">
        <v>161</v>
      </c>
      <c r="B27" s="199" t="s">
        <v>162</v>
      </c>
      <c r="C27" s="113">
        <v>2.1718738725737787</v>
      </c>
      <c r="D27" s="115">
        <v>301</v>
      </c>
      <c r="E27" s="114">
        <v>238</v>
      </c>
      <c r="F27" s="114">
        <v>367</v>
      </c>
      <c r="G27" s="114">
        <v>310</v>
      </c>
      <c r="H27" s="140">
        <v>259</v>
      </c>
      <c r="I27" s="115">
        <v>42</v>
      </c>
      <c r="J27" s="116">
        <v>16.216216216216218</v>
      </c>
    </row>
    <row r="28" spans="1:15" s="110" customFormat="1" ht="24.95" customHeight="1" x14ac:dyDescent="0.2">
      <c r="A28" s="193" t="s">
        <v>163</v>
      </c>
      <c r="B28" s="199" t="s">
        <v>164</v>
      </c>
      <c r="C28" s="113">
        <v>3.5861173244822857</v>
      </c>
      <c r="D28" s="115">
        <v>497</v>
      </c>
      <c r="E28" s="114">
        <v>350</v>
      </c>
      <c r="F28" s="114">
        <v>685</v>
      </c>
      <c r="G28" s="114">
        <v>466</v>
      </c>
      <c r="H28" s="140">
        <v>495</v>
      </c>
      <c r="I28" s="115">
        <v>2</v>
      </c>
      <c r="J28" s="116">
        <v>0.40404040404040403</v>
      </c>
    </row>
    <row r="29" spans="1:15" s="110" customFormat="1" ht="24.95" customHeight="1" x14ac:dyDescent="0.2">
      <c r="A29" s="193">
        <v>86</v>
      </c>
      <c r="B29" s="199" t="s">
        <v>165</v>
      </c>
      <c r="C29" s="113">
        <v>6.3424489501407031</v>
      </c>
      <c r="D29" s="115">
        <v>879</v>
      </c>
      <c r="E29" s="114">
        <v>723</v>
      </c>
      <c r="F29" s="114">
        <v>949</v>
      </c>
      <c r="G29" s="114">
        <v>805</v>
      </c>
      <c r="H29" s="140">
        <v>753</v>
      </c>
      <c r="I29" s="115">
        <v>126</v>
      </c>
      <c r="J29" s="116">
        <v>16.733067729083665</v>
      </c>
    </row>
    <row r="30" spans="1:15" s="110" customFormat="1" ht="24.95" customHeight="1" x14ac:dyDescent="0.2">
      <c r="A30" s="193">
        <v>87.88</v>
      </c>
      <c r="B30" s="204" t="s">
        <v>166</v>
      </c>
      <c r="C30" s="113">
        <v>3.8530918536690959</v>
      </c>
      <c r="D30" s="115">
        <v>534</v>
      </c>
      <c r="E30" s="114">
        <v>589</v>
      </c>
      <c r="F30" s="114">
        <v>761</v>
      </c>
      <c r="G30" s="114">
        <v>605</v>
      </c>
      <c r="H30" s="140">
        <v>559</v>
      </c>
      <c r="I30" s="115">
        <v>-25</v>
      </c>
      <c r="J30" s="116">
        <v>-4.4722719141323797</v>
      </c>
    </row>
    <row r="31" spans="1:15" s="110" customFormat="1" ht="24.95" customHeight="1" x14ac:dyDescent="0.2">
      <c r="A31" s="193" t="s">
        <v>167</v>
      </c>
      <c r="B31" s="199" t="s">
        <v>168</v>
      </c>
      <c r="C31" s="113">
        <v>3.9036005483801142</v>
      </c>
      <c r="D31" s="115">
        <v>541</v>
      </c>
      <c r="E31" s="114">
        <v>441</v>
      </c>
      <c r="F31" s="114">
        <v>642</v>
      </c>
      <c r="G31" s="114">
        <v>472</v>
      </c>
      <c r="H31" s="140">
        <v>491</v>
      </c>
      <c r="I31" s="115">
        <v>50</v>
      </c>
      <c r="J31" s="116">
        <v>10.183299389002036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1.9481925102821271</v>
      </c>
      <c r="D34" s="115">
        <v>270</v>
      </c>
      <c r="E34" s="114">
        <v>1700</v>
      </c>
      <c r="F34" s="114">
        <v>895</v>
      </c>
      <c r="G34" s="114">
        <v>375</v>
      </c>
      <c r="H34" s="140">
        <v>253</v>
      </c>
      <c r="I34" s="115">
        <v>17</v>
      </c>
      <c r="J34" s="116">
        <v>6.7193675889328066</v>
      </c>
    </row>
    <row r="35" spans="1:10" s="110" customFormat="1" ht="24.95" customHeight="1" x14ac:dyDescent="0.2">
      <c r="A35" s="292" t="s">
        <v>171</v>
      </c>
      <c r="B35" s="293" t="s">
        <v>172</v>
      </c>
      <c r="C35" s="113">
        <v>22.231041200663828</v>
      </c>
      <c r="D35" s="115">
        <v>3081</v>
      </c>
      <c r="E35" s="114">
        <v>2712</v>
      </c>
      <c r="F35" s="114">
        <v>3226</v>
      </c>
      <c r="G35" s="114">
        <v>2409</v>
      </c>
      <c r="H35" s="140">
        <v>3223</v>
      </c>
      <c r="I35" s="115">
        <v>-142</v>
      </c>
      <c r="J35" s="116">
        <v>-4.405833074775054</v>
      </c>
    </row>
    <row r="36" spans="1:10" s="110" customFormat="1" ht="24.95" customHeight="1" x14ac:dyDescent="0.2">
      <c r="A36" s="294" t="s">
        <v>173</v>
      </c>
      <c r="B36" s="295" t="s">
        <v>174</v>
      </c>
      <c r="C36" s="125">
        <v>75.820766289054049</v>
      </c>
      <c r="D36" s="143">
        <v>10508</v>
      </c>
      <c r="E36" s="144">
        <v>9344</v>
      </c>
      <c r="F36" s="144">
        <v>11537</v>
      </c>
      <c r="G36" s="144">
        <v>9322</v>
      </c>
      <c r="H36" s="145">
        <v>10476</v>
      </c>
      <c r="I36" s="143">
        <v>32</v>
      </c>
      <c r="J36" s="146">
        <v>0.30546009927453227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13859</v>
      </c>
      <c r="F11" s="264">
        <v>13756</v>
      </c>
      <c r="G11" s="264">
        <v>15658</v>
      </c>
      <c r="H11" s="264">
        <v>12106</v>
      </c>
      <c r="I11" s="265">
        <v>13952</v>
      </c>
      <c r="J11" s="263">
        <v>-93</v>
      </c>
      <c r="K11" s="266">
        <v>-0.66657110091743121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31.228804387040913</v>
      </c>
      <c r="E13" s="115">
        <v>4328</v>
      </c>
      <c r="F13" s="114">
        <v>5663</v>
      </c>
      <c r="G13" s="114">
        <v>5583</v>
      </c>
      <c r="H13" s="114">
        <v>4127</v>
      </c>
      <c r="I13" s="140">
        <v>4752</v>
      </c>
      <c r="J13" s="115">
        <v>-424</v>
      </c>
      <c r="K13" s="116">
        <v>-8.9225589225589221</v>
      </c>
    </row>
    <row r="14" spans="1:17" ht="15.95" customHeight="1" x14ac:dyDescent="0.2">
      <c r="A14" s="306" t="s">
        <v>230</v>
      </c>
      <c r="B14" s="307"/>
      <c r="C14" s="308"/>
      <c r="D14" s="113">
        <v>53.474276643336459</v>
      </c>
      <c r="E14" s="115">
        <v>7411</v>
      </c>
      <c r="F14" s="114">
        <v>6330</v>
      </c>
      <c r="G14" s="114">
        <v>7661</v>
      </c>
      <c r="H14" s="114">
        <v>6305</v>
      </c>
      <c r="I14" s="140">
        <v>7146</v>
      </c>
      <c r="J14" s="115">
        <v>265</v>
      </c>
      <c r="K14" s="116">
        <v>3.7083683179401064</v>
      </c>
    </row>
    <row r="15" spans="1:17" ht="15.95" customHeight="1" x14ac:dyDescent="0.2">
      <c r="A15" s="306" t="s">
        <v>231</v>
      </c>
      <c r="B15" s="307"/>
      <c r="C15" s="308"/>
      <c r="D15" s="113">
        <v>6.9990619813839379</v>
      </c>
      <c r="E15" s="115">
        <v>970</v>
      </c>
      <c r="F15" s="114">
        <v>877</v>
      </c>
      <c r="G15" s="114">
        <v>1140</v>
      </c>
      <c r="H15" s="114">
        <v>801</v>
      </c>
      <c r="I15" s="140">
        <v>1077</v>
      </c>
      <c r="J15" s="115">
        <v>-107</v>
      </c>
      <c r="K15" s="116">
        <v>-9.9350046425255343</v>
      </c>
    </row>
    <row r="16" spans="1:17" ht="15.95" customHeight="1" x14ac:dyDescent="0.2">
      <c r="A16" s="306" t="s">
        <v>232</v>
      </c>
      <c r="B16" s="307"/>
      <c r="C16" s="308"/>
      <c r="D16" s="113">
        <v>8.182408543184934</v>
      </c>
      <c r="E16" s="115">
        <v>1134</v>
      </c>
      <c r="F16" s="114">
        <v>874</v>
      </c>
      <c r="G16" s="114">
        <v>1260</v>
      </c>
      <c r="H16" s="114">
        <v>857</v>
      </c>
      <c r="I16" s="140">
        <v>954</v>
      </c>
      <c r="J16" s="115">
        <v>180</v>
      </c>
      <c r="K16" s="116">
        <v>18.867924528301888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1.8255285374125116</v>
      </c>
      <c r="E18" s="115">
        <v>253</v>
      </c>
      <c r="F18" s="114">
        <v>1651</v>
      </c>
      <c r="G18" s="114">
        <v>842</v>
      </c>
      <c r="H18" s="114">
        <v>346</v>
      </c>
      <c r="I18" s="140">
        <v>236</v>
      </c>
      <c r="J18" s="115">
        <v>17</v>
      </c>
      <c r="K18" s="116">
        <v>7.2033898305084749</v>
      </c>
    </row>
    <row r="19" spans="1:11" ht="14.1" customHeight="1" x14ac:dyDescent="0.2">
      <c r="A19" s="306" t="s">
        <v>235</v>
      </c>
      <c r="B19" s="307" t="s">
        <v>236</v>
      </c>
      <c r="C19" s="308"/>
      <c r="D19" s="113">
        <v>1.7822353705173533</v>
      </c>
      <c r="E19" s="115">
        <v>247</v>
      </c>
      <c r="F19" s="114">
        <v>1642</v>
      </c>
      <c r="G19" s="114">
        <v>820</v>
      </c>
      <c r="H19" s="114">
        <v>338</v>
      </c>
      <c r="I19" s="140">
        <v>225</v>
      </c>
      <c r="J19" s="115">
        <v>22</v>
      </c>
      <c r="K19" s="116">
        <v>9.7777777777777786</v>
      </c>
    </row>
    <row r="20" spans="1:11" ht="14.1" customHeight="1" x14ac:dyDescent="0.2">
      <c r="A20" s="306">
        <v>12</v>
      </c>
      <c r="B20" s="307" t="s">
        <v>237</v>
      </c>
      <c r="C20" s="308"/>
      <c r="D20" s="113">
        <v>0.66382855905909521</v>
      </c>
      <c r="E20" s="115">
        <v>92</v>
      </c>
      <c r="F20" s="114">
        <v>153</v>
      </c>
      <c r="G20" s="114">
        <v>149</v>
      </c>
      <c r="H20" s="114">
        <v>94</v>
      </c>
      <c r="I20" s="140">
        <v>101</v>
      </c>
      <c r="J20" s="115">
        <v>-9</v>
      </c>
      <c r="K20" s="116">
        <v>-8.9108910891089117</v>
      </c>
    </row>
    <row r="21" spans="1:11" ht="14.1" customHeight="1" x14ac:dyDescent="0.2">
      <c r="A21" s="306">
        <v>21</v>
      </c>
      <c r="B21" s="307" t="s">
        <v>238</v>
      </c>
      <c r="C21" s="308"/>
      <c r="D21" s="113">
        <v>0.15152608413305432</v>
      </c>
      <c r="E21" s="115">
        <v>21</v>
      </c>
      <c r="F21" s="114">
        <v>16</v>
      </c>
      <c r="G21" s="114">
        <v>30</v>
      </c>
      <c r="H21" s="114">
        <v>24</v>
      </c>
      <c r="I21" s="140">
        <v>35</v>
      </c>
      <c r="J21" s="115">
        <v>-14</v>
      </c>
      <c r="K21" s="116">
        <v>-40</v>
      </c>
    </row>
    <row r="22" spans="1:11" ht="14.1" customHeight="1" x14ac:dyDescent="0.2">
      <c r="A22" s="306">
        <v>22</v>
      </c>
      <c r="B22" s="307" t="s">
        <v>239</v>
      </c>
      <c r="C22" s="308"/>
      <c r="D22" s="113">
        <v>0.69990619813839383</v>
      </c>
      <c r="E22" s="115">
        <v>97</v>
      </c>
      <c r="F22" s="114">
        <v>99</v>
      </c>
      <c r="G22" s="114">
        <v>110</v>
      </c>
      <c r="H22" s="114">
        <v>87</v>
      </c>
      <c r="I22" s="140">
        <v>150</v>
      </c>
      <c r="J22" s="115">
        <v>-53</v>
      </c>
      <c r="K22" s="116">
        <v>-35.333333333333336</v>
      </c>
    </row>
    <row r="23" spans="1:11" ht="14.1" customHeight="1" x14ac:dyDescent="0.2">
      <c r="A23" s="306">
        <v>23</v>
      </c>
      <c r="B23" s="307" t="s">
        <v>240</v>
      </c>
      <c r="C23" s="308"/>
      <c r="D23" s="113">
        <v>0.4329316689515838</v>
      </c>
      <c r="E23" s="115">
        <v>60</v>
      </c>
      <c r="F23" s="114">
        <v>66</v>
      </c>
      <c r="G23" s="114">
        <v>47</v>
      </c>
      <c r="H23" s="114">
        <v>50</v>
      </c>
      <c r="I23" s="140">
        <v>33</v>
      </c>
      <c r="J23" s="115">
        <v>27</v>
      </c>
      <c r="K23" s="116">
        <v>81.818181818181813</v>
      </c>
    </row>
    <row r="24" spans="1:11" ht="14.1" customHeight="1" x14ac:dyDescent="0.2">
      <c r="A24" s="306">
        <v>24</v>
      </c>
      <c r="B24" s="307" t="s">
        <v>241</v>
      </c>
      <c r="C24" s="308"/>
      <c r="D24" s="113">
        <v>3.1098924886355439</v>
      </c>
      <c r="E24" s="115">
        <v>431</v>
      </c>
      <c r="F24" s="114">
        <v>451</v>
      </c>
      <c r="G24" s="114">
        <v>563</v>
      </c>
      <c r="H24" s="114">
        <v>458</v>
      </c>
      <c r="I24" s="140">
        <v>634</v>
      </c>
      <c r="J24" s="115">
        <v>-203</v>
      </c>
      <c r="K24" s="116">
        <v>-32.018927444794954</v>
      </c>
    </row>
    <row r="25" spans="1:11" ht="14.1" customHeight="1" x14ac:dyDescent="0.2">
      <c r="A25" s="306">
        <v>25</v>
      </c>
      <c r="B25" s="307" t="s">
        <v>242</v>
      </c>
      <c r="C25" s="308"/>
      <c r="D25" s="113">
        <v>4.6900930803088245</v>
      </c>
      <c r="E25" s="115">
        <v>650</v>
      </c>
      <c r="F25" s="114">
        <v>751</v>
      </c>
      <c r="G25" s="114">
        <v>683</v>
      </c>
      <c r="H25" s="114">
        <v>624</v>
      </c>
      <c r="I25" s="140">
        <v>646</v>
      </c>
      <c r="J25" s="115">
        <v>4</v>
      </c>
      <c r="K25" s="116">
        <v>0.61919504643962853</v>
      </c>
    </row>
    <row r="26" spans="1:11" ht="14.1" customHeight="1" x14ac:dyDescent="0.2">
      <c r="A26" s="306">
        <v>26</v>
      </c>
      <c r="B26" s="307" t="s">
        <v>243</v>
      </c>
      <c r="C26" s="308"/>
      <c r="D26" s="113">
        <v>3.1964788224258602</v>
      </c>
      <c r="E26" s="115">
        <v>443</v>
      </c>
      <c r="F26" s="114">
        <v>273</v>
      </c>
      <c r="G26" s="114">
        <v>407</v>
      </c>
      <c r="H26" s="114">
        <v>274</v>
      </c>
      <c r="I26" s="140">
        <v>375</v>
      </c>
      <c r="J26" s="115">
        <v>68</v>
      </c>
      <c r="K26" s="116">
        <v>18.133333333333333</v>
      </c>
    </row>
    <row r="27" spans="1:11" ht="14.1" customHeight="1" x14ac:dyDescent="0.2">
      <c r="A27" s="306">
        <v>27</v>
      </c>
      <c r="B27" s="307" t="s">
        <v>244</v>
      </c>
      <c r="C27" s="308"/>
      <c r="D27" s="113">
        <v>1.9626235659138467</v>
      </c>
      <c r="E27" s="115">
        <v>272</v>
      </c>
      <c r="F27" s="114">
        <v>252</v>
      </c>
      <c r="G27" s="114">
        <v>305</v>
      </c>
      <c r="H27" s="114">
        <v>205</v>
      </c>
      <c r="I27" s="140">
        <v>236</v>
      </c>
      <c r="J27" s="115">
        <v>36</v>
      </c>
      <c r="K27" s="116">
        <v>15.254237288135593</v>
      </c>
    </row>
    <row r="28" spans="1:11" ht="14.1" customHeight="1" x14ac:dyDescent="0.2">
      <c r="A28" s="306">
        <v>28</v>
      </c>
      <c r="B28" s="307" t="s">
        <v>245</v>
      </c>
      <c r="C28" s="308"/>
      <c r="D28" s="113">
        <v>0.20203477884407245</v>
      </c>
      <c r="E28" s="115">
        <v>28</v>
      </c>
      <c r="F28" s="114">
        <v>14</v>
      </c>
      <c r="G28" s="114">
        <v>23</v>
      </c>
      <c r="H28" s="114">
        <v>18</v>
      </c>
      <c r="I28" s="140">
        <v>17</v>
      </c>
      <c r="J28" s="115">
        <v>11</v>
      </c>
      <c r="K28" s="116">
        <v>64.705882352941174</v>
      </c>
    </row>
    <row r="29" spans="1:11" ht="14.1" customHeight="1" x14ac:dyDescent="0.2">
      <c r="A29" s="306">
        <v>29</v>
      </c>
      <c r="B29" s="307" t="s">
        <v>246</v>
      </c>
      <c r="C29" s="308"/>
      <c r="D29" s="113">
        <v>2.9944440435817881</v>
      </c>
      <c r="E29" s="115">
        <v>415</v>
      </c>
      <c r="F29" s="114">
        <v>417</v>
      </c>
      <c r="G29" s="114">
        <v>425</v>
      </c>
      <c r="H29" s="114">
        <v>374</v>
      </c>
      <c r="I29" s="140">
        <v>417</v>
      </c>
      <c r="J29" s="115">
        <v>-2</v>
      </c>
      <c r="K29" s="116">
        <v>-0.47961630695443647</v>
      </c>
    </row>
    <row r="30" spans="1:11" ht="14.1" customHeight="1" x14ac:dyDescent="0.2">
      <c r="A30" s="306" t="s">
        <v>247</v>
      </c>
      <c r="B30" s="307" t="s">
        <v>248</v>
      </c>
      <c r="C30" s="308"/>
      <c r="D30" s="113">
        <v>0.51951800274190052</v>
      </c>
      <c r="E30" s="115">
        <v>72</v>
      </c>
      <c r="F30" s="114">
        <v>71</v>
      </c>
      <c r="G30" s="114">
        <v>79</v>
      </c>
      <c r="H30" s="114">
        <v>72</v>
      </c>
      <c r="I30" s="140">
        <v>92</v>
      </c>
      <c r="J30" s="115">
        <v>-20</v>
      </c>
      <c r="K30" s="116">
        <v>-21.739130434782609</v>
      </c>
    </row>
    <row r="31" spans="1:11" ht="14.1" customHeight="1" x14ac:dyDescent="0.2">
      <c r="A31" s="306" t="s">
        <v>249</v>
      </c>
      <c r="B31" s="307" t="s">
        <v>250</v>
      </c>
      <c r="C31" s="308"/>
      <c r="D31" s="113">
        <v>2.4749260408398874</v>
      </c>
      <c r="E31" s="115">
        <v>343</v>
      </c>
      <c r="F31" s="114">
        <v>346</v>
      </c>
      <c r="G31" s="114">
        <v>342</v>
      </c>
      <c r="H31" s="114">
        <v>302</v>
      </c>
      <c r="I31" s="140">
        <v>322</v>
      </c>
      <c r="J31" s="115">
        <v>21</v>
      </c>
      <c r="K31" s="116">
        <v>6.5217391304347823</v>
      </c>
    </row>
    <row r="32" spans="1:11" ht="14.1" customHeight="1" x14ac:dyDescent="0.2">
      <c r="A32" s="306">
        <v>31</v>
      </c>
      <c r="B32" s="307" t="s">
        <v>251</v>
      </c>
      <c r="C32" s="308"/>
      <c r="D32" s="113">
        <v>0.63496644779565625</v>
      </c>
      <c r="E32" s="115">
        <v>88</v>
      </c>
      <c r="F32" s="114">
        <v>58</v>
      </c>
      <c r="G32" s="114">
        <v>82</v>
      </c>
      <c r="H32" s="114">
        <v>66</v>
      </c>
      <c r="I32" s="140">
        <v>76</v>
      </c>
      <c r="J32" s="115">
        <v>12</v>
      </c>
      <c r="K32" s="116">
        <v>15.789473684210526</v>
      </c>
    </row>
    <row r="33" spans="1:11" ht="14.1" customHeight="1" x14ac:dyDescent="0.2">
      <c r="A33" s="306">
        <v>32</v>
      </c>
      <c r="B33" s="307" t="s">
        <v>252</v>
      </c>
      <c r="C33" s="308"/>
      <c r="D33" s="113">
        <v>2.9872285157659282</v>
      </c>
      <c r="E33" s="115">
        <v>414</v>
      </c>
      <c r="F33" s="114">
        <v>438</v>
      </c>
      <c r="G33" s="114">
        <v>458</v>
      </c>
      <c r="H33" s="114">
        <v>412</v>
      </c>
      <c r="I33" s="140">
        <v>441</v>
      </c>
      <c r="J33" s="115">
        <v>-27</v>
      </c>
      <c r="K33" s="116">
        <v>-6.1224489795918364</v>
      </c>
    </row>
    <row r="34" spans="1:11" ht="14.1" customHeight="1" x14ac:dyDescent="0.2">
      <c r="A34" s="306">
        <v>33</v>
      </c>
      <c r="B34" s="307" t="s">
        <v>253</v>
      </c>
      <c r="C34" s="308"/>
      <c r="D34" s="113">
        <v>1.7028645645428964</v>
      </c>
      <c r="E34" s="115">
        <v>236</v>
      </c>
      <c r="F34" s="114">
        <v>262</v>
      </c>
      <c r="G34" s="114">
        <v>259</v>
      </c>
      <c r="H34" s="114">
        <v>198</v>
      </c>
      <c r="I34" s="140">
        <v>219</v>
      </c>
      <c r="J34" s="115">
        <v>17</v>
      </c>
      <c r="K34" s="116">
        <v>7.762557077625571</v>
      </c>
    </row>
    <row r="35" spans="1:11" ht="14.1" customHeight="1" x14ac:dyDescent="0.2">
      <c r="A35" s="306">
        <v>34</v>
      </c>
      <c r="B35" s="307" t="s">
        <v>254</v>
      </c>
      <c r="C35" s="308"/>
      <c r="D35" s="113">
        <v>2.5615123746302042</v>
      </c>
      <c r="E35" s="115">
        <v>355</v>
      </c>
      <c r="F35" s="114">
        <v>302</v>
      </c>
      <c r="G35" s="114">
        <v>357</v>
      </c>
      <c r="H35" s="114">
        <v>255</v>
      </c>
      <c r="I35" s="140">
        <v>385</v>
      </c>
      <c r="J35" s="115">
        <v>-30</v>
      </c>
      <c r="K35" s="116">
        <v>-7.7922077922077921</v>
      </c>
    </row>
    <row r="36" spans="1:11" ht="14.1" customHeight="1" x14ac:dyDescent="0.2">
      <c r="A36" s="306">
        <v>41</v>
      </c>
      <c r="B36" s="307" t="s">
        <v>255</v>
      </c>
      <c r="C36" s="308"/>
      <c r="D36" s="113">
        <v>3.2974962118478968</v>
      </c>
      <c r="E36" s="115">
        <v>457</v>
      </c>
      <c r="F36" s="114">
        <v>293</v>
      </c>
      <c r="G36" s="114">
        <v>365</v>
      </c>
      <c r="H36" s="114">
        <v>318</v>
      </c>
      <c r="I36" s="140">
        <v>483</v>
      </c>
      <c r="J36" s="115">
        <v>-26</v>
      </c>
      <c r="K36" s="116">
        <v>-5.383022774327122</v>
      </c>
    </row>
    <row r="37" spans="1:11" ht="14.1" customHeight="1" x14ac:dyDescent="0.2">
      <c r="A37" s="306">
        <v>42</v>
      </c>
      <c r="B37" s="307" t="s">
        <v>256</v>
      </c>
      <c r="C37" s="308"/>
      <c r="D37" s="113">
        <v>0.12987950068547513</v>
      </c>
      <c r="E37" s="115">
        <v>18</v>
      </c>
      <c r="F37" s="114">
        <v>21</v>
      </c>
      <c r="G37" s="114">
        <v>23</v>
      </c>
      <c r="H37" s="114">
        <v>14</v>
      </c>
      <c r="I37" s="140">
        <v>14</v>
      </c>
      <c r="J37" s="115">
        <v>4</v>
      </c>
      <c r="K37" s="116">
        <v>28.571428571428573</v>
      </c>
    </row>
    <row r="38" spans="1:11" ht="14.1" customHeight="1" x14ac:dyDescent="0.2">
      <c r="A38" s="306">
        <v>43</v>
      </c>
      <c r="B38" s="307" t="s">
        <v>257</v>
      </c>
      <c r="C38" s="308"/>
      <c r="D38" s="113">
        <v>1.1905620896168554</v>
      </c>
      <c r="E38" s="115">
        <v>165</v>
      </c>
      <c r="F38" s="114">
        <v>150</v>
      </c>
      <c r="G38" s="114">
        <v>161</v>
      </c>
      <c r="H38" s="114">
        <v>137</v>
      </c>
      <c r="I38" s="140">
        <v>151</v>
      </c>
      <c r="J38" s="115">
        <v>14</v>
      </c>
      <c r="K38" s="116">
        <v>9.2715231788079464</v>
      </c>
    </row>
    <row r="39" spans="1:11" ht="14.1" customHeight="1" x14ac:dyDescent="0.2">
      <c r="A39" s="306">
        <v>51</v>
      </c>
      <c r="B39" s="307" t="s">
        <v>258</v>
      </c>
      <c r="C39" s="308"/>
      <c r="D39" s="113">
        <v>15.441229525939823</v>
      </c>
      <c r="E39" s="115">
        <v>2140</v>
      </c>
      <c r="F39" s="114">
        <v>1783</v>
      </c>
      <c r="G39" s="114">
        <v>2221</v>
      </c>
      <c r="H39" s="114">
        <v>1849</v>
      </c>
      <c r="I39" s="140">
        <v>2487</v>
      </c>
      <c r="J39" s="115">
        <v>-347</v>
      </c>
      <c r="K39" s="116">
        <v>-13.952553277040611</v>
      </c>
    </row>
    <row r="40" spans="1:11" ht="14.1" customHeight="1" x14ac:dyDescent="0.2">
      <c r="A40" s="306" t="s">
        <v>259</v>
      </c>
      <c r="B40" s="307" t="s">
        <v>260</v>
      </c>
      <c r="C40" s="308"/>
      <c r="D40" s="113">
        <v>14.43105563171946</v>
      </c>
      <c r="E40" s="115">
        <v>2000</v>
      </c>
      <c r="F40" s="114">
        <v>1641</v>
      </c>
      <c r="G40" s="114">
        <v>2067</v>
      </c>
      <c r="H40" s="114">
        <v>1708</v>
      </c>
      <c r="I40" s="140">
        <v>2316</v>
      </c>
      <c r="J40" s="115">
        <v>-316</v>
      </c>
      <c r="K40" s="116">
        <v>-13.644214162348877</v>
      </c>
    </row>
    <row r="41" spans="1:11" ht="14.1" customHeight="1" x14ac:dyDescent="0.2">
      <c r="A41" s="306"/>
      <c r="B41" s="307" t="s">
        <v>261</v>
      </c>
      <c r="C41" s="308"/>
      <c r="D41" s="113">
        <v>13.132260624864708</v>
      </c>
      <c r="E41" s="115">
        <v>1820</v>
      </c>
      <c r="F41" s="114">
        <v>1457</v>
      </c>
      <c r="G41" s="114">
        <v>1814</v>
      </c>
      <c r="H41" s="114">
        <v>1517</v>
      </c>
      <c r="I41" s="140">
        <v>2140</v>
      </c>
      <c r="J41" s="115">
        <v>-320</v>
      </c>
      <c r="K41" s="116">
        <v>-14.953271028037383</v>
      </c>
    </row>
    <row r="42" spans="1:11" ht="14.1" customHeight="1" x14ac:dyDescent="0.2">
      <c r="A42" s="306">
        <v>52</v>
      </c>
      <c r="B42" s="307" t="s">
        <v>262</v>
      </c>
      <c r="C42" s="308"/>
      <c r="D42" s="113">
        <v>6.7465185078288474</v>
      </c>
      <c r="E42" s="115">
        <v>935</v>
      </c>
      <c r="F42" s="114">
        <v>619</v>
      </c>
      <c r="G42" s="114">
        <v>669</v>
      </c>
      <c r="H42" s="114">
        <v>576</v>
      </c>
      <c r="I42" s="140">
        <v>749</v>
      </c>
      <c r="J42" s="115">
        <v>186</v>
      </c>
      <c r="K42" s="116">
        <v>24.833110814419225</v>
      </c>
    </row>
    <row r="43" spans="1:11" ht="14.1" customHeight="1" x14ac:dyDescent="0.2">
      <c r="A43" s="306" t="s">
        <v>263</v>
      </c>
      <c r="B43" s="307" t="s">
        <v>264</v>
      </c>
      <c r="C43" s="308"/>
      <c r="D43" s="113">
        <v>5.9888880871635761</v>
      </c>
      <c r="E43" s="115">
        <v>830</v>
      </c>
      <c r="F43" s="114">
        <v>516</v>
      </c>
      <c r="G43" s="114">
        <v>563</v>
      </c>
      <c r="H43" s="114">
        <v>485</v>
      </c>
      <c r="I43" s="140">
        <v>638</v>
      </c>
      <c r="J43" s="115">
        <v>192</v>
      </c>
      <c r="K43" s="116">
        <v>30.094043887147336</v>
      </c>
    </row>
    <row r="44" spans="1:11" ht="14.1" customHeight="1" x14ac:dyDescent="0.2">
      <c r="A44" s="306">
        <v>53</v>
      </c>
      <c r="B44" s="307" t="s">
        <v>265</v>
      </c>
      <c r="C44" s="308"/>
      <c r="D44" s="113">
        <v>1.1328378670899777</v>
      </c>
      <c r="E44" s="115">
        <v>157</v>
      </c>
      <c r="F44" s="114">
        <v>138</v>
      </c>
      <c r="G44" s="114">
        <v>185</v>
      </c>
      <c r="H44" s="114">
        <v>119</v>
      </c>
      <c r="I44" s="140">
        <v>118</v>
      </c>
      <c r="J44" s="115">
        <v>39</v>
      </c>
      <c r="K44" s="116">
        <v>33.050847457627121</v>
      </c>
    </row>
    <row r="45" spans="1:11" ht="14.1" customHeight="1" x14ac:dyDescent="0.2">
      <c r="A45" s="306" t="s">
        <v>266</v>
      </c>
      <c r="B45" s="307" t="s">
        <v>267</v>
      </c>
      <c r="C45" s="308"/>
      <c r="D45" s="113">
        <v>1.0534670611155206</v>
      </c>
      <c r="E45" s="115">
        <v>146</v>
      </c>
      <c r="F45" s="114">
        <v>121</v>
      </c>
      <c r="G45" s="114">
        <v>170</v>
      </c>
      <c r="H45" s="114">
        <v>112</v>
      </c>
      <c r="I45" s="140">
        <v>114</v>
      </c>
      <c r="J45" s="115">
        <v>32</v>
      </c>
      <c r="K45" s="116">
        <v>28.07017543859649</v>
      </c>
    </row>
    <row r="46" spans="1:11" ht="14.1" customHeight="1" x14ac:dyDescent="0.2">
      <c r="A46" s="306">
        <v>54</v>
      </c>
      <c r="B46" s="307" t="s">
        <v>268</v>
      </c>
      <c r="C46" s="308"/>
      <c r="D46" s="113">
        <v>4.3653943285951371</v>
      </c>
      <c r="E46" s="115">
        <v>605</v>
      </c>
      <c r="F46" s="114">
        <v>572</v>
      </c>
      <c r="G46" s="114">
        <v>832</v>
      </c>
      <c r="H46" s="114">
        <v>539</v>
      </c>
      <c r="I46" s="140">
        <v>610</v>
      </c>
      <c r="J46" s="115">
        <v>-5</v>
      </c>
      <c r="K46" s="116">
        <v>-0.81967213114754101</v>
      </c>
    </row>
    <row r="47" spans="1:11" ht="14.1" customHeight="1" x14ac:dyDescent="0.2">
      <c r="A47" s="306">
        <v>61</v>
      </c>
      <c r="B47" s="307" t="s">
        <v>269</v>
      </c>
      <c r="C47" s="308"/>
      <c r="D47" s="113">
        <v>1.5874161194891405</v>
      </c>
      <c r="E47" s="115">
        <v>220</v>
      </c>
      <c r="F47" s="114">
        <v>175</v>
      </c>
      <c r="G47" s="114">
        <v>211</v>
      </c>
      <c r="H47" s="114">
        <v>216</v>
      </c>
      <c r="I47" s="140">
        <v>222</v>
      </c>
      <c r="J47" s="115">
        <v>-2</v>
      </c>
      <c r="K47" s="116">
        <v>-0.90090090090090091</v>
      </c>
    </row>
    <row r="48" spans="1:11" ht="14.1" customHeight="1" x14ac:dyDescent="0.2">
      <c r="A48" s="306">
        <v>62</v>
      </c>
      <c r="B48" s="307" t="s">
        <v>270</v>
      </c>
      <c r="C48" s="308"/>
      <c r="D48" s="113">
        <v>6.8186737859874453</v>
      </c>
      <c r="E48" s="115">
        <v>945</v>
      </c>
      <c r="F48" s="114">
        <v>915</v>
      </c>
      <c r="G48" s="114">
        <v>928</v>
      </c>
      <c r="H48" s="114">
        <v>945</v>
      </c>
      <c r="I48" s="140">
        <v>900</v>
      </c>
      <c r="J48" s="115">
        <v>45</v>
      </c>
      <c r="K48" s="116">
        <v>5</v>
      </c>
    </row>
    <row r="49" spans="1:11" ht="14.1" customHeight="1" x14ac:dyDescent="0.2">
      <c r="A49" s="306">
        <v>63</v>
      </c>
      <c r="B49" s="307" t="s">
        <v>271</v>
      </c>
      <c r="C49" s="308"/>
      <c r="D49" s="113">
        <v>3.5139620463236887</v>
      </c>
      <c r="E49" s="115">
        <v>487</v>
      </c>
      <c r="F49" s="114">
        <v>468</v>
      </c>
      <c r="G49" s="114">
        <v>533</v>
      </c>
      <c r="H49" s="114">
        <v>427</v>
      </c>
      <c r="I49" s="140">
        <v>421</v>
      </c>
      <c r="J49" s="115">
        <v>66</v>
      </c>
      <c r="K49" s="116">
        <v>15.676959619952495</v>
      </c>
    </row>
    <row r="50" spans="1:11" ht="14.1" customHeight="1" x14ac:dyDescent="0.2">
      <c r="A50" s="306" t="s">
        <v>272</v>
      </c>
      <c r="B50" s="307" t="s">
        <v>273</v>
      </c>
      <c r="C50" s="308"/>
      <c r="D50" s="113">
        <v>0.44014719676744352</v>
      </c>
      <c r="E50" s="115">
        <v>61</v>
      </c>
      <c r="F50" s="114">
        <v>56</v>
      </c>
      <c r="G50" s="114">
        <v>94</v>
      </c>
      <c r="H50" s="114">
        <v>63</v>
      </c>
      <c r="I50" s="140">
        <v>56</v>
      </c>
      <c r="J50" s="115">
        <v>5</v>
      </c>
      <c r="K50" s="116">
        <v>8.9285714285714288</v>
      </c>
    </row>
    <row r="51" spans="1:11" ht="14.1" customHeight="1" x14ac:dyDescent="0.2">
      <c r="A51" s="306" t="s">
        <v>274</v>
      </c>
      <c r="B51" s="307" t="s">
        <v>275</v>
      </c>
      <c r="C51" s="308"/>
      <c r="D51" s="113">
        <v>2.8429179594487337</v>
      </c>
      <c r="E51" s="115">
        <v>394</v>
      </c>
      <c r="F51" s="114">
        <v>352</v>
      </c>
      <c r="G51" s="114">
        <v>396</v>
      </c>
      <c r="H51" s="114">
        <v>322</v>
      </c>
      <c r="I51" s="140">
        <v>338</v>
      </c>
      <c r="J51" s="115">
        <v>56</v>
      </c>
      <c r="K51" s="116">
        <v>16.568047337278106</v>
      </c>
    </row>
    <row r="52" spans="1:11" ht="14.1" customHeight="1" x14ac:dyDescent="0.2">
      <c r="A52" s="306">
        <v>71</v>
      </c>
      <c r="B52" s="307" t="s">
        <v>276</v>
      </c>
      <c r="C52" s="308"/>
      <c r="D52" s="113">
        <v>7.5546576232051379</v>
      </c>
      <c r="E52" s="115">
        <v>1047</v>
      </c>
      <c r="F52" s="114">
        <v>898</v>
      </c>
      <c r="G52" s="114">
        <v>1222</v>
      </c>
      <c r="H52" s="114">
        <v>921</v>
      </c>
      <c r="I52" s="140">
        <v>1208</v>
      </c>
      <c r="J52" s="115">
        <v>-161</v>
      </c>
      <c r="K52" s="116">
        <v>-13.327814569536423</v>
      </c>
    </row>
    <row r="53" spans="1:11" ht="14.1" customHeight="1" x14ac:dyDescent="0.2">
      <c r="A53" s="306" t="s">
        <v>277</v>
      </c>
      <c r="B53" s="307" t="s">
        <v>278</v>
      </c>
      <c r="C53" s="308"/>
      <c r="D53" s="113">
        <v>2.3811241792337108</v>
      </c>
      <c r="E53" s="115">
        <v>330</v>
      </c>
      <c r="F53" s="114">
        <v>294</v>
      </c>
      <c r="G53" s="114">
        <v>366</v>
      </c>
      <c r="H53" s="114">
        <v>308</v>
      </c>
      <c r="I53" s="140">
        <v>370</v>
      </c>
      <c r="J53" s="115">
        <v>-40</v>
      </c>
      <c r="K53" s="116">
        <v>-10.810810810810811</v>
      </c>
    </row>
    <row r="54" spans="1:11" ht="14.1" customHeight="1" x14ac:dyDescent="0.2">
      <c r="A54" s="306" t="s">
        <v>279</v>
      </c>
      <c r="B54" s="307" t="s">
        <v>280</v>
      </c>
      <c r="C54" s="308"/>
      <c r="D54" s="113">
        <v>4.3942564398585757</v>
      </c>
      <c r="E54" s="115">
        <v>609</v>
      </c>
      <c r="F54" s="114">
        <v>491</v>
      </c>
      <c r="G54" s="114">
        <v>688</v>
      </c>
      <c r="H54" s="114">
        <v>534</v>
      </c>
      <c r="I54" s="140">
        <v>743</v>
      </c>
      <c r="J54" s="115">
        <v>-134</v>
      </c>
      <c r="K54" s="116">
        <v>-18.0349932705249</v>
      </c>
    </row>
    <row r="55" spans="1:11" ht="14.1" customHeight="1" x14ac:dyDescent="0.2">
      <c r="A55" s="306">
        <v>72</v>
      </c>
      <c r="B55" s="307" t="s">
        <v>281</v>
      </c>
      <c r="C55" s="308"/>
      <c r="D55" s="113">
        <v>1.5585540082257017</v>
      </c>
      <c r="E55" s="115">
        <v>216</v>
      </c>
      <c r="F55" s="114">
        <v>295</v>
      </c>
      <c r="G55" s="114">
        <v>221</v>
      </c>
      <c r="H55" s="114">
        <v>167</v>
      </c>
      <c r="I55" s="140">
        <v>213</v>
      </c>
      <c r="J55" s="115">
        <v>3</v>
      </c>
      <c r="K55" s="116">
        <v>1.408450704225352</v>
      </c>
    </row>
    <row r="56" spans="1:11" ht="14.1" customHeight="1" x14ac:dyDescent="0.2">
      <c r="A56" s="306" t="s">
        <v>282</v>
      </c>
      <c r="B56" s="307" t="s">
        <v>283</v>
      </c>
      <c r="C56" s="308"/>
      <c r="D56" s="113">
        <v>0.77206147629699118</v>
      </c>
      <c r="E56" s="115">
        <v>107</v>
      </c>
      <c r="F56" s="114">
        <v>196</v>
      </c>
      <c r="G56" s="114">
        <v>75</v>
      </c>
      <c r="H56" s="114">
        <v>74</v>
      </c>
      <c r="I56" s="140">
        <v>102</v>
      </c>
      <c r="J56" s="115">
        <v>5</v>
      </c>
      <c r="K56" s="116">
        <v>4.9019607843137258</v>
      </c>
    </row>
    <row r="57" spans="1:11" ht="14.1" customHeight="1" x14ac:dyDescent="0.2">
      <c r="A57" s="306" t="s">
        <v>284</v>
      </c>
      <c r="B57" s="307" t="s">
        <v>285</v>
      </c>
      <c r="C57" s="308"/>
      <c r="D57" s="113">
        <v>0.56281116963705891</v>
      </c>
      <c r="E57" s="115">
        <v>78</v>
      </c>
      <c r="F57" s="114">
        <v>73</v>
      </c>
      <c r="G57" s="114">
        <v>112</v>
      </c>
      <c r="H57" s="114">
        <v>69</v>
      </c>
      <c r="I57" s="140">
        <v>88</v>
      </c>
      <c r="J57" s="115">
        <v>-10</v>
      </c>
      <c r="K57" s="116">
        <v>-11.363636363636363</v>
      </c>
    </row>
    <row r="58" spans="1:11" ht="14.1" customHeight="1" x14ac:dyDescent="0.2">
      <c r="A58" s="306">
        <v>73</v>
      </c>
      <c r="B58" s="307" t="s">
        <v>286</v>
      </c>
      <c r="C58" s="308"/>
      <c r="D58" s="113">
        <v>1.5441229525939824</v>
      </c>
      <c r="E58" s="115">
        <v>214</v>
      </c>
      <c r="F58" s="114">
        <v>182</v>
      </c>
      <c r="G58" s="114">
        <v>224</v>
      </c>
      <c r="H58" s="114">
        <v>224</v>
      </c>
      <c r="I58" s="140">
        <v>192</v>
      </c>
      <c r="J58" s="115">
        <v>22</v>
      </c>
      <c r="K58" s="116">
        <v>11.458333333333334</v>
      </c>
    </row>
    <row r="59" spans="1:11" ht="14.1" customHeight="1" x14ac:dyDescent="0.2">
      <c r="A59" s="306" t="s">
        <v>287</v>
      </c>
      <c r="B59" s="307" t="s">
        <v>288</v>
      </c>
      <c r="C59" s="308"/>
      <c r="D59" s="113">
        <v>1.2338552565120138</v>
      </c>
      <c r="E59" s="115">
        <v>171</v>
      </c>
      <c r="F59" s="114">
        <v>129</v>
      </c>
      <c r="G59" s="114">
        <v>166</v>
      </c>
      <c r="H59" s="114">
        <v>168</v>
      </c>
      <c r="I59" s="140">
        <v>136</v>
      </c>
      <c r="J59" s="115">
        <v>35</v>
      </c>
      <c r="K59" s="116">
        <v>25.735294117647058</v>
      </c>
    </row>
    <row r="60" spans="1:11" ht="14.1" customHeight="1" x14ac:dyDescent="0.2">
      <c r="A60" s="306">
        <v>81</v>
      </c>
      <c r="B60" s="307" t="s">
        <v>289</v>
      </c>
      <c r="C60" s="308"/>
      <c r="D60" s="113">
        <v>6.8042427303557256</v>
      </c>
      <c r="E60" s="115">
        <v>943</v>
      </c>
      <c r="F60" s="114">
        <v>789</v>
      </c>
      <c r="G60" s="114">
        <v>1108</v>
      </c>
      <c r="H60" s="114">
        <v>884</v>
      </c>
      <c r="I60" s="140">
        <v>810</v>
      </c>
      <c r="J60" s="115">
        <v>133</v>
      </c>
      <c r="K60" s="116">
        <v>16.419753086419753</v>
      </c>
    </row>
    <row r="61" spans="1:11" ht="14.1" customHeight="1" x14ac:dyDescent="0.2">
      <c r="A61" s="306" t="s">
        <v>290</v>
      </c>
      <c r="B61" s="307" t="s">
        <v>291</v>
      </c>
      <c r="C61" s="308"/>
      <c r="D61" s="113">
        <v>2.3378310123385524</v>
      </c>
      <c r="E61" s="115">
        <v>324</v>
      </c>
      <c r="F61" s="114">
        <v>250</v>
      </c>
      <c r="G61" s="114">
        <v>414</v>
      </c>
      <c r="H61" s="114">
        <v>330</v>
      </c>
      <c r="I61" s="140">
        <v>240</v>
      </c>
      <c r="J61" s="115">
        <v>84</v>
      </c>
      <c r="K61" s="116">
        <v>35</v>
      </c>
    </row>
    <row r="62" spans="1:11" ht="14.1" customHeight="1" x14ac:dyDescent="0.2">
      <c r="A62" s="306" t="s">
        <v>292</v>
      </c>
      <c r="B62" s="307" t="s">
        <v>293</v>
      </c>
      <c r="C62" s="308"/>
      <c r="D62" s="113">
        <v>2.1213651778627605</v>
      </c>
      <c r="E62" s="115">
        <v>294</v>
      </c>
      <c r="F62" s="114">
        <v>308</v>
      </c>
      <c r="G62" s="114">
        <v>428</v>
      </c>
      <c r="H62" s="114">
        <v>325</v>
      </c>
      <c r="I62" s="140">
        <v>249</v>
      </c>
      <c r="J62" s="115">
        <v>45</v>
      </c>
      <c r="K62" s="116">
        <v>18.072289156626507</v>
      </c>
    </row>
    <row r="63" spans="1:11" ht="14.1" customHeight="1" x14ac:dyDescent="0.2">
      <c r="A63" s="306"/>
      <c r="B63" s="307" t="s">
        <v>294</v>
      </c>
      <c r="C63" s="308"/>
      <c r="D63" s="113">
        <v>1.8110974817807923</v>
      </c>
      <c r="E63" s="115">
        <v>251</v>
      </c>
      <c r="F63" s="114">
        <v>259</v>
      </c>
      <c r="G63" s="114">
        <v>350</v>
      </c>
      <c r="H63" s="114">
        <v>291</v>
      </c>
      <c r="I63" s="140">
        <v>217</v>
      </c>
      <c r="J63" s="115">
        <v>34</v>
      </c>
      <c r="K63" s="116">
        <v>15.668202764976959</v>
      </c>
    </row>
    <row r="64" spans="1:11" ht="14.1" customHeight="1" x14ac:dyDescent="0.2">
      <c r="A64" s="306" t="s">
        <v>295</v>
      </c>
      <c r="B64" s="307" t="s">
        <v>296</v>
      </c>
      <c r="C64" s="308"/>
      <c r="D64" s="113">
        <v>0.95244967169348438</v>
      </c>
      <c r="E64" s="115">
        <v>132</v>
      </c>
      <c r="F64" s="114">
        <v>89</v>
      </c>
      <c r="G64" s="114">
        <v>111</v>
      </c>
      <c r="H64" s="114">
        <v>94</v>
      </c>
      <c r="I64" s="140">
        <v>111</v>
      </c>
      <c r="J64" s="115">
        <v>21</v>
      </c>
      <c r="K64" s="116">
        <v>18.918918918918919</v>
      </c>
    </row>
    <row r="65" spans="1:11" ht="14.1" customHeight="1" x14ac:dyDescent="0.2">
      <c r="A65" s="306" t="s">
        <v>297</v>
      </c>
      <c r="B65" s="307" t="s">
        <v>298</v>
      </c>
      <c r="C65" s="308"/>
      <c r="D65" s="113">
        <v>0.60610433653221729</v>
      </c>
      <c r="E65" s="115">
        <v>84</v>
      </c>
      <c r="F65" s="114">
        <v>53</v>
      </c>
      <c r="G65" s="114">
        <v>59</v>
      </c>
      <c r="H65" s="114">
        <v>48</v>
      </c>
      <c r="I65" s="140">
        <v>90</v>
      </c>
      <c r="J65" s="115">
        <v>-6</v>
      </c>
      <c r="K65" s="116">
        <v>-6.666666666666667</v>
      </c>
    </row>
    <row r="66" spans="1:11" ht="14.1" customHeight="1" x14ac:dyDescent="0.2">
      <c r="A66" s="306">
        <v>82</v>
      </c>
      <c r="B66" s="307" t="s">
        <v>299</v>
      </c>
      <c r="C66" s="308"/>
      <c r="D66" s="113">
        <v>3.0160906270293673</v>
      </c>
      <c r="E66" s="115">
        <v>418</v>
      </c>
      <c r="F66" s="114">
        <v>413</v>
      </c>
      <c r="G66" s="114">
        <v>464</v>
      </c>
      <c r="H66" s="114">
        <v>411</v>
      </c>
      <c r="I66" s="140">
        <v>387</v>
      </c>
      <c r="J66" s="115">
        <v>31</v>
      </c>
      <c r="K66" s="116">
        <v>8.0103359173126609</v>
      </c>
    </row>
    <row r="67" spans="1:11" ht="14.1" customHeight="1" x14ac:dyDescent="0.2">
      <c r="A67" s="306" t="s">
        <v>300</v>
      </c>
      <c r="B67" s="307" t="s">
        <v>301</v>
      </c>
      <c r="C67" s="308"/>
      <c r="D67" s="113">
        <v>1.5729850638574212</v>
      </c>
      <c r="E67" s="115">
        <v>218</v>
      </c>
      <c r="F67" s="114">
        <v>281</v>
      </c>
      <c r="G67" s="114">
        <v>323</v>
      </c>
      <c r="H67" s="114">
        <v>270</v>
      </c>
      <c r="I67" s="140">
        <v>201</v>
      </c>
      <c r="J67" s="115">
        <v>17</v>
      </c>
      <c r="K67" s="116">
        <v>8.4577114427860689</v>
      </c>
    </row>
    <row r="68" spans="1:11" ht="14.1" customHeight="1" x14ac:dyDescent="0.2">
      <c r="A68" s="306" t="s">
        <v>302</v>
      </c>
      <c r="B68" s="307" t="s">
        <v>303</v>
      </c>
      <c r="C68" s="308"/>
      <c r="D68" s="113">
        <v>1.0534670611155206</v>
      </c>
      <c r="E68" s="115">
        <v>146</v>
      </c>
      <c r="F68" s="114">
        <v>83</v>
      </c>
      <c r="G68" s="114">
        <v>103</v>
      </c>
      <c r="H68" s="114">
        <v>93</v>
      </c>
      <c r="I68" s="140">
        <v>111</v>
      </c>
      <c r="J68" s="115">
        <v>35</v>
      </c>
      <c r="K68" s="116">
        <v>31.531531531531531</v>
      </c>
    </row>
    <row r="69" spans="1:11" ht="14.1" customHeight="1" x14ac:dyDescent="0.2">
      <c r="A69" s="306">
        <v>83</v>
      </c>
      <c r="B69" s="307" t="s">
        <v>304</v>
      </c>
      <c r="C69" s="308"/>
      <c r="D69" s="113">
        <v>3.9901868821704309</v>
      </c>
      <c r="E69" s="115">
        <v>553</v>
      </c>
      <c r="F69" s="114">
        <v>487</v>
      </c>
      <c r="G69" s="114">
        <v>964</v>
      </c>
      <c r="H69" s="114">
        <v>521</v>
      </c>
      <c r="I69" s="140">
        <v>588</v>
      </c>
      <c r="J69" s="115">
        <v>-35</v>
      </c>
      <c r="K69" s="116">
        <v>-5.9523809523809526</v>
      </c>
    </row>
    <row r="70" spans="1:11" ht="14.1" customHeight="1" x14ac:dyDescent="0.2">
      <c r="A70" s="306" t="s">
        <v>305</v>
      </c>
      <c r="B70" s="307" t="s">
        <v>306</v>
      </c>
      <c r="C70" s="308"/>
      <c r="D70" s="113">
        <v>3.2325564615051592</v>
      </c>
      <c r="E70" s="115">
        <v>448</v>
      </c>
      <c r="F70" s="114">
        <v>374</v>
      </c>
      <c r="G70" s="114">
        <v>812</v>
      </c>
      <c r="H70" s="114">
        <v>415</v>
      </c>
      <c r="I70" s="140">
        <v>475</v>
      </c>
      <c r="J70" s="115">
        <v>-27</v>
      </c>
      <c r="K70" s="116">
        <v>-5.6842105263157894</v>
      </c>
    </row>
    <row r="71" spans="1:11" ht="14.1" customHeight="1" x14ac:dyDescent="0.2">
      <c r="A71" s="306"/>
      <c r="B71" s="307" t="s">
        <v>307</v>
      </c>
      <c r="C71" s="308"/>
      <c r="D71" s="113">
        <v>2.1935204560213579</v>
      </c>
      <c r="E71" s="115">
        <v>304</v>
      </c>
      <c r="F71" s="114">
        <v>247</v>
      </c>
      <c r="G71" s="114">
        <v>601</v>
      </c>
      <c r="H71" s="114">
        <v>268</v>
      </c>
      <c r="I71" s="140">
        <v>332</v>
      </c>
      <c r="J71" s="115">
        <v>-28</v>
      </c>
      <c r="K71" s="116">
        <v>-8.4337349397590362</v>
      </c>
    </row>
    <row r="72" spans="1:11" ht="14.1" customHeight="1" x14ac:dyDescent="0.2">
      <c r="A72" s="306">
        <v>84</v>
      </c>
      <c r="B72" s="307" t="s">
        <v>308</v>
      </c>
      <c r="C72" s="308"/>
      <c r="D72" s="113">
        <v>1.8327440652283715</v>
      </c>
      <c r="E72" s="115">
        <v>254</v>
      </c>
      <c r="F72" s="114">
        <v>152</v>
      </c>
      <c r="G72" s="114">
        <v>326</v>
      </c>
      <c r="H72" s="114">
        <v>198</v>
      </c>
      <c r="I72" s="140">
        <v>204</v>
      </c>
      <c r="J72" s="115">
        <v>50</v>
      </c>
      <c r="K72" s="116">
        <v>24.509803921568629</v>
      </c>
    </row>
    <row r="73" spans="1:11" ht="14.1" customHeight="1" x14ac:dyDescent="0.2">
      <c r="A73" s="306" t="s">
        <v>309</v>
      </c>
      <c r="B73" s="307" t="s">
        <v>310</v>
      </c>
      <c r="C73" s="308"/>
      <c r="D73" s="113">
        <v>0.99574283858864276</v>
      </c>
      <c r="E73" s="115">
        <v>138</v>
      </c>
      <c r="F73" s="114">
        <v>83</v>
      </c>
      <c r="G73" s="114">
        <v>207</v>
      </c>
      <c r="H73" s="114">
        <v>113</v>
      </c>
      <c r="I73" s="140">
        <v>102</v>
      </c>
      <c r="J73" s="115">
        <v>36</v>
      </c>
      <c r="K73" s="116">
        <v>35.294117647058826</v>
      </c>
    </row>
    <row r="74" spans="1:11" ht="14.1" customHeight="1" x14ac:dyDescent="0.2">
      <c r="A74" s="306" t="s">
        <v>311</v>
      </c>
      <c r="B74" s="307" t="s">
        <v>312</v>
      </c>
      <c r="C74" s="308"/>
      <c r="D74" s="113">
        <v>0.10101738942203622</v>
      </c>
      <c r="E74" s="115">
        <v>14</v>
      </c>
      <c r="F74" s="114">
        <v>9</v>
      </c>
      <c r="G74" s="114">
        <v>17</v>
      </c>
      <c r="H74" s="114">
        <v>17</v>
      </c>
      <c r="I74" s="140">
        <v>8</v>
      </c>
      <c r="J74" s="115">
        <v>6</v>
      </c>
      <c r="K74" s="116">
        <v>75</v>
      </c>
    </row>
    <row r="75" spans="1:11" ht="14.1" customHeight="1" x14ac:dyDescent="0.2">
      <c r="A75" s="306" t="s">
        <v>313</v>
      </c>
      <c r="B75" s="307" t="s">
        <v>314</v>
      </c>
      <c r="C75" s="308"/>
      <c r="D75" s="113">
        <v>0.32469875171368784</v>
      </c>
      <c r="E75" s="115">
        <v>45</v>
      </c>
      <c r="F75" s="114">
        <v>28</v>
      </c>
      <c r="G75" s="114">
        <v>65</v>
      </c>
      <c r="H75" s="114">
        <v>26</v>
      </c>
      <c r="I75" s="140">
        <v>41</v>
      </c>
      <c r="J75" s="115">
        <v>4</v>
      </c>
      <c r="K75" s="116">
        <v>9.7560975609756095</v>
      </c>
    </row>
    <row r="76" spans="1:11" ht="14.1" customHeight="1" x14ac:dyDescent="0.2">
      <c r="A76" s="306">
        <v>91</v>
      </c>
      <c r="B76" s="307" t="s">
        <v>315</v>
      </c>
      <c r="C76" s="308"/>
      <c r="D76" s="113">
        <v>0.10823291723789595</v>
      </c>
      <c r="E76" s="115">
        <v>15</v>
      </c>
      <c r="F76" s="114">
        <v>16</v>
      </c>
      <c r="G76" s="114">
        <v>28</v>
      </c>
      <c r="H76" s="114">
        <v>14</v>
      </c>
      <c r="I76" s="140">
        <v>13</v>
      </c>
      <c r="J76" s="115">
        <v>2</v>
      </c>
      <c r="K76" s="116">
        <v>15.384615384615385</v>
      </c>
    </row>
    <row r="77" spans="1:11" ht="14.1" customHeight="1" x14ac:dyDescent="0.2">
      <c r="A77" s="306">
        <v>92</v>
      </c>
      <c r="B77" s="307" t="s">
        <v>316</v>
      </c>
      <c r="C77" s="308"/>
      <c r="D77" s="113">
        <v>1.1544844505375569</v>
      </c>
      <c r="E77" s="115">
        <v>160</v>
      </c>
      <c r="F77" s="114">
        <v>140</v>
      </c>
      <c r="G77" s="114">
        <v>183</v>
      </c>
      <c r="H77" s="114">
        <v>96</v>
      </c>
      <c r="I77" s="140">
        <v>130</v>
      </c>
      <c r="J77" s="115">
        <v>30</v>
      </c>
      <c r="K77" s="116">
        <v>23.076923076923077</v>
      </c>
    </row>
    <row r="78" spans="1:11" ht="14.1" customHeight="1" x14ac:dyDescent="0.2">
      <c r="A78" s="306">
        <v>93</v>
      </c>
      <c r="B78" s="307" t="s">
        <v>317</v>
      </c>
      <c r="C78" s="308"/>
      <c r="D78" s="113">
        <v>0.12266397286961542</v>
      </c>
      <c r="E78" s="115">
        <v>17</v>
      </c>
      <c r="F78" s="114">
        <v>11</v>
      </c>
      <c r="G78" s="114" t="s">
        <v>514</v>
      </c>
      <c r="H78" s="114">
        <v>12</v>
      </c>
      <c r="I78" s="140" t="s">
        <v>514</v>
      </c>
      <c r="J78" s="115" t="s">
        <v>514</v>
      </c>
      <c r="K78" s="116" t="s">
        <v>514</v>
      </c>
    </row>
    <row r="79" spans="1:11" ht="14.1" customHeight="1" x14ac:dyDescent="0.2">
      <c r="A79" s="306">
        <v>94</v>
      </c>
      <c r="B79" s="307" t="s">
        <v>318</v>
      </c>
      <c r="C79" s="308"/>
      <c r="D79" s="113">
        <v>0.15874161194891406</v>
      </c>
      <c r="E79" s="115">
        <v>22</v>
      </c>
      <c r="F79" s="114">
        <v>24</v>
      </c>
      <c r="G79" s="114">
        <v>22</v>
      </c>
      <c r="H79" s="114">
        <v>17</v>
      </c>
      <c r="I79" s="140">
        <v>14</v>
      </c>
      <c r="J79" s="115">
        <v>8</v>
      </c>
      <c r="K79" s="116">
        <v>57.142857142857146</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0.11544844505375568</v>
      </c>
      <c r="E81" s="143">
        <v>16</v>
      </c>
      <c r="F81" s="144">
        <v>12</v>
      </c>
      <c r="G81" s="144">
        <v>14</v>
      </c>
      <c r="H81" s="144">
        <v>16</v>
      </c>
      <c r="I81" s="145">
        <v>23</v>
      </c>
      <c r="J81" s="143">
        <v>-7</v>
      </c>
      <c r="K81" s="146">
        <v>-30.434782608695652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150746</v>
      </c>
      <c r="C10" s="114">
        <v>87142</v>
      </c>
      <c r="D10" s="114">
        <v>63604</v>
      </c>
      <c r="E10" s="114">
        <v>116060</v>
      </c>
      <c r="F10" s="114">
        <v>33399</v>
      </c>
      <c r="G10" s="114">
        <v>18368</v>
      </c>
      <c r="H10" s="114">
        <v>40630</v>
      </c>
      <c r="I10" s="115">
        <v>31281</v>
      </c>
      <c r="J10" s="114">
        <v>21770</v>
      </c>
      <c r="K10" s="114">
        <v>9511</v>
      </c>
      <c r="L10" s="423">
        <v>10104</v>
      </c>
      <c r="M10" s="424">
        <v>10512</v>
      </c>
    </row>
    <row r="11" spans="1:13" ht="11.1" customHeight="1" x14ac:dyDescent="0.2">
      <c r="A11" s="422" t="s">
        <v>388</v>
      </c>
      <c r="B11" s="115">
        <v>152102</v>
      </c>
      <c r="C11" s="114">
        <v>88347</v>
      </c>
      <c r="D11" s="114">
        <v>63755</v>
      </c>
      <c r="E11" s="114">
        <v>117423</v>
      </c>
      <c r="F11" s="114">
        <v>33400</v>
      </c>
      <c r="G11" s="114">
        <v>17974</v>
      </c>
      <c r="H11" s="114">
        <v>41402</v>
      </c>
      <c r="I11" s="115">
        <v>31979</v>
      </c>
      <c r="J11" s="114">
        <v>22232</v>
      </c>
      <c r="K11" s="114">
        <v>9747</v>
      </c>
      <c r="L11" s="423">
        <v>10784</v>
      </c>
      <c r="M11" s="424">
        <v>9586</v>
      </c>
    </row>
    <row r="12" spans="1:13" ht="11.1" customHeight="1" x14ac:dyDescent="0.2">
      <c r="A12" s="422" t="s">
        <v>389</v>
      </c>
      <c r="B12" s="115">
        <v>157043</v>
      </c>
      <c r="C12" s="114">
        <v>91358</v>
      </c>
      <c r="D12" s="114">
        <v>65685</v>
      </c>
      <c r="E12" s="114">
        <v>122091</v>
      </c>
      <c r="F12" s="114">
        <v>33661</v>
      </c>
      <c r="G12" s="114">
        <v>20550</v>
      </c>
      <c r="H12" s="114">
        <v>42279</v>
      </c>
      <c r="I12" s="115">
        <v>32396</v>
      </c>
      <c r="J12" s="114">
        <v>22277</v>
      </c>
      <c r="K12" s="114">
        <v>10119</v>
      </c>
      <c r="L12" s="423">
        <v>15957</v>
      </c>
      <c r="M12" s="424">
        <v>12384</v>
      </c>
    </row>
    <row r="13" spans="1:13" s="110" customFormat="1" ht="11.1" customHeight="1" x14ac:dyDescent="0.2">
      <c r="A13" s="422" t="s">
        <v>390</v>
      </c>
      <c r="B13" s="115">
        <v>155763</v>
      </c>
      <c r="C13" s="114">
        <v>90171</v>
      </c>
      <c r="D13" s="114">
        <v>65592</v>
      </c>
      <c r="E13" s="114">
        <v>120645</v>
      </c>
      <c r="F13" s="114">
        <v>33783</v>
      </c>
      <c r="G13" s="114">
        <v>19637</v>
      </c>
      <c r="H13" s="114">
        <v>42694</v>
      </c>
      <c r="I13" s="115">
        <v>32591</v>
      </c>
      <c r="J13" s="114">
        <v>22450</v>
      </c>
      <c r="K13" s="114">
        <v>10141</v>
      </c>
      <c r="L13" s="423">
        <v>9739</v>
      </c>
      <c r="M13" s="424">
        <v>11386</v>
      </c>
    </row>
    <row r="14" spans="1:13" ht="15" customHeight="1" x14ac:dyDescent="0.2">
      <c r="A14" s="422" t="s">
        <v>391</v>
      </c>
      <c r="B14" s="115">
        <v>156585</v>
      </c>
      <c r="C14" s="114">
        <v>90881</v>
      </c>
      <c r="D14" s="114">
        <v>65704</v>
      </c>
      <c r="E14" s="114">
        <v>120802</v>
      </c>
      <c r="F14" s="114">
        <v>34590</v>
      </c>
      <c r="G14" s="114">
        <v>18987</v>
      </c>
      <c r="H14" s="114">
        <v>43556</v>
      </c>
      <c r="I14" s="115">
        <v>32527</v>
      </c>
      <c r="J14" s="114">
        <v>22367</v>
      </c>
      <c r="K14" s="114">
        <v>10160</v>
      </c>
      <c r="L14" s="423">
        <v>11499</v>
      </c>
      <c r="M14" s="424">
        <v>10954</v>
      </c>
    </row>
    <row r="15" spans="1:13" ht="11.1" customHeight="1" x14ac:dyDescent="0.2">
      <c r="A15" s="422" t="s">
        <v>388</v>
      </c>
      <c r="B15" s="115">
        <v>157889</v>
      </c>
      <c r="C15" s="114">
        <v>91887</v>
      </c>
      <c r="D15" s="114">
        <v>66002</v>
      </c>
      <c r="E15" s="114">
        <v>121510</v>
      </c>
      <c r="F15" s="114">
        <v>35226</v>
      </c>
      <c r="G15" s="114">
        <v>18621</v>
      </c>
      <c r="H15" s="114">
        <v>44452</v>
      </c>
      <c r="I15" s="115">
        <v>32793</v>
      </c>
      <c r="J15" s="114">
        <v>22509</v>
      </c>
      <c r="K15" s="114">
        <v>10284</v>
      </c>
      <c r="L15" s="423">
        <v>12404</v>
      </c>
      <c r="M15" s="424">
        <v>11203</v>
      </c>
    </row>
    <row r="16" spans="1:13" ht="11.1" customHeight="1" x14ac:dyDescent="0.2">
      <c r="A16" s="422" t="s">
        <v>389</v>
      </c>
      <c r="B16" s="115">
        <v>161581</v>
      </c>
      <c r="C16" s="114">
        <v>93993</v>
      </c>
      <c r="D16" s="114">
        <v>67588</v>
      </c>
      <c r="E16" s="114">
        <v>125130</v>
      </c>
      <c r="F16" s="114">
        <v>35637</v>
      </c>
      <c r="G16" s="114">
        <v>20782</v>
      </c>
      <c r="H16" s="114">
        <v>45186</v>
      </c>
      <c r="I16" s="115">
        <v>33166</v>
      </c>
      <c r="J16" s="114">
        <v>22525</v>
      </c>
      <c r="K16" s="114">
        <v>10641</v>
      </c>
      <c r="L16" s="423">
        <v>16130</v>
      </c>
      <c r="M16" s="424">
        <v>12795</v>
      </c>
    </row>
    <row r="17" spans="1:13" s="110" customFormat="1" ht="11.1" customHeight="1" x14ac:dyDescent="0.2">
      <c r="A17" s="422" t="s">
        <v>390</v>
      </c>
      <c r="B17" s="115">
        <v>160648</v>
      </c>
      <c r="C17" s="114">
        <v>92910</v>
      </c>
      <c r="D17" s="114">
        <v>67738</v>
      </c>
      <c r="E17" s="114">
        <v>124685</v>
      </c>
      <c r="F17" s="114">
        <v>35846</v>
      </c>
      <c r="G17" s="114">
        <v>20092</v>
      </c>
      <c r="H17" s="114">
        <v>45663</v>
      </c>
      <c r="I17" s="115">
        <v>33088</v>
      </c>
      <c r="J17" s="114">
        <v>22399</v>
      </c>
      <c r="K17" s="114">
        <v>10689</v>
      </c>
      <c r="L17" s="423">
        <v>11025</v>
      </c>
      <c r="M17" s="424">
        <v>12394</v>
      </c>
    </row>
    <row r="18" spans="1:13" ht="15" customHeight="1" x14ac:dyDescent="0.2">
      <c r="A18" s="422" t="s">
        <v>392</v>
      </c>
      <c r="B18" s="115">
        <v>160990</v>
      </c>
      <c r="C18" s="114">
        <v>93128</v>
      </c>
      <c r="D18" s="114">
        <v>67862</v>
      </c>
      <c r="E18" s="114">
        <v>123784</v>
      </c>
      <c r="F18" s="114">
        <v>36709</v>
      </c>
      <c r="G18" s="114">
        <v>19444</v>
      </c>
      <c r="H18" s="114">
        <v>46332</v>
      </c>
      <c r="I18" s="115">
        <v>32624</v>
      </c>
      <c r="J18" s="114">
        <v>22088</v>
      </c>
      <c r="K18" s="114">
        <v>10536</v>
      </c>
      <c r="L18" s="423">
        <v>12100</v>
      </c>
      <c r="M18" s="424">
        <v>11863</v>
      </c>
    </row>
    <row r="19" spans="1:13" ht="11.1" customHeight="1" x14ac:dyDescent="0.2">
      <c r="A19" s="422" t="s">
        <v>388</v>
      </c>
      <c r="B19" s="115">
        <v>161510</v>
      </c>
      <c r="C19" s="114">
        <v>93494</v>
      </c>
      <c r="D19" s="114">
        <v>68016</v>
      </c>
      <c r="E19" s="114">
        <v>123922</v>
      </c>
      <c r="F19" s="114">
        <v>37108</v>
      </c>
      <c r="G19" s="114">
        <v>18698</v>
      </c>
      <c r="H19" s="114">
        <v>47319</v>
      </c>
      <c r="I19" s="115">
        <v>33228</v>
      </c>
      <c r="J19" s="114">
        <v>22502</v>
      </c>
      <c r="K19" s="114">
        <v>10726</v>
      </c>
      <c r="L19" s="423">
        <v>11455</v>
      </c>
      <c r="M19" s="424">
        <v>11005</v>
      </c>
    </row>
    <row r="20" spans="1:13" ht="11.1" customHeight="1" x14ac:dyDescent="0.2">
      <c r="A20" s="422" t="s">
        <v>389</v>
      </c>
      <c r="B20" s="115">
        <v>165066</v>
      </c>
      <c r="C20" s="114">
        <v>95357</v>
      </c>
      <c r="D20" s="114">
        <v>69709</v>
      </c>
      <c r="E20" s="114">
        <v>127118</v>
      </c>
      <c r="F20" s="114">
        <v>37433</v>
      </c>
      <c r="G20" s="114">
        <v>20765</v>
      </c>
      <c r="H20" s="114">
        <v>48164</v>
      </c>
      <c r="I20" s="115">
        <v>33391</v>
      </c>
      <c r="J20" s="114">
        <v>22253</v>
      </c>
      <c r="K20" s="114">
        <v>11138</v>
      </c>
      <c r="L20" s="423">
        <v>15778</v>
      </c>
      <c r="M20" s="424">
        <v>12673</v>
      </c>
    </row>
    <row r="21" spans="1:13" s="110" customFormat="1" ht="11.1" customHeight="1" x14ac:dyDescent="0.2">
      <c r="A21" s="422" t="s">
        <v>390</v>
      </c>
      <c r="B21" s="115">
        <v>163667</v>
      </c>
      <c r="C21" s="114">
        <v>94015</v>
      </c>
      <c r="D21" s="114">
        <v>69652</v>
      </c>
      <c r="E21" s="114">
        <v>125960</v>
      </c>
      <c r="F21" s="114">
        <v>37640</v>
      </c>
      <c r="G21" s="114">
        <v>20007</v>
      </c>
      <c r="H21" s="114">
        <v>48627</v>
      </c>
      <c r="I21" s="115">
        <v>33720</v>
      </c>
      <c r="J21" s="114">
        <v>22394</v>
      </c>
      <c r="K21" s="114">
        <v>11326</v>
      </c>
      <c r="L21" s="423">
        <v>11521</v>
      </c>
      <c r="M21" s="424">
        <v>12856</v>
      </c>
    </row>
    <row r="22" spans="1:13" ht="15" customHeight="1" x14ac:dyDescent="0.2">
      <c r="A22" s="422" t="s">
        <v>393</v>
      </c>
      <c r="B22" s="115">
        <v>163434</v>
      </c>
      <c r="C22" s="114">
        <v>93991</v>
      </c>
      <c r="D22" s="114">
        <v>69443</v>
      </c>
      <c r="E22" s="114">
        <v>125447</v>
      </c>
      <c r="F22" s="114">
        <v>37770</v>
      </c>
      <c r="G22" s="114">
        <v>18986</v>
      </c>
      <c r="H22" s="114">
        <v>49389</v>
      </c>
      <c r="I22" s="115">
        <v>34122</v>
      </c>
      <c r="J22" s="114">
        <v>22858</v>
      </c>
      <c r="K22" s="114">
        <v>11264</v>
      </c>
      <c r="L22" s="423">
        <v>10592</v>
      </c>
      <c r="M22" s="424">
        <v>11158</v>
      </c>
    </row>
    <row r="23" spans="1:13" ht="11.1" customHeight="1" x14ac:dyDescent="0.2">
      <c r="A23" s="422" t="s">
        <v>388</v>
      </c>
      <c r="B23" s="115">
        <v>164428</v>
      </c>
      <c r="C23" s="114">
        <v>94907</v>
      </c>
      <c r="D23" s="114">
        <v>69521</v>
      </c>
      <c r="E23" s="114">
        <v>125996</v>
      </c>
      <c r="F23" s="114">
        <v>38165</v>
      </c>
      <c r="G23" s="114">
        <v>18504</v>
      </c>
      <c r="H23" s="114">
        <v>50224</v>
      </c>
      <c r="I23" s="115">
        <v>34700</v>
      </c>
      <c r="J23" s="114">
        <v>23241</v>
      </c>
      <c r="K23" s="114">
        <v>11459</v>
      </c>
      <c r="L23" s="423">
        <v>11193</v>
      </c>
      <c r="M23" s="424">
        <v>10270</v>
      </c>
    </row>
    <row r="24" spans="1:13" ht="11.1" customHeight="1" x14ac:dyDescent="0.2">
      <c r="A24" s="422" t="s">
        <v>389</v>
      </c>
      <c r="B24" s="115">
        <v>168091</v>
      </c>
      <c r="C24" s="114">
        <v>96921</v>
      </c>
      <c r="D24" s="114">
        <v>71170</v>
      </c>
      <c r="E24" s="114">
        <v>127720</v>
      </c>
      <c r="F24" s="114">
        <v>39017</v>
      </c>
      <c r="G24" s="114">
        <v>20484</v>
      </c>
      <c r="H24" s="114">
        <v>51088</v>
      </c>
      <c r="I24" s="115">
        <v>34595</v>
      </c>
      <c r="J24" s="114">
        <v>22766</v>
      </c>
      <c r="K24" s="114">
        <v>11829</v>
      </c>
      <c r="L24" s="423">
        <v>17097</v>
      </c>
      <c r="M24" s="424">
        <v>14026</v>
      </c>
    </row>
    <row r="25" spans="1:13" s="110" customFormat="1" ht="11.1" customHeight="1" x14ac:dyDescent="0.2">
      <c r="A25" s="422" t="s">
        <v>390</v>
      </c>
      <c r="B25" s="115">
        <v>166362</v>
      </c>
      <c r="C25" s="114">
        <v>95663</v>
      </c>
      <c r="D25" s="114">
        <v>70699</v>
      </c>
      <c r="E25" s="114">
        <v>125916</v>
      </c>
      <c r="F25" s="114">
        <v>39077</v>
      </c>
      <c r="G25" s="114">
        <v>19672</v>
      </c>
      <c r="H25" s="114">
        <v>51491</v>
      </c>
      <c r="I25" s="115">
        <v>34452</v>
      </c>
      <c r="J25" s="114">
        <v>22698</v>
      </c>
      <c r="K25" s="114">
        <v>11754</v>
      </c>
      <c r="L25" s="423">
        <v>9937</v>
      </c>
      <c r="M25" s="424">
        <v>11723</v>
      </c>
    </row>
    <row r="26" spans="1:13" ht="15" customHeight="1" x14ac:dyDescent="0.2">
      <c r="A26" s="422" t="s">
        <v>394</v>
      </c>
      <c r="B26" s="115">
        <v>166646</v>
      </c>
      <c r="C26" s="114">
        <v>95884</v>
      </c>
      <c r="D26" s="114">
        <v>70762</v>
      </c>
      <c r="E26" s="114">
        <v>125991</v>
      </c>
      <c r="F26" s="114">
        <v>39286</v>
      </c>
      <c r="G26" s="114">
        <v>18926</v>
      </c>
      <c r="H26" s="114">
        <v>52342</v>
      </c>
      <c r="I26" s="115">
        <v>35185</v>
      </c>
      <c r="J26" s="114">
        <v>23426</v>
      </c>
      <c r="K26" s="114">
        <v>11759</v>
      </c>
      <c r="L26" s="423">
        <v>11046</v>
      </c>
      <c r="M26" s="424">
        <v>11002</v>
      </c>
    </row>
    <row r="27" spans="1:13" ht="11.1" customHeight="1" x14ac:dyDescent="0.2">
      <c r="A27" s="422" t="s">
        <v>388</v>
      </c>
      <c r="B27" s="115">
        <v>167514</v>
      </c>
      <c r="C27" s="114">
        <v>96558</v>
      </c>
      <c r="D27" s="114">
        <v>70956</v>
      </c>
      <c r="E27" s="114">
        <v>126514</v>
      </c>
      <c r="F27" s="114">
        <v>39636</v>
      </c>
      <c r="G27" s="114">
        <v>18545</v>
      </c>
      <c r="H27" s="114">
        <v>53312</v>
      </c>
      <c r="I27" s="115">
        <v>35790</v>
      </c>
      <c r="J27" s="114">
        <v>23902</v>
      </c>
      <c r="K27" s="114">
        <v>11888</v>
      </c>
      <c r="L27" s="423">
        <v>10771</v>
      </c>
      <c r="M27" s="424">
        <v>10153</v>
      </c>
    </row>
    <row r="28" spans="1:13" ht="11.1" customHeight="1" x14ac:dyDescent="0.2">
      <c r="A28" s="422" t="s">
        <v>389</v>
      </c>
      <c r="B28" s="115">
        <v>170529</v>
      </c>
      <c r="C28" s="114">
        <v>98233</v>
      </c>
      <c r="D28" s="114">
        <v>72296</v>
      </c>
      <c r="E28" s="114">
        <v>129877</v>
      </c>
      <c r="F28" s="114">
        <v>40407</v>
      </c>
      <c r="G28" s="114">
        <v>19967</v>
      </c>
      <c r="H28" s="114">
        <v>54137</v>
      </c>
      <c r="I28" s="115">
        <v>35828</v>
      </c>
      <c r="J28" s="114">
        <v>23610</v>
      </c>
      <c r="K28" s="114">
        <v>12218</v>
      </c>
      <c r="L28" s="423">
        <v>16321</v>
      </c>
      <c r="M28" s="424">
        <v>14215</v>
      </c>
    </row>
    <row r="29" spans="1:13" s="110" customFormat="1" ht="11.1" customHeight="1" x14ac:dyDescent="0.2">
      <c r="A29" s="422" t="s">
        <v>390</v>
      </c>
      <c r="B29" s="115">
        <v>168137</v>
      </c>
      <c r="C29" s="114">
        <v>96424</v>
      </c>
      <c r="D29" s="114">
        <v>71713</v>
      </c>
      <c r="E29" s="114">
        <v>127503</v>
      </c>
      <c r="F29" s="114">
        <v>40582</v>
      </c>
      <c r="G29" s="114">
        <v>19103</v>
      </c>
      <c r="H29" s="114">
        <v>54294</v>
      </c>
      <c r="I29" s="115">
        <v>35805</v>
      </c>
      <c r="J29" s="114">
        <v>23808</v>
      </c>
      <c r="K29" s="114">
        <v>11997</v>
      </c>
      <c r="L29" s="423">
        <v>9064</v>
      </c>
      <c r="M29" s="424">
        <v>11538</v>
      </c>
    </row>
    <row r="30" spans="1:13" ht="15" customHeight="1" x14ac:dyDescent="0.2">
      <c r="A30" s="422" t="s">
        <v>395</v>
      </c>
      <c r="B30" s="115">
        <v>168048</v>
      </c>
      <c r="C30" s="114">
        <v>96416</v>
      </c>
      <c r="D30" s="114">
        <v>71632</v>
      </c>
      <c r="E30" s="114">
        <v>126722</v>
      </c>
      <c r="F30" s="114">
        <v>41290</v>
      </c>
      <c r="G30" s="114">
        <v>18286</v>
      </c>
      <c r="H30" s="114">
        <v>54870</v>
      </c>
      <c r="I30" s="115">
        <v>35121</v>
      </c>
      <c r="J30" s="114">
        <v>23400</v>
      </c>
      <c r="K30" s="114">
        <v>11721</v>
      </c>
      <c r="L30" s="423">
        <v>11764</v>
      </c>
      <c r="M30" s="424">
        <v>12193</v>
      </c>
    </row>
    <row r="31" spans="1:13" ht="11.1" customHeight="1" x14ac:dyDescent="0.2">
      <c r="A31" s="422" t="s">
        <v>388</v>
      </c>
      <c r="B31" s="115">
        <v>169519</v>
      </c>
      <c r="C31" s="114">
        <v>97270</v>
      </c>
      <c r="D31" s="114">
        <v>72249</v>
      </c>
      <c r="E31" s="114">
        <v>127260</v>
      </c>
      <c r="F31" s="114">
        <v>42233</v>
      </c>
      <c r="G31" s="114">
        <v>17971</v>
      </c>
      <c r="H31" s="114">
        <v>55672</v>
      </c>
      <c r="I31" s="115">
        <v>35984</v>
      </c>
      <c r="J31" s="114">
        <v>23979</v>
      </c>
      <c r="K31" s="114">
        <v>12005</v>
      </c>
      <c r="L31" s="423">
        <v>10976</v>
      </c>
      <c r="M31" s="424">
        <v>9770</v>
      </c>
    </row>
    <row r="32" spans="1:13" ht="11.1" customHeight="1" x14ac:dyDescent="0.2">
      <c r="A32" s="422" t="s">
        <v>389</v>
      </c>
      <c r="B32" s="115">
        <v>173378</v>
      </c>
      <c r="C32" s="114">
        <v>99498</v>
      </c>
      <c r="D32" s="114">
        <v>73880</v>
      </c>
      <c r="E32" s="114">
        <v>130590</v>
      </c>
      <c r="F32" s="114">
        <v>42772</v>
      </c>
      <c r="G32" s="114">
        <v>19664</v>
      </c>
      <c r="H32" s="114">
        <v>56493</v>
      </c>
      <c r="I32" s="115">
        <v>35867</v>
      </c>
      <c r="J32" s="114">
        <v>23555</v>
      </c>
      <c r="K32" s="114">
        <v>12312</v>
      </c>
      <c r="L32" s="423">
        <v>17535</v>
      </c>
      <c r="M32" s="424">
        <v>14612</v>
      </c>
    </row>
    <row r="33" spans="1:13" s="110" customFormat="1" ht="11.1" customHeight="1" x14ac:dyDescent="0.2">
      <c r="A33" s="422" t="s">
        <v>390</v>
      </c>
      <c r="B33" s="115">
        <v>171852</v>
      </c>
      <c r="C33" s="114">
        <v>98160</v>
      </c>
      <c r="D33" s="114">
        <v>73692</v>
      </c>
      <c r="E33" s="114">
        <v>128803</v>
      </c>
      <c r="F33" s="114">
        <v>43040</v>
      </c>
      <c r="G33" s="114">
        <v>18928</v>
      </c>
      <c r="H33" s="114">
        <v>56683</v>
      </c>
      <c r="I33" s="115">
        <v>35981</v>
      </c>
      <c r="J33" s="114">
        <v>23738</v>
      </c>
      <c r="K33" s="114">
        <v>12243</v>
      </c>
      <c r="L33" s="423">
        <v>10079</v>
      </c>
      <c r="M33" s="424">
        <v>11936</v>
      </c>
    </row>
    <row r="34" spans="1:13" ht="15" customHeight="1" x14ac:dyDescent="0.2">
      <c r="A34" s="422" t="s">
        <v>396</v>
      </c>
      <c r="B34" s="115">
        <v>171334</v>
      </c>
      <c r="C34" s="114">
        <v>97750</v>
      </c>
      <c r="D34" s="114">
        <v>73584</v>
      </c>
      <c r="E34" s="114">
        <v>127981</v>
      </c>
      <c r="F34" s="114">
        <v>43345</v>
      </c>
      <c r="G34" s="114">
        <v>18129</v>
      </c>
      <c r="H34" s="114">
        <v>57113</v>
      </c>
      <c r="I34" s="115">
        <v>35545</v>
      </c>
      <c r="J34" s="114">
        <v>23546</v>
      </c>
      <c r="K34" s="114">
        <v>11999</v>
      </c>
      <c r="L34" s="423">
        <v>11819</v>
      </c>
      <c r="M34" s="424">
        <v>12324</v>
      </c>
    </row>
    <row r="35" spans="1:13" ht="11.1" customHeight="1" x14ac:dyDescent="0.2">
      <c r="A35" s="422" t="s">
        <v>388</v>
      </c>
      <c r="B35" s="115">
        <v>172196</v>
      </c>
      <c r="C35" s="114">
        <v>98477</v>
      </c>
      <c r="D35" s="114">
        <v>73719</v>
      </c>
      <c r="E35" s="114">
        <v>128462</v>
      </c>
      <c r="F35" s="114">
        <v>43730</v>
      </c>
      <c r="G35" s="114">
        <v>17587</v>
      </c>
      <c r="H35" s="114">
        <v>57891</v>
      </c>
      <c r="I35" s="115">
        <v>35730</v>
      </c>
      <c r="J35" s="114">
        <v>23603</v>
      </c>
      <c r="K35" s="114">
        <v>12127</v>
      </c>
      <c r="L35" s="423">
        <v>10743</v>
      </c>
      <c r="M35" s="424">
        <v>10169</v>
      </c>
    </row>
    <row r="36" spans="1:13" ht="11.1" customHeight="1" x14ac:dyDescent="0.2">
      <c r="A36" s="422" t="s">
        <v>389</v>
      </c>
      <c r="B36" s="115">
        <v>175496</v>
      </c>
      <c r="C36" s="114">
        <v>100210</v>
      </c>
      <c r="D36" s="114">
        <v>75286</v>
      </c>
      <c r="E36" s="114">
        <v>131322</v>
      </c>
      <c r="F36" s="114">
        <v>44173</v>
      </c>
      <c r="G36" s="114">
        <v>19354</v>
      </c>
      <c r="H36" s="114">
        <v>58665</v>
      </c>
      <c r="I36" s="115">
        <v>35251</v>
      </c>
      <c r="J36" s="114">
        <v>22749</v>
      </c>
      <c r="K36" s="114">
        <v>12502</v>
      </c>
      <c r="L36" s="423">
        <v>17267</v>
      </c>
      <c r="M36" s="424">
        <v>14378</v>
      </c>
    </row>
    <row r="37" spans="1:13" s="110" customFormat="1" ht="11.1" customHeight="1" x14ac:dyDescent="0.2">
      <c r="A37" s="422" t="s">
        <v>390</v>
      </c>
      <c r="B37" s="115">
        <v>174233</v>
      </c>
      <c r="C37" s="114">
        <v>99075</v>
      </c>
      <c r="D37" s="114">
        <v>75158</v>
      </c>
      <c r="E37" s="114">
        <v>129630</v>
      </c>
      <c r="F37" s="114">
        <v>44602</v>
      </c>
      <c r="G37" s="114">
        <v>18570</v>
      </c>
      <c r="H37" s="114">
        <v>59197</v>
      </c>
      <c r="I37" s="115">
        <v>35186</v>
      </c>
      <c r="J37" s="114">
        <v>22771</v>
      </c>
      <c r="K37" s="114">
        <v>12415</v>
      </c>
      <c r="L37" s="423">
        <v>10177</v>
      </c>
      <c r="M37" s="424">
        <v>12003</v>
      </c>
    </row>
    <row r="38" spans="1:13" ht="15" customHeight="1" x14ac:dyDescent="0.2">
      <c r="A38" s="425" t="s">
        <v>397</v>
      </c>
      <c r="B38" s="115">
        <v>174314</v>
      </c>
      <c r="C38" s="114">
        <v>99283</v>
      </c>
      <c r="D38" s="114">
        <v>75031</v>
      </c>
      <c r="E38" s="114">
        <v>129513</v>
      </c>
      <c r="F38" s="114">
        <v>44801</v>
      </c>
      <c r="G38" s="114">
        <v>17934</v>
      </c>
      <c r="H38" s="114">
        <v>59516</v>
      </c>
      <c r="I38" s="115">
        <v>35025</v>
      </c>
      <c r="J38" s="114">
        <v>22643</v>
      </c>
      <c r="K38" s="114">
        <v>12382</v>
      </c>
      <c r="L38" s="423">
        <v>12193</v>
      </c>
      <c r="M38" s="424">
        <v>12258</v>
      </c>
    </row>
    <row r="39" spans="1:13" ht="11.1" customHeight="1" x14ac:dyDescent="0.2">
      <c r="A39" s="422" t="s">
        <v>388</v>
      </c>
      <c r="B39" s="115">
        <v>174906</v>
      </c>
      <c r="C39" s="114">
        <v>99925</v>
      </c>
      <c r="D39" s="114">
        <v>74981</v>
      </c>
      <c r="E39" s="114">
        <v>129801</v>
      </c>
      <c r="F39" s="114">
        <v>45105</v>
      </c>
      <c r="G39" s="114">
        <v>17402</v>
      </c>
      <c r="H39" s="114">
        <v>60067</v>
      </c>
      <c r="I39" s="115">
        <v>35358</v>
      </c>
      <c r="J39" s="114">
        <v>22769</v>
      </c>
      <c r="K39" s="114">
        <v>12589</v>
      </c>
      <c r="L39" s="423">
        <v>11709</v>
      </c>
      <c r="M39" s="424">
        <v>11138</v>
      </c>
    </row>
    <row r="40" spans="1:13" ht="11.1" customHeight="1" x14ac:dyDescent="0.2">
      <c r="A40" s="425" t="s">
        <v>389</v>
      </c>
      <c r="B40" s="115">
        <v>178487</v>
      </c>
      <c r="C40" s="114">
        <v>101913</v>
      </c>
      <c r="D40" s="114">
        <v>76574</v>
      </c>
      <c r="E40" s="114">
        <v>132824</v>
      </c>
      <c r="F40" s="114">
        <v>45663</v>
      </c>
      <c r="G40" s="114">
        <v>19304</v>
      </c>
      <c r="H40" s="114">
        <v>60541</v>
      </c>
      <c r="I40" s="115">
        <v>35320</v>
      </c>
      <c r="J40" s="114">
        <v>22322</v>
      </c>
      <c r="K40" s="114">
        <v>12998</v>
      </c>
      <c r="L40" s="423">
        <v>17298</v>
      </c>
      <c r="M40" s="424">
        <v>14024</v>
      </c>
    </row>
    <row r="41" spans="1:13" s="110" customFormat="1" ht="11.1" customHeight="1" x14ac:dyDescent="0.2">
      <c r="A41" s="422" t="s">
        <v>390</v>
      </c>
      <c r="B41" s="115">
        <v>176905</v>
      </c>
      <c r="C41" s="114">
        <v>100763</v>
      </c>
      <c r="D41" s="114">
        <v>76142</v>
      </c>
      <c r="E41" s="114">
        <v>131151</v>
      </c>
      <c r="F41" s="114">
        <v>45754</v>
      </c>
      <c r="G41" s="114">
        <v>18662</v>
      </c>
      <c r="H41" s="114">
        <v>60773</v>
      </c>
      <c r="I41" s="115">
        <v>35396</v>
      </c>
      <c r="J41" s="114">
        <v>22421</v>
      </c>
      <c r="K41" s="114">
        <v>12975</v>
      </c>
      <c r="L41" s="423">
        <v>11381</v>
      </c>
      <c r="M41" s="424">
        <v>12803</v>
      </c>
    </row>
    <row r="42" spans="1:13" ht="15" customHeight="1" x14ac:dyDescent="0.2">
      <c r="A42" s="422" t="s">
        <v>398</v>
      </c>
      <c r="B42" s="115">
        <v>176803</v>
      </c>
      <c r="C42" s="114">
        <v>100895</v>
      </c>
      <c r="D42" s="114">
        <v>75908</v>
      </c>
      <c r="E42" s="114">
        <v>130992</v>
      </c>
      <c r="F42" s="114">
        <v>45811</v>
      </c>
      <c r="G42" s="114">
        <v>17960</v>
      </c>
      <c r="H42" s="114">
        <v>61287</v>
      </c>
      <c r="I42" s="115">
        <v>34975</v>
      </c>
      <c r="J42" s="114">
        <v>22110</v>
      </c>
      <c r="K42" s="114">
        <v>12865</v>
      </c>
      <c r="L42" s="423">
        <v>12635</v>
      </c>
      <c r="M42" s="424">
        <v>12985</v>
      </c>
    </row>
    <row r="43" spans="1:13" ht="11.1" customHeight="1" x14ac:dyDescent="0.2">
      <c r="A43" s="422" t="s">
        <v>388</v>
      </c>
      <c r="B43" s="115">
        <v>176435</v>
      </c>
      <c r="C43" s="114">
        <v>101136</v>
      </c>
      <c r="D43" s="114">
        <v>75299</v>
      </c>
      <c r="E43" s="114">
        <v>130605</v>
      </c>
      <c r="F43" s="114">
        <v>45830</v>
      </c>
      <c r="G43" s="114">
        <v>17244</v>
      </c>
      <c r="H43" s="114">
        <v>61699</v>
      </c>
      <c r="I43" s="115">
        <v>35384</v>
      </c>
      <c r="J43" s="114">
        <v>22327</v>
      </c>
      <c r="K43" s="114">
        <v>13057</v>
      </c>
      <c r="L43" s="423">
        <v>12338</v>
      </c>
      <c r="M43" s="424">
        <v>11926</v>
      </c>
    </row>
    <row r="44" spans="1:13" ht="11.1" customHeight="1" x14ac:dyDescent="0.2">
      <c r="A44" s="422" t="s">
        <v>389</v>
      </c>
      <c r="B44" s="115">
        <v>181785</v>
      </c>
      <c r="C44" s="114">
        <v>104516</v>
      </c>
      <c r="D44" s="114">
        <v>77269</v>
      </c>
      <c r="E44" s="114">
        <v>135349</v>
      </c>
      <c r="F44" s="114">
        <v>46436</v>
      </c>
      <c r="G44" s="114">
        <v>19634</v>
      </c>
      <c r="H44" s="114">
        <v>62596</v>
      </c>
      <c r="I44" s="115">
        <v>35393</v>
      </c>
      <c r="J44" s="114">
        <v>21882</v>
      </c>
      <c r="K44" s="114">
        <v>13511</v>
      </c>
      <c r="L44" s="423">
        <v>19139</v>
      </c>
      <c r="M44" s="424">
        <v>14250</v>
      </c>
    </row>
    <row r="45" spans="1:13" s="110" customFormat="1" ht="11.1" customHeight="1" x14ac:dyDescent="0.2">
      <c r="A45" s="422" t="s">
        <v>390</v>
      </c>
      <c r="B45" s="115">
        <v>180009</v>
      </c>
      <c r="C45" s="114">
        <v>102803</v>
      </c>
      <c r="D45" s="114">
        <v>77206</v>
      </c>
      <c r="E45" s="114">
        <v>133345</v>
      </c>
      <c r="F45" s="114">
        <v>46664</v>
      </c>
      <c r="G45" s="114">
        <v>19294</v>
      </c>
      <c r="H45" s="114">
        <v>62259</v>
      </c>
      <c r="I45" s="115">
        <v>35032</v>
      </c>
      <c r="J45" s="114">
        <v>21636</v>
      </c>
      <c r="K45" s="114">
        <v>13396</v>
      </c>
      <c r="L45" s="423">
        <v>12535</v>
      </c>
      <c r="M45" s="424">
        <v>13337</v>
      </c>
    </row>
    <row r="46" spans="1:13" ht="15" customHeight="1" x14ac:dyDescent="0.2">
      <c r="A46" s="422" t="s">
        <v>399</v>
      </c>
      <c r="B46" s="115">
        <v>180861</v>
      </c>
      <c r="C46" s="114">
        <v>103805</v>
      </c>
      <c r="D46" s="114">
        <v>77056</v>
      </c>
      <c r="E46" s="114">
        <v>133923</v>
      </c>
      <c r="F46" s="114">
        <v>46938</v>
      </c>
      <c r="G46" s="114">
        <v>18495</v>
      </c>
      <c r="H46" s="114">
        <v>63152</v>
      </c>
      <c r="I46" s="115">
        <v>34140</v>
      </c>
      <c r="J46" s="114">
        <v>20980</v>
      </c>
      <c r="K46" s="114">
        <v>13160</v>
      </c>
      <c r="L46" s="423">
        <v>13499</v>
      </c>
      <c r="M46" s="424">
        <v>13952</v>
      </c>
    </row>
    <row r="47" spans="1:13" ht="11.1" customHeight="1" x14ac:dyDescent="0.2">
      <c r="A47" s="422" t="s">
        <v>388</v>
      </c>
      <c r="B47" s="115">
        <v>181177</v>
      </c>
      <c r="C47" s="114">
        <v>104009</v>
      </c>
      <c r="D47" s="114">
        <v>77168</v>
      </c>
      <c r="E47" s="114">
        <v>133815</v>
      </c>
      <c r="F47" s="114">
        <v>47362</v>
      </c>
      <c r="G47" s="114">
        <v>18005</v>
      </c>
      <c r="H47" s="114">
        <v>63583</v>
      </c>
      <c r="I47" s="115">
        <v>33855</v>
      </c>
      <c r="J47" s="114">
        <v>20468</v>
      </c>
      <c r="K47" s="114">
        <v>13387</v>
      </c>
      <c r="L47" s="423">
        <v>12230</v>
      </c>
      <c r="M47" s="424">
        <v>12106</v>
      </c>
    </row>
    <row r="48" spans="1:13" ht="11.1" customHeight="1" x14ac:dyDescent="0.2">
      <c r="A48" s="422" t="s">
        <v>389</v>
      </c>
      <c r="B48" s="115">
        <v>184300</v>
      </c>
      <c r="C48" s="114">
        <v>105718</v>
      </c>
      <c r="D48" s="114">
        <v>78582</v>
      </c>
      <c r="E48" s="114">
        <v>136485</v>
      </c>
      <c r="F48" s="114">
        <v>47815</v>
      </c>
      <c r="G48" s="114">
        <v>19849</v>
      </c>
      <c r="H48" s="114">
        <v>63704</v>
      </c>
      <c r="I48" s="115">
        <v>33462</v>
      </c>
      <c r="J48" s="114">
        <v>19818</v>
      </c>
      <c r="K48" s="114">
        <v>13644</v>
      </c>
      <c r="L48" s="423">
        <v>18238</v>
      </c>
      <c r="M48" s="424">
        <v>15658</v>
      </c>
    </row>
    <row r="49" spans="1:17" s="110" customFormat="1" ht="11.1" customHeight="1" x14ac:dyDescent="0.2">
      <c r="A49" s="422" t="s">
        <v>390</v>
      </c>
      <c r="B49" s="115">
        <v>182388</v>
      </c>
      <c r="C49" s="114">
        <v>104034</v>
      </c>
      <c r="D49" s="114">
        <v>78354</v>
      </c>
      <c r="E49" s="114">
        <v>134289</v>
      </c>
      <c r="F49" s="114">
        <v>48099</v>
      </c>
      <c r="G49" s="114">
        <v>19364</v>
      </c>
      <c r="H49" s="114">
        <v>63383</v>
      </c>
      <c r="I49" s="115">
        <v>33356</v>
      </c>
      <c r="J49" s="114">
        <v>19818</v>
      </c>
      <c r="K49" s="114">
        <v>13538</v>
      </c>
      <c r="L49" s="423">
        <v>11494</v>
      </c>
      <c r="M49" s="424">
        <v>13756</v>
      </c>
    </row>
    <row r="50" spans="1:17" ht="15" customHeight="1" x14ac:dyDescent="0.2">
      <c r="A50" s="422" t="s">
        <v>400</v>
      </c>
      <c r="B50" s="143">
        <v>181698</v>
      </c>
      <c r="C50" s="144">
        <v>103713</v>
      </c>
      <c r="D50" s="144">
        <v>77985</v>
      </c>
      <c r="E50" s="144">
        <v>133584</v>
      </c>
      <c r="F50" s="144">
        <v>48114</v>
      </c>
      <c r="G50" s="144">
        <v>18598</v>
      </c>
      <c r="H50" s="144">
        <v>63394</v>
      </c>
      <c r="I50" s="143">
        <v>32053</v>
      </c>
      <c r="J50" s="144">
        <v>18950</v>
      </c>
      <c r="K50" s="144">
        <v>13103</v>
      </c>
      <c r="L50" s="426">
        <v>13054</v>
      </c>
      <c r="M50" s="427">
        <v>13859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0.46278633867998076</v>
      </c>
      <c r="C6" s="480">
        <f>'Tabelle 3.3'!J11</f>
        <v>-6.1130638547158762</v>
      </c>
      <c r="D6" s="481">
        <f t="shared" ref="D6:E9" si="0">IF(OR(AND(B6&gt;=-50,B6&lt;=50),ISNUMBER(B6)=FALSE),B6,"")</f>
        <v>0.46278633867998076</v>
      </c>
      <c r="E6" s="481">
        <f t="shared" si="0"/>
        <v>-6.1130638547158762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0.53680001360515106</v>
      </c>
      <c r="C7" s="480">
        <f>'Tabelle 3.1'!J23</f>
        <v>-3.4559128396490926</v>
      </c>
      <c r="D7" s="481">
        <f t="shared" si="0"/>
        <v>0.53680001360515106</v>
      </c>
      <c r="E7" s="481">
        <f>IF(OR(AND(C7&gt;=-50,C7&lt;=50),ISNUMBER(C7)=FALSE),C7,"")</f>
        <v>-3.4559128396490926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0.46278633867998076</v>
      </c>
      <c r="C14" s="480">
        <f>'Tabelle 3.3'!J11</f>
        <v>-6.1130638547158762</v>
      </c>
      <c r="D14" s="481">
        <f>IF(OR(AND(B14&gt;=-50,B14&lt;=50),ISNUMBER(B14)=FALSE),B14,"")</f>
        <v>0.46278633867998076</v>
      </c>
      <c r="E14" s="481">
        <f>IF(OR(AND(C14&gt;=-50,C14&lt;=50),ISNUMBER(C14)=FALSE),C14,"")</f>
        <v>-6.1130638547158762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-4.0255081705858906</v>
      </c>
      <c r="C15" s="480">
        <f>'Tabelle 3.3'!J12</f>
        <v>-2.6717557251908395</v>
      </c>
      <c r="D15" s="481">
        <f t="shared" ref="D15:E45" si="3">IF(OR(AND(B15&gt;=-50,B15&lt;=50),ISNUMBER(B15)=FALSE),B15,"")</f>
        <v>-4.0255081705858906</v>
      </c>
      <c r="E15" s="481">
        <f t="shared" si="3"/>
        <v>-2.6717557251908395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1.9590895995390378</v>
      </c>
      <c r="C16" s="480">
        <f>'Tabelle 3.3'!J13</f>
        <v>2.1276595744680851</v>
      </c>
      <c r="D16" s="481">
        <f t="shared" si="3"/>
        <v>1.9590895995390378</v>
      </c>
      <c r="E16" s="481">
        <f t="shared" si="3"/>
        <v>2.1276595744680851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-1.1627486437613019</v>
      </c>
      <c r="C17" s="480">
        <f>'Tabelle 3.3'!J14</f>
        <v>-1.228878648233487</v>
      </c>
      <c r="D17" s="481">
        <f t="shared" si="3"/>
        <v>-1.1627486437613019</v>
      </c>
      <c r="E17" s="481">
        <f t="shared" si="3"/>
        <v>-1.228878648233487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t="str">
        <f>'Tabelle 2.3'!J15</f>
        <v>*</v>
      </c>
      <c r="C18" s="480" t="str">
        <f>'Tabelle 3.3'!J15</f>
        <v>*</v>
      </c>
      <c r="D18" s="481" t="str">
        <f t="shared" si="3"/>
        <v>*</v>
      </c>
      <c r="E18" s="481" t="str">
        <f t="shared" si="3"/>
        <v>*</v>
      </c>
      <c r="F18" s="476" t="str">
        <f t="shared" si="4"/>
        <v/>
      </c>
      <c r="G18" s="476" t="str">
        <f t="shared" si="4"/>
        <v/>
      </c>
      <c r="H18" s="482">
        <f t="shared" si="5"/>
        <v>-0.75</v>
      </c>
      <c r="I18" s="482">
        <f t="shared" si="5"/>
        <v>-0.75</v>
      </c>
      <c r="J18" s="476">
        <f t="shared" si="6"/>
        <v>46</v>
      </c>
      <c r="K18" s="476">
        <f t="shared" si="7"/>
        <v>45</v>
      </c>
      <c r="L18" s="476">
        <f t="shared" si="8"/>
        <v>46</v>
      </c>
      <c r="M18" s="476">
        <f t="shared" si="9"/>
        <v>45</v>
      </c>
      <c r="N18" s="476">
        <v>46</v>
      </c>
    </row>
    <row r="19" spans="1:14" s="475" customFormat="1" ht="15" customHeight="1" x14ac:dyDescent="0.2">
      <c r="A19" s="475">
        <v>6</v>
      </c>
      <c r="B19" s="479">
        <f>'Tabelle 2.3'!J16</f>
        <v>0.56450273949858876</v>
      </c>
      <c r="C19" s="480">
        <f>'Tabelle 3.3'!J16</f>
        <v>3.9267015706806281</v>
      </c>
      <c r="D19" s="481">
        <f t="shared" si="3"/>
        <v>0.56450273949858876</v>
      </c>
      <c r="E19" s="481">
        <f t="shared" si="3"/>
        <v>3.9267015706806281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t="str">
        <f>'Tabelle 2.3'!J17</f>
        <v>*</v>
      </c>
      <c r="C20" s="480" t="str">
        <f>'Tabelle 3.3'!J17</f>
        <v>*</v>
      </c>
      <c r="D20" s="481" t="str">
        <f t="shared" si="3"/>
        <v>*</v>
      </c>
      <c r="E20" s="481" t="str">
        <f t="shared" si="3"/>
        <v>*</v>
      </c>
      <c r="F20" s="476" t="str">
        <f t="shared" si="4"/>
        <v/>
      </c>
      <c r="G20" s="476" t="str">
        <f t="shared" si="4"/>
        <v/>
      </c>
      <c r="H20" s="482">
        <f t="shared" si="5"/>
        <v>-0.75</v>
      </c>
      <c r="I20" s="482">
        <f t="shared" si="5"/>
        <v>-0.75</v>
      </c>
      <c r="J20" s="476">
        <f t="shared" si="6"/>
        <v>67</v>
      </c>
      <c r="K20" s="476">
        <f t="shared" si="7"/>
        <v>45</v>
      </c>
      <c r="L20" s="476">
        <f t="shared" si="8"/>
        <v>67</v>
      </c>
      <c r="M20" s="476">
        <f t="shared" si="9"/>
        <v>45</v>
      </c>
      <c r="N20" s="476">
        <v>67</v>
      </c>
    </row>
    <row r="21" spans="1:14" s="475" customFormat="1" ht="15" customHeight="1" x14ac:dyDescent="0.2">
      <c r="A21" s="475">
        <v>8</v>
      </c>
      <c r="B21" s="479">
        <f>'Tabelle 2.3'!J18</f>
        <v>2.2558565506603681</v>
      </c>
      <c r="C21" s="480">
        <f>'Tabelle 3.3'!J18</f>
        <v>1.3698630136986301</v>
      </c>
      <c r="D21" s="481">
        <f t="shared" si="3"/>
        <v>2.2558565506603681</v>
      </c>
      <c r="E21" s="481">
        <f t="shared" si="3"/>
        <v>1.3698630136986301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2.5874600251962399</v>
      </c>
      <c r="C22" s="480">
        <f>'Tabelle 3.3'!J19</f>
        <v>-16.138983601233967</v>
      </c>
      <c r="D22" s="481">
        <f t="shared" si="3"/>
        <v>2.5874600251962399</v>
      </c>
      <c r="E22" s="481">
        <f t="shared" si="3"/>
        <v>-16.138983601233967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0.59850863422291989</v>
      </c>
      <c r="C23" s="480">
        <f>'Tabelle 3.3'!J20</f>
        <v>-6.3918184723553848</v>
      </c>
      <c r="D23" s="481">
        <f t="shared" si="3"/>
        <v>0.59850863422291989</v>
      </c>
      <c r="E23" s="481">
        <f t="shared" si="3"/>
        <v>-6.3918184723553848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-4.0451799317047543</v>
      </c>
      <c r="C24" s="480">
        <f>'Tabelle 3.3'!J21</f>
        <v>-13.422627529210601</v>
      </c>
      <c r="D24" s="481">
        <f t="shared" si="3"/>
        <v>-4.0451799317047543</v>
      </c>
      <c r="E24" s="481">
        <f t="shared" si="3"/>
        <v>-13.422627529210601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-1.7916390179163901</v>
      </c>
      <c r="C25" s="480">
        <f>'Tabelle 3.3'!J22</f>
        <v>-2.0547945205479454</v>
      </c>
      <c r="D25" s="481">
        <f t="shared" si="3"/>
        <v>-1.7916390179163901</v>
      </c>
      <c r="E25" s="481">
        <f t="shared" si="3"/>
        <v>-2.0547945205479454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-0.43525571273122959</v>
      </c>
      <c r="C26" s="480">
        <f>'Tabelle 3.3'!J23</f>
        <v>5.5350553505535052</v>
      </c>
      <c r="D26" s="481">
        <f t="shared" si="3"/>
        <v>-0.43525571273122959</v>
      </c>
      <c r="E26" s="481">
        <f t="shared" si="3"/>
        <v>5.5350553505535052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2.4091587854654057</v>
      </c>
      <c r="C27" s="480">
        <f>'Tabelle 3.3'!J24</f>
        <v>-0.37593984962406013</v>
      </c>
      <c r="D27" s="481">
        <f t="shared" si="3"/>
        <v>2.4091587854654057</v>
      </c>
      <c r="E27" s="481">
        <f t="shared" si="3"/>
        <v>-0.37593984962406013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5.658602150537634</v>
      </c>
      <c r="C28" s="480">
        <f>'Tabelle 3.3'!J25</f>
        <v>1.4569907537125246</v>
      </c>
      <c r="D28" s="481">
        <f t="shared" si="3"/>
        <v>5.658602150537634</v>
      </c>
      <c r="E28" s="481">
        <f t="shared" si="3"/>
        <v>1.4569907537125246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-16.077275703994761</v>
      </c>
      <c r="C29" s="480">
        <f>'Tabelle 3.3'!J26</f>
        <v>0.32679738562091504</v>
      </c>
      <c r="D29" s="481">
        <f t="shared" si="3"/>
        <v>-16.077275703994761</v>
      </c>
      <c r="E29" s="481">
        <f t="shared" si="3"/>
        <v>0.32679738562091504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3.4557235421166306</v>
      </c>
      <c r="C30" s="480">
        <f>'Tabelle 3.3'!J27</f>
        <v>-1.7057569296375266</v>
      </c>
      <c r="D30" s="481">
        <f t="shared" si="3"/>
        <v>3.4557235421166306</v>
      </c>
      <c r="E30" s="481">
        <f t="shared" si="3"/>
        <v>-1.7057569296375266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-9.2114959469417834E-2</v>
      </c>
      <c r="C31" s="480">
        <f>'Tabelle 3.3'!J28</f>
        <v>-11.985898942420681</v>
      </c>
      <c r="D31" s="481">
        <f t="shared" si="3"/>
        <v>-9.2114959469417834E-2</v>
      </c>
      <c r="E31" s="481">
        <f t="shared" si="3"/>
        <v>-11.985898942420681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4.354496967925769</v>
      </c>
      <c r="C32" s="480">
        <f>'Tabelle 3.3'!J29</f>
        <v>-4.6861564918314702</v>
      </c>
      <c r="D32" s="481">
        <f t="shared" si="3"/>
        <v>4.354496967925769</v>
      </c>
      <c r="E32" s="481">
        <f t="shared" si="3"/>
        <v>-4.6861564918314702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1.4290284739255625</v>
      </c>
      <c r="C33" s="480">
        <f>'Tabelle 3.3'!J30</f>
        <v>-7.4638233054074634</v>
      </c>
      <c r="D33" s="481">
        <f t="shared" si="3"/>
        <v>1.4290284739255625</v>
      </c>
      <c r="E33" s="481">
        <f t="shared" si="3"/>
        <v>-7.4638233054074634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3.4472001247855251</v>
      </c>
      <c r="C34" s="480">
        <f>'Tabelle 3.3'!J31</f>
        <v>-2.9958451782199869</v>
      </c>
      <c r="D34" s="481">
        <f t="shared" si="3"/>
        <v>3.4472001247855251</v>
      </c>
      <c r="E34" s="481">
        <f t="shared" si="3"/>
        <v>-2.9958451782199869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-4.0255081705858906</v>
      </c>
      <c r="C37" s="480">
        <f>'Tabelle 3.3'!J34</f>
        <v>-2.6717557251908395</v>
      </c>
      <c r="D37" s="481">
        <f t="shared" si="3"/>
        <v>-4.0255081705858906</v>
      </c>
      <c r="E37" s="481">
        <f t="shared" si="3"/>
        <v>-2.6717557251908395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-0.49317366655096612</v>
      </c>
      <c r="C38" s="480">
        <f>'Tabelle 3.3'!J35</f>
        <v>-5.7454754380925024E-2</v>
      </c>
      <c r="D38" s="481">
        <f t="shared" si="3"/>
        <v>-0.49317366655096612</v>
      </c>
      <c r="E38" s="481">
        <f t="shared" si="3"/>
        <v>-5.7454754380925024E-2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1.1711596220057139</v>
      </c>
      <c r="C39" s="480">
        <f>'Tabelle 3.3'!J36</f>
        <v>-6.8362009408823239</v>
      </c>
      <c r="D39" s="481">
        <f t="shared" si="3"/>
        <v>1.1711596220057139</v>
      </c>
      <c r="E39" s="481">
        <f t="shared" si="3"/>
        <v>-6.8362009408823239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1.1711596220057139</v>
      </c>
      <c r="C45" s="480">
        <f>'Tabelle 3.3'!J36</f>
        <v>-6.8362009408823239</v>
      </c>
      <c r="D45" s="481">
        <f t="shared" si="3"/>
        <v>1.1711596220057139</v>
      </c>
      <c r="E45" s="481">
        <f t="shared" si="3"/>
        <v>-6.8362009408823239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166646</v>
      </c>
      <c r="C51" s="487">
        <v>23426</v>
      </c>
      <c r="D51" s="487">
        <v>11759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167514</v>
      </c>
      <c r="C52" s="487">
        <v>23902</v>
      </c>
      <c r="D52" s="487">
        <v>11888</v>
      </c>
      <c r="E52" s="488">
        <f t="shared" ref="E52:G70" si="11">IF($A$51=37802,IF(COUNTBLANK(B$51:B$70)&gt;0,#N/A,B52/B$51*100),IF(COUNTBLANK(B$51:B$75)&gt;0,#N/A,B52/B$51*100))</f>
        <v>100.52086458720882</v>
      </c>
      <c r="F52" s="488">
        <f t="shared" si="11"/>
        <v>102.03193033381712</v>
      </c>
      <c r="G52" s="488">
        <f t="shared" si="11"/>
        <v>101.09703206054937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170529</v>
      </c>
      <c r="C53" s="487">
        <v>23610</v>
      </c>
      <c r="D53" s="487">
        <v>12218</v>
      </c>
      <c r="E53" s="488">
        <f t="shared" si="11"/>
        <v>102.33008893102745</v>
      </c>
      <c r="F53" s="488">
        <f t="shared" si="11"/>
        <v>100.78545206181167</v>
      </c>
      <c r="G53" s="488">
        <f t="shared" si="11"/>
        <v>103.90339314567565</v>
      </c>
      <c r="H53" s="489">
        <f>IF(ISERROR(L53)=TRUE,IF(MONTH(A53)=MONTH(MAX(A$51:A$75)),A53,""),"")</f>
        <v>41883</v>
      </c>
      <c r="I53" s="488">
        <f t="shared" si="12"/>
        <v>102.33008893102745</v>
      </c>
      <c r="J53" s="488">
        <f t="shared" si="10"/>
        <v>100.78545206181167</v>
      </c>
      <c r="K53" s="488">
        <f t="shared" si="10"/>
        <v>103.90339314567565</v>
      </c>
      <c r="L53" s="488" t="e">
        <f t="shared" si="13"/>
        <v>#N/A</v>
      </c>
    </row>
    <row r="54" spans="1:14" ht="15" customHeight="1" x14ac:dyDescent="0.2">
      <c r="A54" s="490" t="s">
        <v>463</v>
      </c>
      <c r="B54" s="487">
        <v>168137</v>
      </c>
      <c r="C54" s="487">
        <v>23808</v>
      </c>
      <c r="D54" s="487">
        <v>11997</v>
      </c>
      <c r="E54" s="488">
        <f t="shared" si="11"/>
        <v>100.89471094415707</v>
      </c>
      <c r="F54" s="488">
        <f t="shared" si="11"/>
        <v>101.63066678050031</v>
      </c>
      <c r="G54" s="488">
        <f t="shared" si="11"/>
        <v>102.02398163109108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168048</v>
      </c>
      <c r="C55" s="487">
        <v>23400</v>
      </c>
      <c r="D55" s="487">
        <v>11721</v>
      </c>
      <c r="E55" s="488">
        <f t="shared" si="11"/>
        <v>100.8413043217359</v>
      </c>
      <c r="F55" s="488">
        <f t="shared" si="11"/>
        <v>99.88901220865705</v>
      </c>
      <c r="G55" s="488">
        <f t="shared" si="11"/>
        <v>99.676843268985465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169519</v>
      </c>
      <c r="C56" s="487">
        <v>23979</v>
      </c>
      <c r="D56" s="487">
        <v>12005</v>
      </c>
      <c r="E56" s="488">
        <f t="shared" si="11"/>
        <v>101.72401377770844</v>
      </c>
      <c r="F56" s="488">
        <f t="shared" si="11"/>
        <v>102.36062494664048</v>
      </c>
      <c r="G56" s="488">
        <f t="shared" si="11"/>
        <v>102.09201462709414</v>
      </c>
      <c r="H56" s="489" t="str">
        <f t="shared" si="14"/>
        <v/>
      </c>
      <c r="I56" s="488" t="str">
        <f t="shared" si="12"/>
        <v/>
      </c>
      <c r="J56" s="488" t="str">
        <f t="shared" si="10"/>
        <v/>
      </c>
      <c r="K56" s="488" t="str">
        <f t="shared" si="10"/>
        <v/>
      </c>
      <c r="L56" s="488" t="e">
        <f t="shared" si="13"/>
        <v>#N/A</v>
      </c>
    </row>
    <row r="57" spans="1:14" ht="15" customHeight="1" x14ac:dyDescent="0.2">
      <c r="A57" s="490">
        <v>42248</v>
      </c>
      <c r="B57" s="487">
        <v>173378</v>
      </c>
      <c r="C57" s="487">
        <v>23555</v>
      </c>
      <c r="D57" s="487">
        <v>12312</v>
      </c>
      <c r="E57" s="488">
        <f t="shared" si="11"/>
        <v>104.03970092291443</v>
      </c>
      <c r="F57" s="488">
        <f t="shared" si="11"/>
        <v>100.55067019550927</v>
      </c>
      <c r="G57" s="488">
        <f t="shared" si="11"/>
        <v>104.70278084871163</v>
      </c>
      <c r="H57" s="489">
        <f t="shared" si="14"/>
        <v>42248</v>
      </c>
      <c r="I57" s="488">
        <f t="shared" si="12"/>
        <v>104.03970092291443</v>
      </c>
      <c r="J57" s="488">
        <f t="shared" si="10"/>
        <v>100.55067019550927</v>
      </c>
      <c r="K57" s="488">
        <f t="shared" si="10"/>
        <v>104.70278084871163</v>
      </c>
      <c r="L57" s="488" t="e">
        <f t="shared" si="13"/>
        <v>#N/A</v>
      </c>
    </row>
    <row r="58" spans="1:14" ht="15" customHeight="1" x14ac:dyDescent="0.2">
      <c r="A58" s="490" t="s">
        <v>466</v>
      </c>
      <c r="B58" s="487">
        <v>171852</v>
      </c>
      <c r="C58" s="487">
        <v>23738</v>
      </c>
      <c r="D58" s="487">
        <v>12243</v>
      </c>
      <c r="E58" s="488">
        <f t="shared" si="11"/>
        <v>103.12398737443442</v>
      </c>
      <c r="F58" s="488">
        <f t="shared" si="11"/>
        <v>101.33185349611541</v>
      </c>
      <c r="G58" s="488">
        <f t="shared" si="11"/>
        <v>104.11599625818522</v>
      </c>
      <c r="H58" s="489" t="str">
        <f t="shared" si="14"/>
        <v/>
      </c>
      <c r="I58" s="488" t="str">
        <f t="shared" si="12"/>
        <v/>
      </c>
      <c r="J58" s="488" t="str">
        <f t="shared" si="10"/>
        <v/>
      </c>
      <c r="K58" s="488" t="str">
        <f t="shared" si="10"/>
        <v/>
      </c>
      <c r="L58" s="488" t="e">
        <f t="shared" si="13"/>
        <v>#N/A</v>
      </c>
    </row>
    <row r="59" spans="1:14" ht="15" customHeight="1" x14ac:dyDescent="0.2">
      <c r="A59" s="490" t="s">
        <v>467</v>
      </c>
      <c r="B59" s="487">
        <v>171334</v>
      </c>
      <c r="C59" s="487">
        <v>23546</v>
      </c>
      <c r="D59" s="487">
        <v>11999</v>
      </c>
      <c r="E59" s="488">
        <f t="shared" si="11"/>
        <v>102.81314883045498</v>
      </c>
      <c r="F59" s="488">
        <f t="shared" si="11"/>
        <v>100.51225134465977</v>
      </c>
      <c r="G59" s="488">
        <f t="shared" si="11"/>
        <v>102.04098988009184</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172196</v>
      </c>
      <c r="C60" s="487">
        <v>23603</v>
      </c>
      <c r="D60" s="487">
        <v>12127</v>
      </c>
      <c r="E60" s="488">
        <f t="shared" si="11"/>
        <v>103.33041297120845</v>
      </c>
      <c r="F60" s="488">
        <f t="shared" si="11"/>
        <v>100.75557073337318</v>
      </c>
      <c r="G60" s="488">
        <f t="shared" si="11"/>
        <v>103.12951781614083</v>
      </c>
      <c r="H60" s="489" t="str">
        <f t="shared" si="14"/>
        <v/>
      </c>
      <c r="I60" s="488" t="str">
        <f t="shared" si="12"/>
        <v/>
      </c>
      <c r="J60" s="488" t="str">
        <f t="shared" si="10"/>
        <v/>
      </c>
      <c r="K60" s="488" t="str">
        <f t="shared" si="10"/>
        <v/>
      </c>
      <c r="L60" s="488" t="e">
        <f t="shared" si="13"/>
        <v>#N/A</v>
      </c>
    </row>
    <row r="61" spans="1:14" ht="15" customHeight="1" x14ac:dyDescent="0.2">
      <c r="A61" s="490">
        <v>42614</v>
      </c>
      <c r="B61" s="487">
        <v>175496</v>
      </c>
      <c r="C61" s="487">
        <v>22749</v>
      </c>
      <c r="D61" s="487">
        <v>12502</v>
      </c>
      <c r="E61" s="488">
        <f t="shared" si="11"/>
        <v>105.31065852165669</v>
      </c>
      <c r="F61" s="488">
        <f t="shared" si="11"/>
        <v>97.110048663877748</v>
      </c>
      <c r="G61" s="488">
        <f t="shared" si="11"/>
        <v>106.31856450378434</v>
      </c>
      <c r="H61" s="489">
        <f t="shared" si="14"/>
        <v>42614</v>
      </c>
      <c r="I61" s="488">
        <f t="shared" si="12"/>
        <v>105.31065852165669</v>
      </c>
      <c r="J61" s="488">
        <f t="shared" si="10"/>
        <v>97.110048663877748</v>
      </c>
      <c r="K61" s="488">
        <f t="shared" si="10"/>
        <v>106.31856450378434</v>
      </c>
      <c r="L61" s="488" t="e">
        <f t="shared" si="13"/>
        <v>#N/A</v>
      </c>
    </row>
    <row r="62" spans="1:14" ht="15" customHeight="1" x14ac:dyDescent="0.2">
      <c r="A62" s="490" t="s">
        <v>469</v>
      </c>
      <c r="B62" s="487">
        <v>174233</v>
      </c>
      <c r="C62" s="487">
        <v>22771</v>
      </c>
      <c r="D62" s="487">
        <v>12415</v>
      </c>
      <c r="E62" s="488">
        <f t="shared" si="11"/>
        <v>104.55276454280332</v>
      </c>
      <c r="F62" s="488">
        <f t="shared" si="11"/>
        <v>97.203961410398705</v>
      </c>
      <c r="G62" s="488">
        <f t="shared" si="11"/>
        <v>105.57870567225105</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174314</v>
      </c>
      <c r="C63" s="487">
        <v>22643</v>
      </c>
      <c r="D63" s="487">
        <v>12382</v>
      </c>
      <c r="E63" s="488">
        <f t="shared" si="11"/>
        <v>104.60137056995067</v>
      </c>
      <c r="F63" s="488">
        <f t="shared" si="11"/>
        <v>96.657559976094944</v>
      </c>
      <c r="G63" s="488">
        <f t="shared" si="11"/>
        <v>105.29806956373842</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174906</v>
      </c>
      <c r="C64" s="487">
        <v>22769</v>
      </c>
      <c r="D64" s="487">
        <v>12589</v>
      </c>
      <c r="E64" s="488">
        <f t="shared" si="11"/>
        <v>104.9566146202129</v>
      </c>
      <c r="F64" s="488">
        <f t="shared" si="11"/>
        <v>97.195423887987715</v>
      </c>
      <c r="G64" s="488">
        <f t="shared" si="11"/>
        <v>107.05842333531763</v>
      </c>
      <c r="H64" s="489" t="str">
        <f t="shared" si="14"/>
        <v/>
      </c>
      <c r="I64" s="488" t="str">
        <f t="shared" si="12"/>
        <v/>
      </c>
      <c r="J64" s="488" t="str">
        <f t="shared" si="10"/>
        <v/>
      </c>
      <c r="K64" s="488" t="str">
        <f t="shared" si="10"/>
        <v/>
      </c>
      <c r="L64" s="488" t="e">
        <f t="shared" si="13"/>
        <v>#N/A</v>
      </c>
    </row>
    <row r="65" spans="1:12" ht="15" customHeight="1" x14ac:dyDescent="0.2">
      <c r="A65" s="490">
        <v>42979</v>
      </c>
      <c r="B65" s="487">
        <v>178487</v>
      </c>
      <c r="C65" s="487">
        <v>22322</v>
      </c>
      <c r="D65" s="487">
        <v>12998</v>
      </c>
      <c r="E65" s="488">
        <f t="shared" si="11"/>
        <v>107.10548107965387</v>
      </c>
      <c r="F65" s="488">
        <f t="shared" si="11"/>
        <v>95.28728762913002</v>
      </c>
      <c r="G65" s="488">
        <f t="shared" si="11"/>
        <v>110.53661025597414</v>
      </c>
      <c r="H65" s="489">
        <f t="shared" si="14"/>
        <v>42979</v>
      </c>
      <c r="I65" s="488">
        <f t="shared" si="12"/>
        <v>107.10548107965387</v>
      </c>
      <c r="J65" s="488">
        <f t="shared" si="10"/>
        <v>95.28728762913002</v>
      </c>
      <c r="K65" s="488">
        <f t="shared" si="10"/>
        <v>110.53661025597414</v>
      </c>
      <c r="L65" s="488" t="e">
        <f t="shared" si="13"/>
        <v>#N/A</v>
      </c>
    </row>
    <row r="66" spans="1:12" ht="15" customHeight="1" x14ac:dyDescent="0.2">
      <c r="A66" s="490" t="s">
        <v>472</v>
      </c>
      <c r="B66" s="487">
        <v>176905</v>
      </c>
      <c r="C66" s="487">
        <v>22421</v>
      </c>
      <c r="D66" s="487">
        <v>12975</v>
      </c>
      <c r="E66" s="488">
        <f t="shared" si="11"/>
        <v>106.15616336425717</v>
      </c>
      <c r="F66" s="488">
        <f t="shared" si="11"/>
        <v>95.709894988474346</v>
      </c>
      <c r="G66" s="488">
        <f t="shared" si="11"/>
        <v>110.34101539246535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176803</v>
      </c>
      <c r="C67" s="487">
        <v>22110</v>
      </c>
      <c r="D67" s="487">
        <v>12865</v>
      </c>
      <c r="E67" s="488">
        <f t="shared" si="11"/>
        <v>106.09495577451604</v>
      </c>
      <c r="F67" s="488">
        <f t="shared" si="11"/>
        <v>94.382310253564413</v>
      </c>
      <c r="G67" s="488">
        <f t="shared" si="11"/>
        <v>109.40556169742325</v>
      </c>
      <c r="H67" s="489" t="str">
        <f t="shared" si="14"/>
        <v/>
      </c>
      <c r="I67" s="488" t="str">
        <f t="shared" si="12"/>
        <v/>
      </c>
      <c r="J67" s="488" t="str">
        <f t="shared" si="12"/>
        <v/>
      </c>
      <c r="K67" s="488" t="str">
        <f t="shared" si="12"/>
        <v/>
      </c>
      <c r="L67" s="488" t="e">
        <f t="shared" si="13"/>
        <v>#N/A</v>
      </c>
    </row>
    <row r="68" spans="1:12" ht="15" customHeight="1" x14ac:dyDescent="0.2">
      <c r="A68" s="490" t="s">
        <v>474</v>
      </c>
      <c r="B68" s="487">
        <v>176435</v>
      </c>
      <c r="C68" s="487">
        <v>22327</v>
      </c>
      <c r="D68" s="487">
        <v>13057</v>
      </c>
      <c r="E68" s="488">
        <f t="shared" si="11"/>
        <v>105.87412839192061</v>
      </c>
      <c r="F68" s="488">
        <f t="shared" si="11"/>
        <v>95.308631435157523</v>
      </c>
      <c r="G68" s="488">
        <f t="shared" si="11"/>
        <v>111.03835360149672</v>
      </c>
      <c r="H68" s="489" t="str">
        <f t="shared" si="14"/>
        <v/>
      </c>
      <c r="I68" s="488" t="str">
        <f t="shared" si="12"/>
        <v/>
      </c>
      <c r="J68" s="488" t="str">
        <f t="shared" si="12"/>
        <v/>
      </c>
      <c r="K68" s="488" t="str">
        <f t="shared" si="12"/>
        <v/>
      </c>
      <c r="L68" s="488" t="e">
        <f t="shared" si="13"/>
        <v>#N/A</v>
      </c>
    </row>
    <row r="69" spans="1:12" ht="15" customHeight="1" x14ac:dyDescent="0.2">
      <c r="A69" s="490">
        <v>43344</v>
      </c>
      <c r="B69" s="487">
        <v>181785</v>
      </c>
      <c r="C69" s="487">
        <v>21882</v>
      </c>
      <c r="D69" s="487">
        <v>13511</v>
      </c>
      <c r="E69" s="488">
        <f t="shared" si="11"/>
        <v>109.08452648128369</v>
      </c>
      <c r="F69" s="488">
        <f t="shared" si="11"/>
        <v>93.409032698710831</v>
      </c>
      <c r="G69" s="488">
        <f t="shared" si="11"/>
        <v>114.89922612467048</v>
      </c>
      <c r="H69" s="489">
        <f t="shared" si="14"/>
        <v>43344</v>
      </c>
      <c r="I69" s="488">
        <f t="shared" si="12"/>
        <v>109.08452648128369</v>
      </c>
      <c r="J69" s="488">
        <f t="shared" si="12"/>
        <v>93.409032698710831</v>
      </c>
      <c r="K69" s="488">
        <f t="shared" si="12"/>
        <v>114.89922612467048</v>
      </c>
      <c r="L69" s="488" t="e">
        <f t="shared" si="13"/>
        <v>#N/A</v>
      </c>
    </row>
    <row r="70" spans="1:12" ht="15" customHeight="1" x14ac:dyDescent="0.2">
      <c r="A70" s="490" t="s">
        <v>475</v>
      </c>
      <c r="B70" s="487">
        <v>180009</v>
      </c>
      <c r="C70" s="487">
        <v>21636</v>
      </c>
      <c r="D70" s="487">
        <v>13396</v>
      </c>
      <c r="E70" s="488">
        <f t="shared" si="11"/>
        <v>108.01879433049699</v>
      </c>
      <c r="F70" s="488">
        <f t="shared" si="11"/>
        <v>92.358917442158287</v>
      </c>
      <c r="G70" s="488">
        <f t="shared" si="11"/>
        <v>113.92125180712647</v>
      </c>
      <c r="H70" s="489" t="str">
        <f t="shared" si="14"/>
        <v/>
      </c>
      <c r="I70" s="488" t="str">
        <f t="shared" si="12"/>
        <v/>
      </c>
      <c r="J70" s="488" t="str">
        <f t="shared" si="12"/>
        <v/>
      </c>
      <c r="K70" s="488" t="str">
        <f t="shared" si="12"/>
        <v/>
      </c>
      <c r="L70" s="488" t="e">
        <f t="shared" si="13"/>
        <v>#N/A</v>
      </c>
    </row>
    <row r="71" spans="1:12" ht="15" customHeight="1" x14ac:dyDescent="0.2">
      <c r="A71" s="490" t="s">
        <v>476</v>
      </c>
      <c r="B71" s="487">
        <v>180861</v>
      </c>
      <c r="C71" s="487">
        <v>20980</v>
      </c>
      <c r="D71" s="487">
        <v>13160</v>
      </c>
      <c r="E71" s="491">
        <f t="shared" ref="E71:G75" si="15">IF($A$51=37802,IF(COUNTBLANK(B$51:B$70)&gt;0,#N/A,IF(ISBLANK(B71)=FALSE,B71/B$51*100,#N/A)),IF(COUNTBLANK(B$51:B$75)&gt;0,#N/A,B71/B$51*100))</f>
        <v>108.53005772715815</v>
      </c>
      <c r="F71" s="491">
        <f t="shared" si="15"/>
        <v>89.558610091351483</v>
      </c>
      <c r="G71" s="491">
        <f t="shared" si="15"/>
        <v>111.91427842503614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181177</v>
      </c>
      <c r="C72" s="487">
        <v>20468</v>
      </c>
      <c r="D72" s="487">
        <v>13387</v>
      </c>
      <c r="E72" s="491">
        <f t="shared" si="15"/>
        <v>108.71968124047382</v>
      </c>
      <c r="F72" s="491">
        <f t="shared" si="15"/>
        <v>87.373004354136427</v>
      </c>
      <c r="G72" s="491">
        <f t="shared" si="15"/>
        <v>113.84471468662301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184300</v>
      </c>
      <c r="C73" s="487">
        <v>19818</v>
      </c>
      <c r="D73" s="487">
        <v>13644</v>
      </c>
      <c r="E73" s="491">
        <f t="shared" si="15"/>
        <v>110.59371362048893</v>
      </c>
      <c r="F73" s="491">
        <f t="shared" si="15"/>
        <v>84.59830957056262</v>
      </c>
      <c r="G73" s="491">
        <f t="shared" si="15"/>
        <v>116.03027468322136</v>
      </c>
      <c r="H73" s="492">
        <f>IF(A$51=37802,IF(ISERROR(L73)=TRUE,IF(ISBLANK(A73)=FALSE,IF(MONTH(A73)=MONTH(MAX(A$51:A$75)),A73,""),""),""),IF(ISERROR(L73)=TRUE,IF(MONTH(A73)=MONTH(MAX(A$51:A$75)),A73,""),""))</f>
        <v>43709</v>
      </c>
      <c r="I73" s="488">
        <f t="shared" si="12"/>
        <v>110.59371362048893</v>
      </c>
      <c r="J73" s="488">
        <f t="shared" si="12"/>
        <v>84.59830957056262</v>
      </c>
      <c r="K73" s="488">
        <f t="shared" si="12"/>
        <v>116.03027468322136</v>
      </c>
      <c r="L73" s="488" t="e">
        <f t="shared" si="13"/>
        <v>#N/A</v>
      </c>
    </row>
    <row r="74" spans="1:12" ht="15" customHeight="1" x14ac:dyDescent="0.2">
      <c r="A74" s="490" t="s">
        <v>478</v>
      </c>
      <c r="B74" s="487">
        <v>182388</v>
      </c>
      <c r="C74" s="487">
        <v>19818</v>
      </c>
      <c r="D74" s="487">
        <v>13538</v>
      </c>
      <c r="E74" s="491">
        <f t="shared" si="15"/>
        <v>109.4463713500474</v>
      </c>
      <c r="F74" s="491">
        <f t="shared" si="15"/>
        <v>84.59830957056262</v>
      </c>
      <c r="G74" s="491">
        <f t="shared" si="15"/>
        <v>115.12883748618079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181698</v>
      </c>
      <c r="C75" s="493">
        <v>18950</v>
      </c>
      <c r="D75" s="493">
        <v>13103</v>
      </c>
      <c r="E75" s="491">
        <f t="shared" si="15"/>
        <v>109.03232000768095</v>
      </c>
      <c r="F75" s="491">
        <f t="shared" si="15"/>
        <v>80.893024844190222</v>
      </c>
      <c r="G75" s="491">
        <f t="shared" si="15"/>
        <v>111.42954332851434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110.59371362048893</v>
      </c>
      <c r="J77" s="488">
        <f>IF(J75&lt;&gt;"",J75,IF(J74&lt;&gt;"",J74,IF(J73&lt;&gt;"",J73,IF(J72&lt;&gt;"",J72,IF(J71&lt;&gt;"",J71,IF(J70&lt;&gt;"",J70,""))))))</f>
        <v>84.59830957056262</v>
      </c>
      <c r="K77" s="488">
        <f>IF(K75&lt;&gt;"",K75,IF(K74&lt;&gt;"",K74,IF(K73&lt;&gt;"",K73,IF(K72&lt;&gt;"",K72,IF(K71&lt;&gt;"",K71,IF(K70&lt;&gt;"",K70,""))))))</f>
        <v>116.03027468322136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+10,6%</v>
      </c>
      <c r="J79" s="488" t="str">
        <f>"GeB - ausschließlich: "&amp;IF(J77&gt;100,"+","")&amp;TEXT(J77-100,"0,0")&amp;"%"</f>
        <v>GeB - ausschließlich: -15,4%</v>
      </c>
      <c r="K79" s="488" t="str">
        <f>"GeB - im Nebenjob: "&amp;IF(K77&gt;100,"+","")&amp;TEXT(K77-100,"0,0")&amp;"%"</f>
        <v>GeB - im Nebenjob: +16,0%</v>
      </c>
    </row>
    <row r="81" spans="9:9" ht="15" customHeight="1" x14ac:dyDescent="0.2">
      <c r="I81" s="488" t="str">
        <f>IF(ISERROR(HLOOKUP(1,I$78:K$79,2,FALSE)),"",HLOOKUP(1,I$78:K$79,2,FALSE))</f>
        <v>GeB - im Nebenjob: +16,0%</v>
      </c>
    </row>
    <row r="82" spans="9:9" ht="15" customHeight="1" x14ac:dyDescent="0.2">
      <c r="I82" s="488" t="str">
        <f>IF(ISERROR(HLOOKUP(2,I$78:K$79,2,FALSE)),"",HLOOKUP(2,I$78:K$79,2,FALSE))</f>
        <v>SvB: +10,6%</v>
      </c>
    </row>
    <row r="83" spans="9:9" ht="15" customHeight="1" x14ac:dyDescent="0.2">
      <c r="I83" s="488" t="str">
        <f>IF(ISERROR(HLOOKUP(3,I$78:K$79,2,FALSE)),"",HLOOKUP(3,I$78:K$79,2,FALSE))</f>
        <v>GeB - ausschließlich: -15,4%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181698</v>
      </c>
      <c r="E12" s="114">
        <v>182388</v>
      </c>
      <c r="F12" s="114">
        <v>184300</v>
      </c>
      <c r="G12" s="114">
        <v>181177</v>
      </c>
      <c r="H12" s="114">
        <v>180861</v>
      </c>
      <c r="I12" s="115">
        <v>837</v>
      </c>
      <c r="J12" s="116">
        <v>0.46278633867998076</v>
      </c>
      <c r="N12" s="117"/>
    </row>
    <row r="13" spans="1:15" s="110" customFormat="1" ht="13.5" customHeight="1" x14ac:dyDescent="0.2">
      <c r="A13" s="118" t="s">
        <v>105</v>
      </c>
      <c r="B13" s="119" t="s">
        <v>106</v>
      </c>
      <c r="C13" s="113">
        <v>57.079879800548163</v>
      </c>
      <c r="D13" s="114">
        <v>103713</v>
      </c>
      <c r="E13" s="114">
        <v>104034</v>
      </c>
      <c r="F13" s="114">
        <v>105718</v>
      </c>
      <c r="G13" s="114">
        <v>104009</v>
      </c>
      <c r="H13" s="114">
        <v>103805</v>
      </c>
      <c r="I13" s="115">
        <v>-92</v>
      </c>
      <c r="J13" s="116">
        <v>-8.8627715427965895E-2</v>
      </c>
    </row>
    <row r="14" spans="1:15" s="110" customFormat="1" ht="13.5" customHeight="1" x14ac:dyDescent="0.2">
      <c r="A14" s="120"/>
      <c r="B14" s="119" t="s">
        <v>107</v>
      </c>
      <c r="C14" s="113">
        <v>42.920120199451837</v>
      </c>
      <c r="D14" s="114">
        <v>77985</v>
      </c>
      <c r="E14" s="114">
        <v>78354</v>
      </c>
      <c r="F14" s="114">
        <v>78582</v>
      </c>
      <c r="G14" s="114">
        <v>77168</v>
      </c>
      <c r="H14" s="114">
        <v>77056</v>
      </c>
      <c r="I14" s="115">
        <v>929</v>
      </c>
      <c r="J14" s="116">
        <v>1.2056166943521596</v>
      </c>
    </row>
    <row r="15" spans="1:15" s="110" customFormat="1" ht="13.5" customHeight="1" x14ac:dyDescent="0.2">
      <c r="A15" s="118" t="s">
        <v>105</v>
      </c>
      <c r="B15" s="121" t="s">
        <v>108</v>
      </c>
      <c r="C15" s="113">
        <v>10.235665775077326</v>
      </c>
      <c r="D15" s="114">
        <v>18598</v>
      </c>
      <c r="E15" s="114">
        <v>19364</v>
      </c>
      <c r="F15" s="114">
        <v>19849</v>
      </c>
      <c r="G15" s="114">
        <v>18005</v>
      </c>
      <c r="H15" s="114">
        <v>18495</v>
      </c>
      <c r="I15" s="115">
        <v>103</v>
      </c>
      <c r="J15" s="116">
        <v>0.55690727223573944</v>
      </c>
    </row>
    <row r="16" spans="1:15" s="110" customFormat="1" ht="13.5" customHeight="1" x14ac:dyDescent="0.2">
      <c r="A16" s="118"/>
      <c r="B16" s="121" t="s">
        <v>109</v>
      </c>
      <c r="C16" s="113">
        <v>67.918744289975677</v>
      </c>
      <c r="D16" s="114">
        <v>123407</v>
      </c>
      <c r="E16" s="114">
        <v>123620</v>
      </c>
      <c r="F16" s="114">
        <v>125121</v>
      </c>
      <c r="G16" s="114">
        <v>124107</v>
      </c>
      <c r="H16" s="114">
        <v>123853</v>
      </c>
      <c r="I16" s="115">
        <v>-446</v>
      </c>
      <c r="J16" s="116">
        <v>-0.36010431721476266</v>
      </c>
    </row>
    <row r="17" spans="1:10" s="110" customFormat="1" ht="13.5" customHeight="1" x14ac:dyDescent="0.2">
      <c r="A17" s="118"/>
      <c r="B17" s="121" t="s">
        <v>110</v>
      </c>
      <c r="C17" s="113">
        <v>20.873097117194465</v>
      </c>
      <c r="D17" s="114">
        <v>37926</v>
      </c>
      <c r="E17" s="114">
        <v>37637</v>
      </c>
      <c r="F17" s="114">
        <v>37596</v>
      </c>
      <c r="G17" s="114">
        <v>37405</v>
      </c>
      <c r="H17" s="114">
        <v>36884</v>
      </c>
      <c r="I17" s="115">
        <v>1042</v>
      </c>
      <c r="J17" s="116">
        <v>2.8250732024726171</v>
      </c>
    </row>
    <row r="18" spans="1:10" s="110" customFormat="1" ht="13.5" customHeight="1" x14ac:dyDescent="0.2">
      <c r="A18" s="120"/>
      <c r="B18" s="121" t="s">
        <v>111</v>
      </c>
      <c r="C18" s="113">
        <v>0.97249281775253438</v>
      </c>
      <c r="D18" s="114">
        <v>1767</v>
      </c>
      <c r="E18" s="114">
        <v>1767</v>
      </c>
      <c r="F18" s="114">
        <v>1734</v>
      </c>
      <c r="G18" s="114">
        <v>1660</v>
      </c>
      <c r="H18" s="114">
        <v>1629</v>
      </c>
      <c r="I18" s="115">
        <v>138</v>
      </c>
      <c r="J18" s="116">
        <v>8.4714548802946599</v>
      </c>
    </row>
    <row r="19" spans="1:10" s="110" customFormat="1" ht="13.5" customHeight="1" x14ac:dyDescent="0.2">
      <c r="A19" s="120"/>
      <c r="B19" s="121" t="s">
        <v>112</v>
      </c>
      <c r="C19" s="113">
        <v>0.31480808814626471</v>
      </c>
      <c r="D19" s="114">
        <v>572</v>
      </c>
      <c r="E19" s="114">
        <v>551</v>
      </c>
      <c r="F19" s="114">
        <v>595</v>
      </c>
      <c r="G19" s="114">
        <v>510</v>
      </c>
      <c r="H19" s="114">
        <v>499</v>
      </c>
      <c r="I19" s="115">
        <v>73</v>
      </c>
      <c r="J19" s="116">
        <v>14.629258517034069</v>
      </c>
    </row>
    <row r="20" spans="1:10" s="110" customFormat="1" ht="13.5" customHeight="1" x14ac:dyDescent="0.2">
      <c r="A20" s="118" t="s">
        <v>113</v>
      </c>
      <c r="B20" s="122" t="s">
        <v>114</v>
      </c>
      <c r="C20" s="113">
        <v>73.519796585543048</v>
      </c>
      <c r="D20" s="114">
        <v>133584</v>
      </c>
      <c r="E20" s="114">
        <v>134289</v>
      </c>
      <c r="F20" s="114">
        <v>136485</v>
      </c>
      <c r="G20" s="114">
        <v>133815</v>
      </c>
      <c r="H20" s="114">
        <v>133923</v>
      </c>
      <c r="I20" s="115">
        <v>-339</v>
      </c>
      <c r="J20" s="116">
        <v>-0.25313053023005755</v>
      </c>
    </row>
    <row r="21" spans="1:10" s="110" customFormat="1" ht="13.5" customHeight="1" x14ac:dyDescent="0.2">
      <c r="A21" s="120"/>
      <c r="B21" s="122" t="s">
        <v>115</v>
      </c>
      <c r="C21" s="113">
        <v>26.480203414456955</v>
      </c>
      <c r="D21" s="114">
        <v>48114</v>
      </c>
      <c r="E21" s="114">
        <v>48099</v>
      </c>
      <c r="F21" s="114">
        <v>47815</v>
      </c>
      <c r="G21" s="114">
        <v>47362</v>
      </c>
      <c r="H21" s="114">
        <v>46938</v>
      </c>
      <c r="I21" s="115">
        <v>1176</v>
      </c>
      <c r="J21" s="116">
        <v>2.5054326984532787</v>
      </c>
    </row>
    <row r="22" spans="1:10" s="110" customFormat="1" ht="13.5" customHeight="1" x14ac:dyDescent="0.2">
      <c r="A22" s="118" t="s">
        <v>113</v>
      </c>
      <c r="B22" s="122" t="s">
        <v>116</v>
      </c>
      <c r="C22" s="113">
        <v>82.953582317912137</v>
      </c>
      <c r="D22" s="114">
        <v>150725</v>
      </c>
      <c r="E22" s="114">
        <v>151807</v>
      </c>
      <c r="F22" s="114">
        <v>152794</v>
      </c>
      <c r="G22" s="114">
        <v>151195</v>
      </c>
      <c r="H22" s="114">
        <v>151751</v>
      </c>
      <c r="I22" s="115">
        <v>-1026</v>
      </c>
      <c r="J22" s="116">
        <v>-0.67610757095505136</v>
      </c>
    </row>
    <row r="23" spans="1:10" s="110" customFormat="1" ht="13.5" customHeight="1" x14ac:dyDescent="0.2">
      <c r="A23" s="123"/>
      <c r="B23" s="124" t="s">
        <v>117</v>
      </c>
      <c r="C23" s="125">
        <v>16.96936675142269</v>
      </c>
      <c r="D23" s="114">
        <v>30833</v>
      </c>
      <c r="E23" s="114">
        <v>30431</v>
      </c>
      <c r="F23" s="114">
        <v>31367</v>
      </c>
      <c r="G23" s="114">
        <v>29845</v>
      </c>
      <c r="H23" s="114">
        <v>28970</v>
      </c>
      <c r="I23" s="115">
        <v>1863</v>
      </c>
      <c r="J23" s="116">
        <v>6.430790472903003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32053</v>
      </c>
      <c r="E26" s="114">
        <v>33356</v>
      </c>
      <c r="F26" s="114">
        <v>33462</v>
      </c>
      <c r="G26" s="114">
        <v>33855</v>
      </c>
      <c r="H26" s="140">
        <v>34140</v>
      </c>
      <c r="I26" s="115">
        <v>-2087</v>
      </c>
      <c r="J26" s="116">
        <v>-6.1130638547158762</v>
      </c>
    </row>
    <row r="27" spans="1:10" s="110" customFormat="1" ht="13.5" customHeight="1" x14ac:dyDescent="0.2">
      <c r="A27" s="118" t="s">
        <v>105</v>
      </c>
      <c r="B27" s="119" t="s">
        <v>106</v>
      </c>
      <c r="C27" s="113">
        <v>38.695285932674011</v>
      </c>
      <c r="D27" s="115">
        <v>12403</v>
      </c>
      <c r="E27" s="114">
        <v>12826</v>
      </c>
      <c r="F27" s="114">
        <v>12899</v>
      </c>
      <c r="G27" s="114">
        <v>12988</v>
      </c>
      <c r="H27" s="140">
        <v>13257</v>
      </c>
      <c r="I27" s="115">
        <v>-854</v>
      </c>
      <c r="J27" s="116">
        <v>-6.441879761635362</v>
      </c>
    </row>
    <row r="28" spans="1:10" s="110" customFormat="1" ht="13.5" customHeight="1" x14ac:dyDescent="0.2">
      <c r="A28" s="120"/>
      <c r="B28" s="119" t="s">
        <v>107</v>
      </c>
      <c r="C28" s="113">
        <v>61.304714067325989</v>
      </c>
      <c r="D28" s="115">
        <v>19650</v>
      </c>
      <c r="E28" s="114">
        <v>20530</v>
      </c>
      <c r="F28" s="114">
        <v>20563</v>
      </c>
      <c r="G28" s="114">
        <v>20867</v>
      </c>
      <c r="H28" s="140">
        <v>20883</v>
      </c>
      <c r="I28" s="115">
        <v>-1233</v>
      </c>
      <c r="J28" s="116">
        <v>-5.904324091366183</v>
      </c>
    </row>
    <row r="29" spans="1:10" s="110" customFormat="1" ht="13.5" customHeight="1" x14ac:dyDescent="0.2">
      <c r="A29" s="118" t="s">
        <v>105</v>
      </c>
      <c r="B29" s="121" t="s">
        <v>108</v>
      </c>
      <c r="C29" s="113">
        <v>14.076685489657754</v>
      </c>
      <c r="D29" s="115">
        <v>4512</v>
      </c>
      <c r="E29" s="114">
        <v>4807</v>
      </c>
      <c r="F29" s="114">
        <v>4787</v>
      </c>
      <c r="G29" s="114">
        <v>5121</v>
      </c>
      <c r="H29" s="140">
        <v>5648</v>
      </c>
      <c r="I29" s="115">
        <v>-1136</v>
      </c>
      <c r="J29" s="116">
        <v>-20.113314447592067</v>
      </c>
    </row>
    <row r="30" spans="1:10" s="110" customFormat="1" ht="13.5" customHeight="1" x14ac:dyDescent="0.2">
      <c r="A30" s="118"/>
      <c r="B30" s="121" t="s">
        <v>109</v>
      </c>
      <c r="C30" s="113">
        <v>51.779864599257479</v>
      </c>
      <c r="D30" s="115">
        <v>16597</v>
      </c>
      <c r="E30" s="114">
        <v>17336</v>
      </c>
      <c r="F30" s="114">
        <v>17442</v>
      </c>
      <c r="G30" s="114">
        <v>17585</v>
      </c>
      <c r="H30" s="140">
        <v>17507</v>
      </c>
      <c r="I30" s="115">
        <v>-910</v>
      </c>
      <c r="J30" s="116">
        <v>-5.1979208316673331</v>
      </c>
    </row>
    <row r="31" spans="1:10" s="110" customFormat="1" ht="13.5" customHeight="1" x14ac:dyDescent="0.2">
      <c r="A31" s="118"/>
      <c r="B31" s="121" t="s">
        <v>110</v>
      </c>
      <c r="C31" s="113">
        <v>19.268087230524443</v>
      </c>
      <c r="D31" s="115">
        <v>6176</v>
      </c>
      <c r="E31" s="114">
        <v>6292</v>
      </c>
      <c r="F31" s="114">
        <v>6333</v>
      </c>
      <c r="G31" s="114">
        <v>6333</v>
      </c>
      <c r="H31" s="140">
        <v>6256</v>
      </c>
      <c r="I31" s="115">
        <v>-80</v>
      </c>
      <c r="J31" s="116">
        <v>-1.2787723785166241</v>
      </c>
    </row>
    <row r="32" spans="1:10" s="110" customFormat="1" ht="13.5" customHeight="1" x14ac:dyDescent="0.2">
      <c r="A32" s="120"/>
      <c r="B32" s="121" t="s">
        <v>111</v>
      </c>
      <c r="C32" s="113">
        <v>14.875362680560322</v>
      </c>
      <c r="D32" s="115">
        <v>4768</v>
      </c>
      <c r="E32" s="114">
        <v>4921</v>
      </c>
      <c r="F32" s="114">
        <v>4900</v>
      </c>
      <c r="G32" s="114">
        <v>4816</v>
      </c>
      <c r="H32" s="140">
        <v>4729</v>
      </c>
      <c r="I32" s="115">
        <v>39</v>
      </c>
      <c r="J32" s="116">
        <v>0.82469866779445977</v>
      </c>
    </row>
    <row r="33" spans="1:10" s="110" customFormat="1" ht="13.5" customHeight="1" x14ac:dyDescent="0.2">
      <c r="A33" s="120"/>
      <c r="B33" s="121" t="s">
        <v>112</v>
      </c>
      <c r="C33" s="113">
        <v>1.369606589086825</v>
      </c>
      <c r="D33" s="115">
        <v>439</v>
      </c>
      <c r="E33" s="114">
        <v>488</v>
      </c>
      <c r="F33" s="114">
        <v>487</v>
      </c>
      <c r="G33" s="114">
        <v>413</v>
      </c>
      <c r="H33" s="140">
        <v>391</v>
      </c>
      <c r="I33" s="115">
        <v>48</v>
      </c>
      <c r="J33" s="116">
        <v>12.276214833759591</v>
      </c>
    </row>
    <row r="34" spans="1:10" s="110" customFormat="1" ht="13.5" customHeight="1" x14ac:dyDescent="0.2">
      <c r="A34" s="118" t="s">
        <v>113</v>
      </c>
      <c r="B34" s="122" t="s">
        <v>116</v>
      </c>
      <c r="C34" s="113">
        <v>80.872305244438891</v>
      </c>
      <c r="D34" s="115">
        <v>25922</v>
      </c>
      <c r="E34" s="114">
        <v>26960</v>
      </c>
      <c r="F34" s="114">
        <v>27072</v>
      </c>
      <c r="G34" s="114">
        <v>27475</v>
      </c>
      <c r="H34" s="140">
        <v>27942</v>
      </c>
      <c r="I34" s="115">
        <v>-2020</v>
      </c>
      <c r="J34" s="116">
        <v>-7.2292606112661941</v>
      </c>
    </row>
    <row r="35" spans="1:10" s="110" customFormat="1" ht="13.5" customHeight="1" x14ac:dyDescent="0.2">
      <c r="A35" s="118"/>
      <c r="B35" s="119" t="s">
        <v>117</v>
      </c>
      <c r="C35" s="113">
        <v>18.703397497894112</v>
      </c>
      <c r="D35" s="115">
        <v>5995</v>
      </c>
      <c r="E35" s="114">
        <v>6269</v>
      </c>
      <c r="F35" s="114">
        <v>6255</v>
      </c>
      <c r="G35" s="114">
        <v>6257</v>
      </c>
      <c r="H35" s="140">
        <v>6078</v>
      </c>
      <c r="I35" s="115">
        <v>-83</v>
      </c>
      <c r="J35" s="116">
        <v>-1.3655807831523528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18950</v>
      </c>
      <c r="E37" s="114">
        <v>19818</v>
      </c>
      <c r="F37" s="114">
        <v>19818</v>
      </c>
      <c r="G37" s="114">
        <v>20468</v>
      </c>
      <c r="H37" s="140">
        <v>20980</v>
      </c>
      <c r="I37" s="115">
        <v>-2030</v>
      </c>
      <c r="J37" s="116">
        <v>-9.6758817921830307</v>
      </c>
    </row>
    <row r="38" spans="1:10" s="110" customFormat="1" ht="13.5" customHeight="1" x14ac:dyDescent="0.2">
      <c r="A38" s="118" t="s">
        <v>105</v>
      </c>
      <c r="B38" s="119" t="s">
        <v>106</v>
      </c>
      <c r="C38" s="113">
        <v>34.242744063324537</v>
      </c>
      <c r="D38" s="115">
        <v>6489</v>
      </c>
      <c r="E38" s="114">
        <v>6770</v>
      </c>
      <c r="F38" s="114">
        <v>6739</v>
      </c>
      <c r="G38" s="114">
        <v>6993</v>
      </c>
      <c r="H38" s="140">
        <v>7341</v>
      </c>
      <c r="I38" s="115">
        <v>-852</v>
      </c>
      <c r="J38" s="116">
        <v>-11.606048222313037</v>
      </c>
    </row>
    <row r="39" spans="1:10" s="110" customFormat="1" ht="13.5" customHeight="1" x14ac:dyDescent="0.2">
      <c r="A39" s="120"/>
      <c r="B39" s="119" t="s">
        <v>107</v>
      </c>
      <c r="C39" s="113">
        <v>65.757255936675463</v>
      </c>
      <c r="D39" s="115">
        <v>12461</v>
      </c>
      <c r="E39" s="114">
        <v>13048</v>
      </c>
      <c r="F39" s="114">
        <v>13079</v>
      </c>
      <c r="G39" s="114">
        <v>13475</v>
      </c>
      <c r="H39" s="140">
        <v>13639</v>
      </c>
      <c r="I39" s="115">
        <v>-1178</v>
      </c>
      <c r="J39" s="116">
        <v>-8.636996847276194</v>
      </c>
    </row>
    <row r="40" spans="1:10" s="110" customFormat="1" ht="13.5" customHeight="1" x14ac:dyDescent="0.2">
      <c r="A40" s="118" t="s">
        <v>105</v>
      </c>
      <c r="B40" s="121" t="s">
        <v>108</v>
      </c>
      <c r="C40" s="113">
        <v>16.596306068601582</v>
      </c>
      <c r="D40" s="115">
        <v>3145</v>
      </c>
      <c r="E40" s="114">
        <v>3319</v>
      </c>
      <c r="F40" s="114">
        <v>3254</v>
      </c>
      <c r="G40" s="114">
        <v>3722</v>
      </c>
      <c r="H40" s="140">
        <v>4262</v>
      </c>
      <c r="I40" s="115">
        <v>-1117</v>
      </c>
      <c r="J40" s="116">
        <v>-26.208352885969028</v>
      </c>
    </row>
    <row r="41" spans="1:10" s="110" customFormat="1" ht="13.5" customHeight="1" x14ac:dyDescent="0.2">
      <c r="A41" s="118"/>
      <c r="B41" s="121" t="s">
        <v>109</v>
      </c>
      <c r="C41" s="113">
        <v>38.770448548812666</v>
      </c>
      <c r="D41" s="115">
        <v>7347</v>
      </c>
      <c r="E41" s="114">
        <v>7785</v>
      </c>
      <c r="F41" s="114">
        <v>7823</v>
      </c>
      <c r="G41" s="114">
        <v>8032</v>
      </c>
      <c r="H41" s="140">
        <v>8136</v>
      </c>
      <c r="I41" s="115">
        <v>-789</v>
      </c>
      <c r="J41" s="116">
        <v>-9.6976401179940996</v>
      </c>
    </row>
    <row r="42" spans="1:10" s="110" customFormat="1" ht="13.5" customHeight="1" x14ac:dyDescent="0.2">
      <c r="A42" s="118"/>
      <c r="B42" s="121" t="s">
        <v>110</v>
      </c>
      <c r="C42" s="113">
        <v>20.258575197889183</v>
      </c>
      <c r="D42" s="115">
        <v>3839</v>
      </c>
      <c r="E42" s="114">
        <v>3936</v>
      </c>
      <c r="F42" s="114">
        <v>3982</v>
      </c>
      <c r="G42" s="114">
        <v>4030</v>
      </c>
      <c r="H42" s="140">
        <v>3992</v>
      </c>
      <c r="I42" s="115">
        <v>-153</v>
      </c>
      <c r="J42" s="116">
        <v>-3.8326653306613228</v>
      </c>
    </row>
    <row r="43" spans="1:10" s="110" customFormat="1" ht="13.5" customHeight="1" x14ac:dyDescent="0.2">
      <c r="A43" s="120"/>
      <c r="B43" s="121" t="s">
        <v>111</v>
      </c>
      <c r="C43" s="113">
        <v>24.374670184696569</v>
      </c>
      <c r="D43" s="115">
        <v>4619</v>
      </c>
      <c r="E43" s="114">
        <v>4778</v>
      </c>
      <c r="F43" s="114">
        <v>4759</v>
      </c>
      <c r="G43" s="114">
        <v>4684</v>
      </c>
      <c r="H43" s="140">
        <v>4590</v>
      </c>
      <c r="I43" s="115">
        <v>29</v>
      </c>
      <c r="J43" s="116">
        <v>0.63180827886710245</v>
      </c>
    </row>
    <row r="44" spans="1:10" s="110" customFormat="1" ht="13.5" customHeight="1" x14ac:dyDescent="0.2">
      <c r="A44" s="120"/>
      <c r="B44" s="121" t="s">
        <v>112</v>
      </c>
      <c r="C44" s="113">
        <v>2.0474934036939314</v>
      </c>
      <c r="D44" s="115">
        <v>388</v>
      </c>
      <c r="E44" s="114">
        <v>443</v>
      </c>
      <c r="F44" s="114">
        <v>437</v>
      </c>
      <c r="G44" s="114">
        <v>373</v>
      </c>
      <c r="H44" s="140">
        <v>351</v>
      </c>
      <c r="I44" s="115">
        <v>37</v>
      </c>
      <c r="J44" s="116">
        <v>10.541310541310541</v>
      </c>
    </row>
    <row r="45" spans="1:10" s="110" customFormat="1" ht="13.5" customHeight="1" x14ac:dyDescent="0.2">
      <c r="A45" s="118" t="s">
        <v>113</v>
      </c>
      <c r="B45" s="122" t="s">
        <v>116</v>
      </c>
      <c r="C45" s="113">
        <v>80.701846965699204</v>
      </c>
      <c r="D45" s="115">
        <v>15293</v>
      </c>
      <c r="E45" s="114">
        <v>15911</v>
      </c>
      <c r="F45" s="114">
        <v>15902</v>
      </c>
      <c r="G45" s="114">
        <v>16499</v>
      </c>
      <c r="H45" s="140">
        <v>17081</v>
      </c>
      <c r="I45" s="115">
        <v>-1788</v>
      </c>
      <c r="J45" s="116">
        <v>-10.467771207774721</v>
      </c>
    </row>
    <row r="46" spans="1:10" s="110" customFormat="1" ht="13.5" customHeight="1" x14ac:dyDescent="0.2">
      <c r="A46" s="118"/>
      <c r="B46" s="119" t="s">
        <v>117</v>
      </c>
      <c r="C46" s="113">
        <v>18.580474934036939</v>
      </c>
      <c r="D46" s="115">
        <v>3521</v>
      </c>
      <c r="E46" s="114">
        <v>3780</v>
      </c>
      <c r="F46" s="114">
        <v>3782</v>
      </c>
      <c r="G46" s="114">
        <v>3846</v>
      </c>
      <c r="H46" s="140">
        <v>3779</v>
      </c>
      <c r="I46" s="115">
        <v>-258</v>
      </c>
      <c r="J46" s="116">
        <v>-6.8272029637470233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13103</v>
      </c>
      <c r="E48" s="114">
        <v>13538</v>
      </c>
      <c r="F48" s="114">
        <v>13644</v>
      </c>
      <c r="G48" s="114">
        <v>13387</v>
      </c>
      <c r="H48" s="140">
        <v>13160</v>
      </c>
      <c r="I48" s="115">
        <v>-57</v>
      </c>
      <c r="J48" s="116">
        <v>-0.43313069908814589</v>
      </c>
    </row>
    <row r="49" spans="1:12" s="110" customFormat="1" ht="13.5" customHeight="1" x14ac:dyDescent="0.2">
      <c r="A49" s="118" t="s">
        <v>105</v>
      </c>
      <c r="B49" s="119" t="s">
        <v>106</v>
      </c>
      <c r="C49" s="113">
        <v>45.134701976646568</v>
      </c>
      <c r="D49" s="115">
        <v>5914</v>
      </c>
      <c r="E49" s="114">
        <v>6056</v>
      </c>
      <c r="F49" s="114">
        <v>6160</v>
      </c>
      <c r="G49" s="114">
        <v>5995</v>
      </c>
      <c r="H49" s="140">
        <v>5916</v>
      </c>
      <c r="I49" s="115">
        <v>-2</v>
      </c>
      <c r="J49" s="116">
        <v>-3.3806626098715348E-2</v>
      </c>
    </row>
    <row r="50" spans="1:12" s="110" customFormat="1" ht="13.5" customHeight="1" x14ac:dyDescent="0.2">
      <c r="A50" s="120"/>
      <c r="B50" s="119" t="s">
        <v>107</v>
      </c>
      <c r="C50" s="113">
        <v>54.865298023353432</v>
      </c>
      <c r="D50" s="115">
        <v>7189</v>
      </c>
      <c r="E50" s="114">
        <v>7482</v>
      </c>
      <c r="F50" s="114">
        <v>7484</v>
      </c>
      <c r="G50" s="114">
        <v>7392</v>
      </c>
      <c r="H50" s="140">
        <v>7244</v>
      </c>
      <c r="I50" s="115">
        <v>-55</v>
      </c>
      <c r="J50" s="116">
        <v>-0.75924903368304808</v>
      </c>
    </row>
    <row r="51" spans="1:12" s="110" customFormat="1" ht="13.5" customHeight="1" x14ac:dyDescent="0.2">
      <c r="A51" s="118" t="s">
        <v>105</v>
      </c>
      <c r="B51" s="121" t="s">
        <v>108</v>
      </c>
      <c r="C51" s="113">
        <v>10.432725330077082</v>
      </c>
      <c r="D51" s="115">
        <v>1367</v>
      </c>
      <c r="E51" s="114">
        <v>1488</v>
      </c>
      <c r="F51" s="114">
        <v>1533</v>
      </c>
      <c r="G51" s="114">
        <v>1399</v>
      </c>
      <c r="H51" s="140">
        <v>1386</v>
      </c>
      <c r="I51" s="115">
        <v>-19</v>
      </c>
      <c r="J51" s="116">
        <v>-1.3708513708513708</v>
      </c>
    </row>
    <row r="52" spans="1:12" s="110" customFormat="1" ht="13.5" customHeight="1" x14ac:dyDescent="0.2">
      <c r="A52" s="118"/>
      <c r="B52" s="121" t="s">
        <v>109</v>
      </c>
      <c r="C52" s="113">
        <v>70.594520338853698</v>
      </c>
      <c r="D52" s="115">
        <v>9250</v>
      </c>
      <c r="E52" s="114">
        <v>9551</v>
      </c>
      <c r="F52" s="114">
        <v>9619</v>
      </c>
      <c r="G52" s="114">
        <v>9553</v>
      </c>
      <c r="H52" s="140">
        <v>9371</v>
      </c>
      <c r="I52" s="115">
        <v>-121</v>
      </c>
      <c r="J52" s="116">
        <v>-1.2912175861700992</v>
      </c>
    </row>
    <row r="53" spans="1:12" s="110" customFormat="1" ht="13.5" customHeight="1" x14ac:dyDescent="0.2">
      <c r="A53" s="118"/>
      <c r="B53" s="121" t="s">
        <v>110</v>
      </c>
      <c r="C53" s="113">
        <v>17.83561016561093</v>
      </c>
      <c r="D53" s="115">
        <v>2337</v>
      </c>
      <c r="E53" s="114">
        <v>2356</v>
      </c>
      <c r="F53" s="114">
        <v>2351</v>
      </c>
      <c r="G53" s="114">
        <v>2303</v>
      </c>
      <c r="H53" s="140">
        <v>2264</v>
      </c>
      <c r="I53" s="115">
        <v>73</v>
      </c>
      <c r="J53" s="116">
        <v>3.2243816254416959</v>
      </c>
    </row>
    <row r="54" spans="1:12" s="110" customFormat="1" ht="13.5" customHeight="1" x14ac:dyDescent="0.2">
      <c r="A54" s="120"/>
      <c r="B54" s="121" t="s">
        <v>111</v>
      </c>
      <c r="C54" s="113">
        <v>1.1371441654582919</v>
      </c>
      <c r="D54" s="115">
        <v>149</v>
      </c>
      <c r="E54" s="114">
        <v>143</v>
      </c>
      <c r="F54" s="114">
        <v>141</v>
      </c>
      <c r="G54" s="114">
        <v>132</v>
      </c>
      <c r="H54" s="140">
        <v>139</v>
      </c>
      <c r="I54" s="115">
        <v>10</v>
      </c>
      <c r="J54" s="116">
        <v>7.1942446043165464</v>
      </c>
    </row>
    <row r="55" spans="1:12" s="110" customFormat="1" ht="13.5" customHeight="1" x14ac:dyDescent="0.2">
      <c r="A55" s="120"/>
      <c r="B55" s="121" t="s">
        <v>112</v>
      </c>
      <c r="C55" s="113">
        <v>0.38922384186827447</v>
      </c>
      <c r="D55" s="115">
        <v>51</v>
      </c>
      <c r="E55" s="114">
        <v>45</v>
      </c>
      <c r="F55" s="114">
        <v>50</v>
      </c>
      <c r="G55" s="114">
        <v>40</v>
      </c>
      <c r="H55" s="140">
        <v>40</v>
      </c>
      <c r="I55" s="115">
        <v>11</v>
      </c>
      <c r="J55" s="116">
        <v>27.5</v>
      </c>
    </row>
    <row r="56" spans="1:12" s="110" customFormat="1" ht="13.5" customHeight="1" x14ac:dyDescent="0.2">
      <c r="A56" s="118" t="s">
        <v>113</v>
      </c>
      <c r="B56" s="122" t="s">
        <v>116</v>
      </c>
      <c r="C56" s="113">
        <v>81.118827749370368</v>
      </c>
      <c r="D56" s="115">
        <v>10629</v>
      </c>
      <c r="E56" s="114">
        <v>11049</v>
      </c>
      <c r="F56" s="114">
        <v>11170</v>
      </c>
      <c r="G56" s="114">
        <v>10976</v>
      </c>
      <c r="H56" s="140">
        <v>10861</v>
      </c>
      <c r="I56" s="115">
        <v>-232</v>
      </c>
      <c r="J56" s="116">
        <v>-2.1360832335880673</v>
      </c>
    </row>
    <row r="57" spans="1:12" s="110" customFormat="1" ht="13.5" customHeight="1" x14ac:dyDescent="0.2">
      <c r="A57" s="142"/>
      <c r="B57" s="124" t="s">
        <v>117</v>
      </c>
      <c r="C57" s="125">
        <v>18.881172250629628</v>
      </c>
      <c r="D57" s="143">
        <v>2474</v>
      </c>
      <c r="E57" s="144">
        <v>2489</v>
      </c>
      <c r="F57" s="144">
        <v>2473</v>
      </c>
      <c r="G57" s="144">
        <v>2411</v>
      </c>
      <c r="H57" s="145">
        <v>2299</v>
      </c>
      <c r="I57" s="143">
        <v>175</v>
      </c>
      <c r="J57" s="146">
        <v>7.6120052196607224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181698</v>
      </c>
      <c r="E12" s="236">
        <v>182388</v>
      </c>
      <c r="F12" s="114">
        <v>184300</v>
      </c>
      <c r="G12" s="114">
        <v>181177</v>
      </c>
      <c r="H12" s="140">
        <v>180861</v>
      </c>
      <c r="I12" s="115">
        <v>837</v>
      </c>
      <c r="J12" s="116">
        <v>0.46278633867998076</v>
      </c>
    </row>
    <row r="13" spans="1:15" s="110" customFormat="1" ht="12" customHeight="1" x14ac:dyDescent="0.2">
      <c r="A13" s="118" t="s">
        <v>105</v>
      </c>
      <c r="B13" s="119" t="s">
        <v>106</v>
      </c>
      <c r="C13" s="113">
        <v>57.079879800548163</v>
      </c>
      <c r="D13" s="115">
        <v>103713</v>
      </c>
      <c r="E13" s="114">
        <v>104034</v>
      </c>
      <c r="F13" s="114">
        <v>105718</v>
      </c>
      <c r="G13" s="114">
        <v>104009</v>
      </c>
      <c r="H13" s="140">
        <v>103805</v>
      </c>
      <c r="I13" s="115">
        <v>-92</v>
      </c>
      <c r="J13" s="116">
        <v>-8.8627715427965895E-2</v>
      </c>
    </row>
    <row r="14" spans="1:15" s="110" customFormat="1" ht="12" customHeight="1" x14ac:dyDescent="0.2">
      <c r="A14" s="118"/>
      <c r="B14" s="119" t="s">
        <v>107</v>
      </c>
      <c r="C14" s="113">
        <v>42.920120199451837</v>
      </c>
      <c r="D14" s="115">
        <v>77985</v>
      </c>
      <c r="E14" s="114">
        <v>78354</v>
      </c>
      <c r="F14" s="114">
        <v>78582</v>
      </c>
      <c r="G14" s="114">
        <v>77168</v>
      </c>
      <c r="H14" s="140">
        <v>77056</v>
      </c>
      <c r="I14" s="115">
        <v>929</v>
      </c>
      <c r="J14" s="116">
        <v>1.2056166943521596</v>
      </c>
    </row>
    <row r="15" spans="1:15" s="110" customFormat="1" ht="12" customHeight="1" x14ac:dyDescent="0.2">
      <c r="A15" s="118" t="s">
        <v>105</v>
      </c>
      <c r="B15" s="121" t="s">
        <v>108</v>
      </c>
      <c r="C15" s="113">
        <v>10.235665775077326</v>
      </c>
      <c r="D15" s="115">
        <v>18598</v>
      </c>
      <c r="E15" s="114">
        <v>19364</v>
      </c>
      <c r="F15" s="114">
        <v>19849</v>
      </c>
      <c r="G15" s="114">
        <v>18005</v>
      </c>
      <c r="H15" s="140">
        <v>18495</v>
      </c>
      <c r="I15" s="115">
        <v>103</v>
      </c>
      <c r="J15" s="116">
        <v>0.55690727223573944</v>
      </c>
    </row>
    <row r="16" spans="1:15" s="110" customFormat="1" ht="12" customHeight="1" x14ac:dyDescent="0.2">
      <c r="A16" s="118"/>
      <c r="B16" s="121" t="s">
        <v>109</v>
      </c>
      <c r="C16" s="113">
        <v>67.918744289975677</v>
      </c>
      <c r="D16" s="115">
        <v>123407</v>
      </c>
      <c r="E16" s="114">
        <v>123620</v>
      </c>
      <c r="F16" s="114">
        <v>125121</v>
      </c>
      <c r="G16" s="114">
        <v>124107</v>
      </c>
      <c r="H16" s="140">
        <v>123853</v>
      </c>
      <c r="I16" s="115">
        <v>-446</v>
      </c>
      <c r="J16" s="116">
        <v>-0.36010431721476266</v>
      </c>
    </row>
    <row r="17" spans="1:10" s="110" customFormat="1" ht="12" customHeight="1" x14ac:dyDescent="0.2">
      <c r="A17" s="118"/>
      <c r="B17" s="121" t="s">
        <v>110</v>
      </c>
      <c r="C17" s="113">
        <v>20.873097117194465</v>
      </c>
      <c r="D17" s="115">
        <v>37926</v>
      </c>
      <c r="E17" s="114">
        <v>37637</v>
      </c>
      <c r="F17" s="114">
        <v>37596</v>
      </c>
      <c r="G17" s="114">
        <v>37405</v>
      </c>
      <c r="H17" s="140">
        <v>36884</v>
      </c>
      <c r="I17" s="115">
        <v>1042</v>
      </c>
      <c r="J17" s="116">
        <v>2.8250732024726171</v>
      </c>
    </row>
    <row r="18" spans="1:10" s="110" customFormat="1" ht="12" customHeight="1" x14ac:dyDescent="0.2">
      <c r="A18" s="120"/>
      <c r="B18" s="121" t="s">
        <v>111</v>
      </c>
      <c r="C18" s="113">
        <v>0.97249281775253438</v>
      </c>
      <c r="D18" s="115">
        <v>1767</v>
      </c>
      <c r="E18" s="114">
        <v>1767</v>
      </c>
      <c r="F18" s="114">
        <v>1734</v>
      </c>
      <c r="G18" s="114">
        <v>1660</v>
      </c>
      <c r="H18" s="140">
        <v>1629</v>
      </c>
      <c r="I18" s="115">
        <v>138</v>
      </c>
      <c r="J18" s="116">
        <v>8.4714548802946599</v>
      </c>
    </row>
    <row r="19" spans="1:10" s="110" customFormat="1" ht="12" customHeight="1" x14ac:dyDescent="0.2">
      <c r="A19" s="120"/>
      <c r="B19" s="121" t="s">
        <v>112</v>
      </c>
      <c r="C19" s="113">
        <v>0.31480808814626471</v>
      </c>
      <c r="D19" s="115">
        <v>572</v>
      </c>
      <c r="E19" s="114">
        <v>551</v>
      </c>
      <c r="F19" s="114">
        <v>595</v>
      </c>
      <c r="G19" s="114">
        <v>510</v>
      </c>
      <c r="H19" s="140">
        <v>499</v>
      </c>
      <c r="I19" s="115">
        <v>73</v>
      </c>
      <c r="J19" s="116">
        <v>14.629258517034069</v>
      </c>
    </row>
    <row r="20" spans="1:10" s="110" customFormat="1" ht="12" customHeight="1" x14ac:dyDescent="0.2">
      <c r="A20" s="118" t="s">
        <v>113</v>
      </c>
      <c r="B20" s="119" t="s">
        <v>181</v>
      </c>
      <c r="C20" s="113">
        <v>73.519796585543048</v>
      </c>
      <c r="D20" s="115">
        <v>133584</v>
      </c>
      <c r="E20" s="114">
        <v>134289</v>
      </c>
      <c r="F20" s="114">
        <v>136485</v>
      </c>
      <c r="G20" s="114">
        <v>133815</v>
      </c>
      <c r="H20" s="140">
        <v>133923</v>
      </c>
      <c r="I20" s="115">
        <v>-339</v>
      </c>
      <c r="J20" s="116">
        <v>-0.25313053023005755</v>
      </c>
    </row>
    <row r="21" spans="1:10" s="110" customFormat="1" ht="12" customHeight="1" x14ac:dyDescent="0.2">
      <c r="A21" s="118"/>
      <c r="B21" s="119" t="s">
        <v>182</v>
      </c>
      <c r="C21" s="113">
        <v>26.480203414456955</v>
      </c>
      <c r="D21" s="115">
        <v>48114</v>
      </c>
      <c r="E21" s="114">
        <v>48099</v>
      </c>
      <c r="F21" s="114">
        <v>47815</v>
      </c>
      <c r="G21" s="114">
        <v>47362</v>
      </c>
      <c r="H21" s="140">
        <v>46938</v>
      </c>
      <c r="I21" s="115">
        <v>1176</v>
      </c>
      <c r="J21" s="116">
        <v>2.5054326984532787</v>
      </c>
    </row>
    <row r="22" spans="1:10" s="110" customFormat="1" ht="12" customHeight="1" x14ac:dyDescent="0.2">
      <c r="A22" s="118" t="s">
        <v>113</v>
      </c>
      <c r="B22" s="119" t="s">
        <v>116</v>
      </c>
      <c r="C22" s="113">
        <v>82.953582317912137</v>
      </c>
      <c r="D22" s="115">
        <v>150725</v>
      </c>
      <c r="E22" s="114">
        <v>151807</v>
      </c>
      <c r="F22" s="114">
        <v>152794</v>
      </c>
      <c r="G22" s="114">
        <v>151195</v>
      </c>
      <c r="H22" s="140">
        <v>151751</v>
      </c>
      <c r="I22" s="115">
        <v>-1026</v>
      </c>
      <c r="J22" s="116">
        <v>-0.67610757095505136</v>
      </c>
    </row>
    <row r="23" spans="1:10" s="110" customFormat="1" ht="12" customHeight="1" x14ac:dyDescent="0.2">
      <c r="A23" s="118"/>
      <c r="B23" s="119" t="s">
        <v>117</v>
      </c>
      <c r="C23" s="113">
        <v>16.96936675142269</v>
      </c>
      <c r="D23" s="115">
        <v>30833</v>
      </c>
      <c r="E23" s="114">
        <v>30431</v>
      </c>
      <c r="F23" s="114">
        <v>31367</v>
      </c>
      <c r="G23" s="114">
        <v>29845</v>
      </c>
      <c r="H23" s="140">
        <v>28970</v>
      </c>
      <c r="I23" s="115">
        <v>1863</v>
      </c>
      <c r="J23" s="116">
        <v>6.430790472903003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1832624</v>
      </c>
      <c r="E25" s="236">
        <v>1840184</v>
      </c>
      <c r="F25" s="236">
        <v>1858117</v>
      </c>
      <c r="G25" s="236">
        <v>1826705</v>
      </c>
      <c r="H25" s="241">
        <v>1822839</v>
      </c>
      <c r="I25" s="235">
        <v>9785</v>
      </c>
      <c r="J25" s="116">
        <v>0.53680001360515106</v>
      </c>
    </row>
    <row r="26" spans="1:10" s="110" customFormat="1" ht="12" customHeight="1" x14ac:dyDescent="0.2">
      <c r="A26" s="118" t="s">
        <v>105</v>
      </c>
      <c r="B26" s="119" t="s">
        <v>106</v>
      </c>
      <c r="C26" s="113">
        <v>53.400042780188407</v>
      </c>
      <c r="D26" s="115">
        <v>978622</v>
      </c>
      <c r="E26" s="114">
        <v>982156</v>
      </c>
      <c r="F26" s="114">
        <v>997827</v>
      </c>
      <c r="G26" s="114">
        <v>981947</v>
      </c>
      <c r="H26" s="140">
        <v>977949</v>
      </c>
      <c r="I26" s="115">
        <v>673</v>
      </c>
      <c r="J26" s="116">
        <v>6.8817494572825377E-2</v>
      </c>
    </row>
    <row r="27" spans="1:10" s="110" customFormat="1" ht="12" customHeight="1" x14ac:dyDescent="0.2">
      <c r="A27" s="118"/>
      <c r="B27" s="119" t="s">
        <v>107</v>
      </c>
      <c r="C27" s="113">
        <v>46.599957219811593</v>
      </c>
      <c r="D27" s="115">
        <v>854002</v>
      </c>
      <c r="E27" s="114">
        <v>858028</v>
      </c>
      <c r="F27" s="114">
        <v>860290</v>
      </c>
      <c r="G27" s="114">
        <v>844758</v>
      </c>
      <c r="H27" s="140">
        <v>844890</v>
      </c>
      <c r="I27" s="115">
        <v>9112</v>
      </c>
      <c r="J27" s="116">
        <v>1.0784835895797087</v>
      </c>
    </row>
    <row r="28" spans="1:10" s="110" customFormat="1" ht="12" customHeight="1" x14ac:dyDescent="0.2">
      <c r="A28" s="118" t="s">
        <v>105</v>
      </c>
      <c r="B28" s="121" t="s">
        <v>108</v>
      </c>
      <c r="C28" s="113">
        <v>10.692100507250805</v>
      </c>
      <c r="D28" s="115">
        <v>195946</v>
      </c>
      <c r="E28" s="114">
        <v>204193</v>
      </c>
      <c r="F28" s="114">
        <v>210668</v>
      </c>
      <c r="G28" s="114">
        <v>191024</v>
      </c>
      <c r="H28" s="140">
        <v>196317</v>
      </c>
      <c r="I28" s="115">
        <v>-371</v>
      </c>
      <c r="J28" s="116">
        <v>-0.18898006795132363</v>
      </c>
    </row>
    <row r="29" spans="1:10" s="110" customFormat="1" ht="12" customHeight="1" x14ac:dyDescent="0.2">
      <c r="A29" s="118"/>
      <c r="B29" s="121" t="s">
        <v>109</v>
      </c>
      <c r="C29" s="113">
        <v>66.478284689057872</v>
      </c>
      <c r="D29" s="115">
        <v>1218297</v>
      </c>
      <c r="E29" s="114">
        <v>1220576</v>
      </c>
      <c r="F29" s="114">
        <v>1233696</v>
      </c>
      <c r="G29" s="114">
        <v>1228259</v>
      </c>
      <c r="H29" s="140">
        <v>1225802</v>
      </c>
      <c r="I29" s="115">
        <v>-7505</v>
      </c>
      <c r="J29" s="116">
        <v>-0.61225222344228514</v>
      </c>
    </row>
    <row r="30" spans="1:10" s="110" customFormat="1" ht="12" customHeight="1" x14ac:dyDescent="0.2">
      <c r="A30" s="118"/>
      <c r="B30" s="121" t="s">
        <v>110</v>
      </c>
      <c r="C30" s="113">
        <v>21.577475794270946</v>
      </c>
      <c r="D30" s="115">
        <v>395434</v>
      </c>
      <c r="E30" s="114">
        <v>392254</v>
      </c>
      <c r="F30" s="114">
        <v>390956</v>
      </c>
      <c r="G30" s="114">
        <v>385340</v>
      </c>
      <c r="H30" s="140">
        <v>379492</v>
      </c>
      <c r="I30" s="115">
        <v>15942</v>
      </c>
      <c r="J30" s="116">
        <v>4.2008790699145173</v>
      </c>
    </row>
    <row r="31" spans="1:10" s="110" customFormat="1" ht="12" customHeight="1" x14ac:dyDescent="0.2">
      <c r="A31" s="120"/>
      <c r="B31" s="121" t="s">
        <v>111</v>
      </c>
      <c r="C31" s="113">
        <v>1.2521390094203722</v>
      </c>
      <c r="D31" s="115">
        <v>22947</v>
      </c>
      <c r="E31" s="114">
        <v>23161</v>
      </c>
      <c r="F31" s="114">
        <v>22797</v>
      </c>
      <c r="G31" s="114">
        <v>22082</v>
      </c>
      <c r="H31" s="140">
        <v>21228</v>
      </c>
      <c r="I31" s="115">
        <v>1719</v>
      </c>
      <c r="J31" s="116">
        <v>8.0977953646127752</v>
      </c>
    </row>
    <row r="32" spans="1:10" s="110" customFormat="1" ht="12" customHeight="1" x14ac:dyDescent="0.2">
      <c r="A32" s="120"/>
      <c r="B32" s="121" t="s">
        <v>112</v>
      </c>
      <c r="C32" s="113">
        <v>0.35440985166624467</v>
      </c>
      <c r="D32" s="115">
        <v>6495</v>
      </c>
      <c r="E32" s="114">
        <v>6374</v>
      </c>
      <c r="F32" s="114">
        <v>6563</v>
      </c>
      <c r="G32" s="114">
        <v>5805</v>
      </c>
      <c r="H32" s="140">
        <v>5457</v>
      </c>
      <c r="I32" s="115">
        <v>1038</v>
      </c>
      <c r="J32" s="116">
        <v>19.021440351841672</v>
      </c>
    </row>
    <row r="33" spans="1:10" s="110" customFormat="1" ht="12" customHeight="1" x14ac:dyDescent="0.2">
      <c r="A33" s="118" t="s">
        <v>113</v>
      </c>
      <c r="B33" s="119" t="s">
        <v>181</v>
      </c>
      <c r="C33" s="113">
        <v>70.802194012519749</v>
      </c>
      <c r="D33" s="115">
        <v>1297538</v>
      </c>
      <c r="E33" s="114">
        <v>1304286</v>
      </c>
      <c r="F33" s="114">
        <v>1323963</v>
      </c>
      <c r="G33" s="114">
        <v>1298303</v>
      </c>
      <c r="H33" s="140">
        <v>1299855</v>
      </c>
      <c r="I33" s="115">
        <v>-2317</v>
      </c>
      <c r="J33" s="116">
        <v>-0.1782506510341538</v>
      </c>
    </row>
    <row r="34" spans="1:10" s="110" customFormat="1" ht="12" customHeight="1" x14ac:dyDescent="0.2">
      <c r="A34" s="118"/>
      <c r="B34" s="119" t="s">
        <v>182</v>
      </c>
      <c r="C34" s="113">
        <v>29.197805987480248</v>
      </c>
      <c r="D34" s="115">
        <v>535086</v>
      </c>
      <c r="E34" s="114">
        <v>535898</v>
      </c>
      <c r="F34" s="114">
        <v>534154</v>
      </c>
      <c r="G34" s="114">
        <v>528402</v>
      </c>
      <c r="H34" s="140">
        <v>522984</v>
      </c>
      <c r="I34" s="115">
        <v>12102</v>
      </c>
      <c r="J34" s="116">
        <v>2.3140287274562894</v>
      </c>
    </row>
    <row r="35" spans="1:10" s="110" customFormat="1" ht="12" customHeight="1" x14ac:dyDescent="0.2">
      <c r="A35" s="118" t="s">
        <v>113</v>
      </c>
      <c r="B35" s="119" t="s">
        <v>116</v>
      </c>
      <c r="C35" s="113">
        <v>87.776161394808753</v>
      </c>
      <c r="D35" s="115">
        <v>1608607</v>
      </c>
      <c r="E35" s="114">
        <v>1619541</v>
      </c>
      <c r="F35" s="114">
        <v>1630111</v>
      </c>
      <c r="G35" s="114">
        <v>1605820</v>
      </c>
      <c r="H35" s="140">
        <v>1609152</v>
      </c>
      <c r="I35" s="115">
        <v>-545</v>
      </c>
      <c r="J35" s="116">
        <v>-3.3868770631985047E-2</v>
      </c>
    </row>
    <row r="36" spans="1:10" s="110" customFormat="1" ht="12" customHeight="1" x14ac:dyDescent="0.2">
      <c r="A36" s="118"/>
      <c r="B36" s="119" t="s">
        <v>117</v>
      </c>
      <c r="C36" s="113">
        <v>12.182640847222343</v>
      </c>
      <c r="D36" s="115">
        <v>223262</v>
      </c>
      <c r="E36" s="114">
        <v>219871</v>
      </c>
      <c r="F36" s="114">
        <v>227238</v>
      </c>
      <c r="G36" s="114">
        <v>220113</v>
      </c>
      <c r="H36" s="140">
        <v>212921</v>
      </c>
      <c r="I36" s="115">
        <v>10341</v>
      </c>
      <c r="J36" s="116">
        <v>4.8567309001930292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168291</v>
      </c>
      <c r="E64" s="236">
        <v>168971</v>
      </c>
      <c r="F64" s="236">
        <v>170846</v>
      </c>
      <c r="G64" s="236">
        <v>167553</v>
      </c>
      <c r="H64" s="140">
        <v>167695</v>
      </c>
      <c r="I64" s="115">
        <v>596</v>
      </c>
      <c r="J64" s="116">
        <v>0.35540713795879425</v>
      </c>
    </row>
    <row r="65" spans="1:12" s="110" customFormat="1" ht="12" customHeight="1" x14ac:dyDescent="0.2">
      <c r="A65" s="118" t="s">
        <v>105</v>
      </c>
      <c r="B65" s="119" t="s">
        <v>106</v>
      </c>
      <c r="C65" s="113">
        <v>56.087966676768218</v>
      </c>
      <c r="D65" s="235">
        <v>94391</v>
      </c>
      <c r="E65" s="236">
        <v>94601</v>
      </c>
      <c r="F65" s="236">
        <v>96062</v>
      </c>
      <c r="G65" s="236">
        <v>94305</v>
      </c>
      <c r="H65" s="140">
        <v>94227</v>
      </c>
      <c r="I65" s="115">
        <v>164</v>
      </c>
      <c r="J65" s="116">
        <v>0.17404777823766013</v>
      </c>
    </row>
    <row r="66" spans="1:12" s="110" customFormat="1" ht="12" customHeight="1" x14ac:dyDescent="0.2">
      <c r="A66" s="118"/>
      <c r="B66" s="119" t="s">
        <v>107</v>
      </c>
      <c r="C66" s="113">
        <v>43.912033323231782</v>
      </c>
      <c r="D66" s="235">
        <v>73900</v>
      </c>
      <c r="E66" s="236">
        <v>74370</v>
      </c>
      <c r="F66" s="236">
        <v>74784</v>
      </c>
      <c r="G66" s="236">
        <v>73248</v>
      </c>
      <c r="H66" s="140">
        <v>73468</v>
      </c>
      <c r="I66" s="115">
        <v>432</v>
      </c>
      <c r="J66" s="116">
        <v>0.58801110687646319</v>
      </c>
    </row>
    <row r="67" spans="1:12" s="110" customFormat="1" ht="12" customHeight="1" x14ac:dyDescent="0.2">
      <c r="A67" s="118" t="s">
        <v>105</v>
      </c>
      <c r="B67" s="121" t="s">
        <v>108</v>
      </c>
      <c r="C67" s="113">
        <v>10.320813353061068</v>
      </c>
      <c r="D67" s="235">
        <v>17369</v>
      </c>
      <c r="E67" s="236">
        <v>18080</v>
      </c>
      <c r="F67" s="236">
        <v>18623</v>
      </c>
      <c r="G67" s="236">
        <v>16827</v>
      </c>
      <c r="H67" s="140">
        <v>17469</v>
      </c>
      <c r="I67" s="115">
        <v>-100</v>
      </c>
      <c r="J67" s="116">
        <v>-0.57244261262808405</v>
      </c>
    </row>
    <row r="68" spans="1:12" s="110" customFormat="1" ht="12" customHeight="1" x14ac:dyDescent="0.2">
      <c r="A68" s="118"/>
      <c r="B68" s="121" t="s">
        <v>109</v>
      </c>
      <c r="C68" s="113">
        <v>68.162290318555364</v>
      </c>
      <c r="D68" s="235">
        <v>114711</v>
      </c>
      <c r="E68" s="236">
        <v>114993</v>
      </c>
      <c r="F68" s="236">
        <v>116426</v>
      </c>
      <c r="G68" s="236">
        <v>115418</v>
      </c>
      <c r="H68" s="140">
        <v>115414</v>
      </c>
      <c r="I68" s="115">
        <v>-703</v>
      </c>
      <c r="J68" s="116">
        <v>-0.60911154625955255</v>
      </c>
    </row>
    <row r="69" spans="1:12" s="110" customFormat="1" ht="12" customHeight="1" x14ac:dyDescent="0.2">
      <c r="A69" s="118"/>
      <c r="B69" s="121" t="s">
        <v>110</v>
      </c>
      <c r="C69" s="113">
        <v>20.504364463934493</v>
      </c>
      <c r="D69" s="235">
        <v>34507</v>
      </c>
      <c r="E69" s="236">
        <v>34168</v>
      </c>
      <c r="F69" s="236">
        <v>34098</v>
      </c>
      <c r="G69" s="236">
        <v>33686</v>
      </c>
      <c r="H69" s="140">
        <v>33216</v>
      </c>
      <c r="I69" s="115">
        <v>1291</v>
      </c>
      <c r="J69" s="116">
        <v>3.8866811175337186</v>
      </c>
    </row>
    <row r="70" spans="1:12" s="110" customFormat="1" ht="12" customHeight="1" x14ac:dyDescent="0.2">
      <c r="A70" s="120"/>
      <c r="B70" s="121" t="s">
        <v>111</v>
      </c>
      <c r="C70" s="113">
        <v>1.0125318644490793</v>
      </c>
      <c r="D70" s="235">
        <v>1704</v>
      </c>
      <c r="E70" s="236">
        <v>1730</v>
      </c>
      <c r="F70" s="236">
        <v>1699</v>
      </c>
      <c r="G70" s="236">
        <v>1622</v>
      </c>
      <c r="H70" s="140">
        <v>1596</v>
      </c>
      <c r="I70" s="115">
        <v>108</v>
      </c>
      <c r="J70" s="116">
        <v>6.7669172932330826</v>
      </c>
    </row>
    <row r="71" spans="1:12" s="110" customFormat="1" ht="12" customHeight="1" x14ac:dyDescent="0.2">
      <c r="A71" s="120"/>
      <c r="B71" s="121" t="s">
        <v>112</v>
      </c>
      <c r="C71" s="113">
        <v>0.3202785651044916</v>
      </c>
      <c r="D71" s="235">
        <v>539</v>
      </c>
      <c r="E71" s="236">
        <v>515</v>
      </c>
      <c r="F71" s="236">
        <v>553</v>
      </c>
      <c r="G71" s="236">
        <v>484</v>
      </c>
      <c r="H71" s="140">
        <v>471</v>
      </c>
      <c r="I71" s="115">
        <v>68</v>
      </c>
      <c r="J71" s="116">
        <v>14.437367303609342</v>
      </c>
    </row>
    <row r="72" spans="1:12" s="110" customFormat="1" ht="12" customHeight="1" x14ac:dyDescent="0.2">
      <c r="A72" s="118" t="s">
        <v>113</v>
      </c>
      <c r="B72" s="119" t="s">
        <v>181</v>
      </c>
      <c r="C72" s="113">
        <v>72.724031588141969</v>
      </c>
      <c r="D72" s="235">
        <v>122388</v>
      </c>
      <c r="E72" s="236">
        <v>123041</v>
      </c>
      <c r="F72" s="236">
        <v>125093</v>
      </c>
      <c r="G72" s="236">
        <v>122219</v>
      </c>
      <c r="H72" s="140">
        <v>122683</v>
      </c>
      <c r="I72" s="115">
        <v>-295</v>
      </c>
      <c r="J72" s="116">
        <v>-0.24045711304744749</v>
      </c>
    </row>
    <row r="73" spans="1:12" s="110" customFormat="1" ht="12" customHeight="1" x14ac:dyDescent="0.2">
      <c r="A73" s="118"/>
      <c r="B73" s="119" t="s">
        <v>182</v>
      </c>
      <c r="C73" s="113">
        <v>27.275968411858031</v>
      </c>
      <c r="D73" s="115">
        <v>45903</v>
      </c>
      <c r="E73" s="114">
        <v>45930</v>
      </c>
      <c r="F73" s="114">
        <v>45753</v>
      </c>
      <c r="G73" s="114">
        <v>45334</v>
      </c>
      <c r="H73" s="140">
        <v>45012</v>
      </c>
      <c r="I73" s="115">
        <v>891</v>
      </c>
      <c r="J73" s="116">
        <v>1.9794721407624634</v>
      </c>
    </row>
    <row r="74" spans="1:12" s="110" customFormat="1" ht="12" customHeight="1" x14ac:dyDescent="0.2">
      <c r="A74" s="118" t="s">
        <v>113</v>
      </c>
      <c r="B74" s="119" t="s">
        <v>116</v>
      </c>
      <c r="C74" s="113">
        <v>80.078554408732487</v>
      </c>
      <c r="D74" s="115">
        <v>134765</v>
      </c>
      <c r="E74" s="114">
        <v>135849</v>
      </c>
      <c r="F74" s="114">
        <v>136690</v>
      </c>
      <c r="G74" s="114">
        <v>134884</v>
      </c>
      <c r="H74" s="140">
        <v>135672</v>
      </c>
      <c r="I74" s="115">
        <v>-907</v>
      </c>
      <c r="J74" s="116">
        <v>-0.66852408750515946</v>
      </c>
    </row>
    <row r="75" spans="1:12" s="110" customFormat="1" ht="12" customHeight="1" x14ac:dyDescent="0.2">
      <c r="A75" s="142"/>
      <c r="B75" s="124" t="s">
        <v>117</v>
      </c>
      <c r="C75" s="125">
        <v>19.841227397781225</v>
      </c>
      <c r="D75" s="143">
        <v>33391</v>
      </c>
      <c r="E75" s="144">
        <v>32991</v>
      </c>
      <c r="F75" s="144">
        <v>34020</v>
      </c>
      <c r="G75" s="144">
        <v>32528</v>
      </c>
      <c r="H75" s="145">
        <v>31887</v>
      </c>
      <c r="I75" s="143">
        <v>1504</v>
      </c>
      <c r="J75" s="146">
        <v>4.7166556904067489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181698</v>
      </c>
      <c r="G11" s="114">
        <v>182388</v>
      </c>
      <c r="H11" s="114">
        <v>184300</v>
      </c>
      <c r="I11" s="114">
        <v>181177</v>
      </c>
      <c r="J11" s="140">
        <v>180861</v>
      </c>
      <c r="K11" s="114">
        <v>837</v>
      </c>
      <c r="L11" s="116">
        <v>0.46278633867998076</v>
      </c>
    </row>
    <row r="12" spans="1:17" s="110" customFormat="1" ht="24.95" customHeight="1" x14ac:dyDescent="0.2">
      <c r="A12" s="604" t="s">
        <v>185</v>
      </c>
      <c r="B12" s="605"/>
      <c r="C12" s="605"/>
      <c r="D12" s="606"/>
      <c r="E12" s="113">
        <v>57.079879800548163</v>
      </c>
      <c r="F12" s="115">
        <v>103713</v>
      </c>
      <c r="G12" s="114">
        <v>104034</v>
      </c>
      <c r="H12" s="114">
        <v>105718</v>
      </c>
      <c r="I12" s="114">
        <v>104009</v>
      </c>
      <c r="J12" s="140">
        <v>103805</v>
      </c>
      <c r="K12" s="114">
        <v>-92</v>
      </c>
      <c r="L12" s="116">
        <v>-8.8627715427965895E-2</v>
      </c>
    </row>
    <row r="13" spans="1:17" s="110" customFormat="1" ht="15" customHeight="1" x14ac:dyDescent="0.2">
      <c r="A13" s="120"/>
      <c r="B13" s="612" t="s">
        <v>107</v>
      </c>
      <c r="C13" s="612"/>
      <c r="E13" s="113">
        <v>42.920120199451837</v>
      </c>
      <c r="F13" s="115">
        <v>77985</v>
      </c>
      <c r="G13" s="114">
        <v>78354</v>
      </c>
      <c r="H13" s="114">
        <v>78582</v>
      </c>
      <c r="I13" s="114">
        <v>77168</v>
      </c>
      <c r="J13" s="140">
        <v>77056</v>
      </c>
      <c r="K13" s="114">
        <v>929</v>
      </c>
      <c r="L13" s="116">
        <v>1.2056166943521596</v>
      </c>
    </row>
    <row r="14" spans="1:17" s="110" customFormat="1" ht="24.95" customHeight="1" x14ac:dyDescent="0.2">
      <c r="A14" s="604" t="s">
        <v>186</v>
      </c>
      <c r="B14" s="605"/>
      <c r="C14" s="605"/>
      <c r="D14" s="606"/>
      <c r="E14" s="113">
        <v>10.235665775077326</v>
      </c>
      <c r="F14" s="115">
        <v>18598</v>
      </c>
      <c r="G14" s="114">
        <v>19364</v>
      </c>
      <c r="H14" s="114">
        <v>19849</v>
      </c>
      <c r="I14" s="114">
        <v>18005</v>
      </c>
      <c r="J14" s="140">
        <v>18495</v>
      </c>
      <c r="K14" s="114">
        <v>103</v>
      </c>
      <c r="L14" s="116">
        <v>0.55690727223573944</v>
      </c>
    </row>
    <row r="15" spans="1:17" s="110" customFormat="1" ht="15" customHeight="1" x14ac:dyDescent="0.2">
      <c r="A15" s="120"/>
      <c r="B15" s="119"/>
      <c r="C15" s="258" t="s">
        <v>106</v>
      </c>
      <c r="E15" s="113">
        <v>57.812668028820305</v>
      </c>
      <c r="F15" s="115">
        <v>10752</v>
      </c>
      <c r="G15" s="114">
        <v>11211</v>
      </c>
      <c r="H15" s="114">
        <v>11687</v>
      </c>
      <c r="I15" s="114">
        <v>10486</v>
      </c>
      <c r="J15" s="140">
        <v>10734</v>
      </c>
      <c r="K15" s="114">
        <v>18</v>
      </c>
      <c r="L15" s="116">
        <v>0.16769144773616546</v>
      </c>
    </row>
    <row r="16" spans="1:17" s="110" customFormat="1" ht="15" customHeight="1" x14ac:dyDescent="0.2">
      <c r="A16" s="120"/>
      <c r="B16" s="119"/>
      <c r="C16" s="258" t="s">
        <v>107</v>
      </c>
      <c r="E16" s="113">
        <v>42.187331971179695</v>
      </c>
      <c r="F16" s="115">
        <v>7846</v>
      </c>
      <c r="G16" s="114">
        <v>8153</v>
      </c>
      <c r="H16" s="114">
        <v>8162</v>
      </c>
      <c r="I16" s="114">
        <v>7519</v>
      </c>
      <c r="J16" s="140">
        <v>7761</v>
      </c>
      <c r="K16" s="114">
        <v>85</v>
      </c>
      <c r="L16" s="116">
        <v>1.0952196881845122</v>
      </c>
    </row>
    <row r="17" spans="1:12" s="110" customFormat="1" ht="15" customHeight="1" x14ac:dyDescent="0.2">
      <c r="A17" s="120"/>
      <c r="B17" s="121" t="s">
        <v>109</v>
      </c>
      <c r="C17" s="258"/>
      <c r="E17" s="113">
        <v>67.918744289975677</v>
      </c>
      <c r="F17" s="115">
        <v>123407</v>
      </c>
      <c r="G17" s="114">
        <v>123620</v>
      </c>
      <c r="H17" s="114">
        <v>125121</v>
      </c>
      <c r="I17" s="114">
        <v>124107</v>
      </c>
      <c r="J17" s="140">
        <v>123853</v>
      </c>
      <c r="K17" s="114">
        <v>-446</v>
      </c>
      <c r="L17" s="116">
        <v>-0.36010431721476266</v>
      </c>
    </row>
    <row r="18" spans="1:12" s="110" customFormat="1" ht="15" customHeight="1" x14ac:dyDescent="0.2">
      <c r="A18" s="120"/>
      <c r="B18" s="119"/>
      <c r="C18" s="258" t="s">
        <v>106</v>
      </c>
      <c r="E18" s="113">
        <v>56.63779202152228</v>
      </c>
      <c r="F18" s="115">
        <v>69895</v>
      </c>
      <c r="G18" s="114">
        <v>69968</v>
      </c>
      <c r="H18" s="114">
        <v>71100</v>
      </c>
      <c r="I18" s="114">
        <v>70680</v>
      </c>
      <c r="J18" s="140">
        <v>70482</v>
      </c>
      <c r="K18" s="114">
        <v>-587</v>
      </c>
      <c r="L18" s="116">
        <v>-0.83283675264606571</v>
      </c>
    </row>
    <row r="19" spans="1:12" s="110" customFormat="1" ht="15" customHeight="1" x14ac:dyDescent="0.2">
      <c r="A19" s="120"/>
      <c r="B19" s="119"/>
      <c r="C19" s="258" t="s">
        <v>107</v>
      </c>
      <c r="E19" s="113">
        <v>43.36220797847772</v>
      </c>
      <c r="F19" s="115">
        <v>53512</v>
      </c>
      <c r="G19" s="114">
        <v>53652</v>
      </c>
      <c r="H19" s="114">
        <v>54021</v>
      </c>
      <c r="I19" s="114">
        <v>53427</v>
      </c>
      <c r="J19" s="140">
        <v>53371</v>
      </c>
      <c r="K19" s="114">
        <v>141</v>
      </c>
      <c r="L19" s="116">
        <v>0.26418841693054279</v>
      </c>
    </row>
    <row r="20" spans="1:12" s="110" customFormat="1" ht="15" customHeight="1" x14ac:dyDescent="0.2">
      <c r="A20" s="120"/>
      <c r="B20" s="121" t="s">
        <v>110</v>
      </c>
      <c r="C20" s="258"/>
      <c r="E20" s="113">
        <v>20.873097117194465</v>
      </c>
      <c r="F20" s="115">
        <v>37926</v>
      </c>
      <c r="G20" s="114">
        <v>37637</v>
      </c>
      <c r="H20" s="114">
        <v>37596</v>
      </c>
      <c r="I20" s="114">
        <v>37405</v>
      </c>
      <c r="J20" s="140">
        <v>36884</v>
      </c>
      <c r="K20" s="114">
        <v>1042</v>
      </c>
      <c r="L20" s="116">
        <v>2.8250732024726171</v>
      </c>
    </row>
    <row r="21" spans="1:12" s="110" customFormat="1" ht="15" customHeight="1" x14ac:dyDescent="0.2">
      <c r="A21" s="120"/>
      <c r="B21" s="119"/>
      <c r="C21" s="258" t="s">
        <v>106</v>
      </c>
      <c r="E21" s="113">
        <v>57.870590096503719</v>
      </c>
      <c r="F21" s="115">
        <v>21948</v>
      </c>
      <c r="G21" s="114">
        <v>21756</v>
      </c>
      <c r="H21" s="114">
        <v>21844</v>
      </c>
      <c r="I21" s="114">
        <v>21789</v>
      </c>
      <c r="J21" s="140">
        <v>21541</v>
      </c>
      <c r="K21" s="114">
        <v>407</v>
      </c>
      <c r="L21" s="116">
        <v>1.8894201754793185</v>
      </c>
    </row>
    <row r="22" spans="1:12" s="110" customFormat="1" ht="15" customHeight="1" x14ac:dyDescent="0.2">
      <c r="A22" s="120"/>
      <c r="B22" s="119"/>
      <c r="C22" s="258" t="s">
        <v>107</v>
      </c>
      <c r="E22" s="113">
        <v>42.129409903496281</v>
      </c>
      <c r="F22" s="115">
        <v>15978</v>
      </c>
      <c r="G22" s="114">
        <v>15881</v>
      </c>
      <c r="H22" s="114">
        <v>15752</v>
      </c>
      <c r="I22" s="114">
        <v>15616</v>
      </c>
      <c r="J22" s="140">
        <v>15343</v>
      </c>
      <c r="K22" s="114">
        <v>635</v>
      </c>
      <c r="L22" s="116">
        <v>4.1386951704360291</v>
      </c>
    </row>
    <row r="23" spans="1:12" s="110" customFormat="1" ht="15" customHeight="1" x14ac:dyDescent="0.2">
      <c r="A23" s="120"/>
      <c r="B23" s="121" t="s">
        <v>111</v>
      </c>
      <c r="C23" s="258"/>
      <c r="E23" s="113">
        <v>0.97249281775253438</v>
      </c>
      <c r="F23" s="115">
        <v>1767</v>
      </c>
      <c r="G23" s="114">
        <v>1767</v>
      </c>
      <c r="H23" s="114">
        <v>1734</v>
      </c>
      <c r="I23" s="114">
        <v>1660</v>
      </c>
      <c r="J23" s="140">
        <v>1629</v>
      </c>
      <c r="K23" s="114">
        <v>138</v>
      </c>
      <c r="L23" s="116">
        <v>8.4714548802946599</v>
      </c>
    </row>
    <row r="24" spans="1:12" s="110" customFormat="1" ht="15" customHeight="1" x14ac:dyDescent="0.2">
      <c r="A24" s="120"/>
      <c r="B24" s="119"/>
      <c r="C24" s="258" t="s">
        <v>106</v>
      </c>
      <c r="E24" s="113">
        <v>63.271080928126771</v>
      </c>
      <c r="F24" s="115">
        <v>1118</v>
      </c>
      <c r="G24" s="114">
        <v>1099</v>
      </c>
      <c r="H24" s="114">
        <v>1087</v>
      </c>
      <c r="I24" s="114">
        <v>1054</v>
      </c>
      <c r="J24" s="140">
        <v>1048</v>
      </c>
      <c r="K24" s="114">
        <v>70</v>
      </c>
      <c r="L24" s="116">
        <v>6.6793893129770989</v>
      </c>
    </row>
    <row r="25" spans="1:12" s="110" customFormat="1" ht="15" customHeight="1" x14ac:dyDescent="0.2">
      <c r="A25" s="120"/>
      <c r="B25" s="119"/>
      <c r="C25" s="258" t="s">
        <v>107</v>
      </c>
      <c r="E25" s="113">
        <v>36.728919071873229</v>
      </c>
      <c r="F25" s="115">
        <v>649</v>
      </c>
      <c r="G25" s="114">
        <v>668</v>
      </c>
      <c r="H25" s="114">
        <v>647</v>
      </c>
      <c r="I25" s="114">
        <v>606</v>
      </c>
      <c r="J25" s="140">
        <v>581</v>
      </c>
      <c r="K25" s="114">
        <v>68</v>
      </c>
      <c r="L25" s="116">
        <v>11.703958691910499</v>
      </c>
    </row>
    <row r="26" spans="1:12" s="110" customFormat="1" ht="15" customHeight="1" x14ac:dyDescent="0.2">
      <c r="A26" s="120"/>
      <c r="C26" s="121" t="s">
        <v>187</v>
      </c>
      <c r="D26" s="110" t="s">
        <v>188</v>
      </c>
      <c r="E26" s="113">
        <v>0.31480808814626471</v>
      </c>
      <c r="F26" s="115">
        <v>572</v>
      </c>
      <c r="G26" s="114">
        <v>551</v>
      </c>
      <c r="H26" s="114">
        <v>595</v>
      </c>
      <c r="I26" s="114">
        <v>510</v>
      </c>
      <c r="J26" s="140">
        <v>499</v>
      </c>
      <c r="K26" s="114">
        <v>73</v>
      </c>
      <c r="L26" s="116">
        <v>14.629258517034069</v>
      </c>
    </row>
    <row r="27" spans="1:12" s="110" customFormat="1" ht="15" customHeight="1" x14ac:dyDescent="0.2">
      <c r="A27" s="120"/>
      <c r="B27" s="119"/>
      <c r="D27" s="259" t="s">
        <v>106</v>
      </c>
      <c r="E27" s="113">
        <v>56.643356643356647</v>
      </c>
      <c r="F27" s="115">
        <v>324</v>
      </c>
      <c r="G27" s="114">
        <v>292</v>
      </c>
      <c r="H27" s="114">
        <v>320</v>
      </c>
      <c r="I27" s="114">
        <v>286</v>
      </c>
      <c r="J27" s="140">
        <v>286</v>
      </c>
      <c r="K27" s="114">
        <v>38</v>
      </c>
      <c r="L27" s="116">
        <v>13.286713286713287</v>
      </c>
    </row>
    <row r="28" spans="1:12" s="110" customFormat="1" ht="15" customHeight="1" x14ac:dyDescent="0.2">
      <c r="A28" s="120"/>
      <c r="B28" s="119"/>
      <c r="D28" s="259" t="s">
        <v>107</v>
      </c>
      <c r="E28" s="113">
        <v>43.356643356643353</v>
      </c>
      <c r="F28" s="115">
        <v>248</v>
      </c>
      <c r="G28" s="114">
        <v>259</v>
      </c>
      <c r="H28" s="114">
        <v>275</v>
      </c>
      <c r="I28" s="114">
        <v>224</v>
      </c>
      <c r="J28" s="140">
        <v>213</v>
      </c>
      <c r="K28" s="114">
        <v>35</v>
      </c>
      <c r="L28" s="116">
        <v>16.431924882629108</v>
      </c>
    </row>
    <row r="29" spans="1:12" s="110" customFormat="1" ht="24.95" customHeight="1" x14ac:dyDescent="0.2">
      <c r="A29" s="604" t="s">
        <v>189</v>
      </c>
      <c r="B29" s="605"/>
      <c r="C29" s="605"/>
      <c r="D29" s="606"/>
      <c r="E29" s="113">
        <v>82.953582317912137</v>
      </c>
      <c r="F29" s="115">
        <v>150725</v>
      </c>
      <c r="G29" s="114">
        <v>151807</v>
      </c>
      <c r="H29" s="114">
        <v>152794</v>
      </c>
      <c r="I29" s="114">
        <v>151195</v>
      </c>
      <c r="J29" s="140">
        <v>151751</v>
      </c>
      <c r="K29" s="114">
        <v>-1026</v>
      </c>
      <c r="L29" s="116">
        <v>-0.67610757095505136</v>
      </c>
    </row>
    <row r="30" spans="1:12" s="110" customFormat="1" ht="15" customHeight="1" x14ac:dyDescent="0.2">
      <c r="A30" s="120"/>
      <c r="B30" s="119"/>
      <c r="C30" s="258" t="s">
        <v>106</v>
      </c>
      <c r="E30" s="113">
        <v>55.456626306186763</v>
      </c>
      <c r="F30" s="115">
        <v>83587</v>
      </c>
      <c r="G30" s="114">
        <v>84275</v>
      </c>
      <c r="H30" s="114">
        <v>85265</v>
      </c>
      <c r="I30" s="114">
        <v>84483</v>
      </c>
      <c r="J30" s="140">
        <v>84843</v>
      </c>
      <c r="K30" s="114">
        <v>-1256</v>
      </c>
      <c r="L30" s="116">
        <v>-1.4803814103697417</v>
      </c>
    </row>
    <row r="31" spans="1:12" s="110" customFormat="1" ht="15" customHeight="1" x14ac:dyDescent="0.2">
      <c r="A31" s="120"/>
      <c r="B31" s="119"/>
      <c r="C31" s="258" t="s">
        <v>107</v>
      </c>
      <c r="E31" s="113">
        <v>44.543373693813237</v>
      </c>
      <c r="F31" s="115">
        <v>67138</v>
      </c>
      <c r="G31" s="114">
        <v>67532</v>
      </c>
      <c r="H31" s="114">
        <v>67529</v>
      </c>
      <c r="I31" s="114">
        <v>66712</v>
      </c>
      <c r="J31" s="140">
        <v>66908</v>
      </c>
      <c r="K31" s="114">
        <v>230</v>
      </c>
      <c r="L31" s="116">
        <v>0.34375560471094635</v>
      </c>
    </row>
    <row r="32" spans="1:12" s="110" customFormat="1" ht="15" customHeight="1" x14ac:dyDescent="0.2">
      <c r="A32" s="120"/>
      <c r="B32" s="119" t="s">
        <v>117</v>
      </c>
      <c r="C32" s="258"/>
      <c r="E32" s="113">
        <v>16.96936675142269</v>
      </c>
      <c r="F32" s="115">
        <v>30833</v>
      </c>
      <c r="G32" s="114">
        <v>30431</v>
      </c>
      <c r="H32" s="114">
        <v>31367</v>
      </c>
      <c r="I32" s="114">
        <v>29845</v>
      </c>
      <c r="J32" s="140">
        <v>28970</v>
      </c>
      <c r="K32" s="114">
        <v>1863</v>
      </c>
      <c r="L32" s="116">
        <v>6.430790472903003</v>
      </c>
    </row>
    <row r="33" spans="1:12" s="110" customFormat="1" ht="15" customHeight="1" x14ac:dyDescent="0.2">
      <c r="A33" s="120"/>
      <c r="B33" s="119"/>
      <c r="C33" s="258" t="s">
        <v>106</v>
      </c>
      <c r="E33" s="113">
        <v>64.946648071871053</v>
      </c>
      <c r="F33" s="115">
        <v>20025</v>
      </c>
      <c r="G33" s="114">
        <v>19654</v>
      </c>
      <c r="H33" s="114">
        <v>20356</v>
      </c>
      <c r="I33" s="114">
        <v>19432</v>
      </c>
      <c r="J33" s="140">
        <v>18865</v>
      </c>
      <c r="K33" s="114">
        <v>1160</v>
      </c>
      <c r="L33" s="116">
        <v>6.1489530877285983</v>
      </c>
    </row>
    <row r="34" spans="1:12" s="110" customFormat="1" ht="15" customHeight="1" x14ac:dyDescent="0.2">
      <c r="A34" s="120"/>
      <c r="B34" s="119"/>
      <c r="C34" s="258" t="s">
        <v>107</v>
      </c>
      <c r="E34" s="113">
        <v>35.053351928128954</v>
      </c>
      <c r="F34" s="115">
        <v>10808</v>
      </c>
      <c r="G34" s="114">
        <v>10777</v>
      </c>
      <c r="H34" s="114">
        <v>11011</v>
      </c>
      <c r="I34" s="114">
        <v>10413</v>
      </c>
      <c r="J34" s="140">
        <v>10105</v>
      </c>
      <c r="K34" s="114">
        <v>703</v>
      </c>
      <c r="L34" s="116">
        <v>6.9569520039584365</v>
      </c>
    </row>
    <row r="35" spans="1:12" s="110" customFormat="1" ht="24.95" customHeight="1" x14ac:dyDescent="0.2">
      <c r="A35" s="604" t="s">
        <v>190</v>
      </c>
      <c r="B35" s="605"/>
      <c r="C35" s="605"/>
      <c r="D35" s="606"/>
      <c r="E35" s="113">
        <v>73.519796585543048</v>
      </c>
      <c r="F35" s="115">
        <v>133584</v>
      </c>
      <c r="G35" s="114">
        <v>134289</v>
      </c>
      <c r="H35" s="114">
        <v>136485</v>
      </c>
      <c r="I35" s="114">
        <v>133815</v>
      </c>
      <c r="J35" s="140">
        <v>133923</v>
      </c>
      <c r="K35" s="114">
        <v>-339</v>
      </c>
      <c r="L35" s="116">
        <v>-0.25313053023005755</v>
      </c>
    </row>
    <row r="36" spans="1:12" s="110" customFormat="1" ht="15" customHeight="1" x14ac:dyDescent="0.2">
      <c r="A36" s="120"/>
      <c r="B36" s="119"/>
      <c r="C36" s="258" t="s">
        <v>106</v>
      </c>
      <c r="E36" s="113">
        <v>70.262905737214041</v>
      </c>
      <c r="F36" s="115">
        <v>93860</v>
      </c>
      <c r="G36" s="114">
        <v>94348</v>
      </c>
      <c r="H36" s="114">
        <v>96099</v>
      </c>
      <c r="I36" s="114">
        <v>94531</v>
      </c>
      <c r="J36" s="140">
        <v>94536</v>
      </c>
      <c r="K36" s="114">
        <v>-676</v>
      </c>
      <c r="L36" s="116">
        <v>-0.7150715071507151</v>
      </c>
    </row>
    <row r="37" spans="1:12" s="110" customFormat="1" ht="15" customHeight="1" x14ac:dyDescent="0.2">
      <c r="A37" s="120"/>
      <c r="B37" s="119"/>
      <c r="C37" s="258" t="s">
        <v>107</v>
      </c>
      <c r="E37" s="113">
        <v>29.737094262785963</v>
      </c>
      <c r="F37" s="115">
        <v>39724</v>
      </c>
      <c r="G37" s="114">
        <v>39941</v>
      </c>
      <c r="H37" s="114">
        <v>40386</v>
      </c>
      <c r="I37" s="114">
        <v>39284</v>
      </c>
      <c r="J37" s="140">
        <v>39387</v>
      </c>
      <c r="K37" s="114">
        <v>337</v>
      </c>
      <c r="L37" s="116">
        <v>0.85561225785157535</v>
      </c>
    </row>
    <row r="38" spans="1:12" s="110" customFormat="1" ht="15" customHeight="1" x14ac:dyDescent="0.2">
      <c r="A38" s="120"/>
      <c r="B38" s="119" t="s">
        <v>182</v>
      </c>
      <c r="C38" s="258"/>
      <c r="E38" s="113">
        <v>26.480203414456955</v>
      </c>
      <c r="F38" s="115">
        <v>48114</v>
      </c>
      <c r="G38" s="114">
        <v>48099</v>
      </c>
      <c r="H38" s="114">
        <v>47815</v>
      </c>
      <c r="I38" s="114">
        <v>47362</v>
      </c>
      <c r="J38" s="140">
        <v>46938</v>
      </c>
      <c r="K38" s="114">
        <v>1176</v>
      </c>
      <c r="L38" s="116">
        <v>2.5054326984532787</v>
      </c>
    </row>
    <row r="39" spans="1:12" s="110" customFormat="1" ht="15" customHeight="1" x14ac:dyDescent="0.2">
      <c r="A39" s="120"/>
      <c r="B39" s="119"/>
      <c r="C39" s="258" t="s">
        <v>106</v>
      </c>
      <c r="E39" s="113">
        <v>20.478447021656898</v>
      </c>
      <c r="F39" s="115">
        <v>9853</v>
      </c>
      <c r="G39" s="114">
        <v>9686</v>
      </c>
      <c r="H39" s="114">
        <v>9619</v>
      </c>
      <c r="I39" s="114">
        <v>9478</v>
      </c>
      <c r="J39" s="140">
        <v>9269</v>
      </c>
      <c r="K39" s="114">
        <v>584</v>
      </c>
      <c r="L39" s="116">
        <v>6.3005717984680114</v>
      </c>
    </row>
    <row r="40" spans="1:12" s="110" customFormat="1" ht="15" customHeight="1" x14ac:dyDescent="0.2">
      <c r="A40" s="120"/>
      <c r="B40" s="119"/>
      <c r="C40" s="258" t="s">
        <v>107</v>
      </c>
      <c r="E40" s="113">
        <v>79.521552978343095</v>
      </c>
      <c r="F40" s="115">
        <v>38261</v>
      </c>
      <c r="G40" s="114">
        <v>38413</v>
      </c>
      <c r="H40" s="114">
        <v>38196</v>
      </c>
      <c r="I40" s="114">
        <v>37884</v>
      </c>
      <c r="J40" s="140">
        <v>37669</v>
      </c>
      <c r="K40" s="114">
        <v>592</v>
      </c>
      <c r="L40" s="116">
        <v>1.5715840611643526</v>
      </c>
    </row>
    <row r="41" spans="1:12" s="110" customFormat="1" ht="24.75" customHeight="1" x14ac:dyDescent="0.2">
      <c r="A41" s="604" t="s">
        <v>518</v>
      </c>
      <c r="B41" s="605"/>
      <c r="C41" s="605"/>
      <c r="D41" s="606"/>
      <c r="E41" s="113">
        <v>4.9026406454666533</v>
      </c>
      <c r="F41" s="115">
        <v>8908</v>
      </c>
      <c r="G41" s="114">
        <v>9913</v>
      </c>
      <c r="H41" s="114">
        <v>9905</v>
      </c>
      <c r="I41" s="114">
        <v>7786</v>
      </c>
      <c r="J41" s="140">
        <v>8716</v>
      </c>
      <c r="K41" s="114">
        <v>192</v>
      </c>
      <c r="L41" s="116">
        <v>2.2028453418999541</v>
      </c>
    </row>
    <row r="42" spans="1:12" s="110" customFormat="1" ht="15" customHeight="1" x14ac:dyDescent="0.2">
      <c r="A42" s="120"/>
      <c r="B42" s="119"/>
      <c r="C42" s="258" t="s">
        <v>106</v>
      </c>
      <c r="E42" s="113">
        <v>57.218230803771888</v>
      </c>
      <c r="F42" s="115">
        <v>5097</v>
      </c>
      <c r="G42" s="114">
        <v>5848</v>
      </c>
      <c r="H42" s="114">
        <v>5925</v>
      </c>
      <c r="I42" s="114">
        <v>4526</v>
      </c>
      <c r="J42" s="140">
        <v>5020</v>
      </c>
      <c r="K42" s="114">
        <v>77</v>
      </c>
      <c r="L42" s="116">
        <v>1.5338645418326693</v>
      </c>
    </row>
    <row r="43" spans="1:12" s="110" customFormat="1" ht="15" customHeight="1" x14ac:dyDescent="0.2">
      <c r="A43" s="123"/>
      <c r="B43" s="124"/>
      <c r="C43" s="260" t="s">
        <v>107</v>
      </c>
      <c r="D43" s="261"/>
      <c r="E43" s="125">
        <v>42.781769196228112</v>
      </c>
      <c r="F43" s="143">
        <v>3811</v>
      </c>
      <c r="G43" s="144">
        <v>4065</v>
      </c>
      <c r="H43" s="144">
        <v>3980</v>
      </c>
      <c r="I43" s="144">
        <v>3260</v>
      </c>
      <c r="J43" s="145">
        <v>3696</v>
      </c>
      <c r="K43" s="144">
        <v>115</v>
      </c>
      <c r="L43" s="146">
        <v>3.1114718614718613</v>
      </c>
    </row>
    <row r="44" spans="1:12" s="110" customFormat="1" ht="45.75" customHeight="1" x14ac:dyDescent="0.2">
      <c r="A44" s="604" t="s">
        <v>191</v>
      </c>
      <c r="B44" s="605"/>
      <c r="C44" s="605"/>
      <c r="D44" s="606"/>
      <c r="E44" s="113">
        <v>0.77105967044216228</v>
      </c>
      <c r="F44" s="115">
        <v>1401</v>
      </c>
      <c r="G44" s="114">
        <v>1417</v>
      </c>
      <c r="H44" s="114">
        <v>1424</v>
      </c>
      <c r="I44" s="114">
        <v>1384</v>
      </c>
      <c r="J44" s="140">
        <v>1412</v>
      </c>
      <c r="K44" s="114">
        <v>-11</v>
      </c>
      <c r="L44" s="116">
        <v>-0.77903682719546741</v>
      </c>
    </row>
    <row r="45" spans="1:12" s="110" customFormat="1" ht="15" customHeight="1" x14ac:dyDescent="0.2">
      <c r="A45" s="120"/>
      <c r="B45" s="119"/>
      <c r="C45" s="258" t="s">
        <v>106</v>
      </c>
      <c r="E45" s="113">
        <v>58.815132048536761</v>
      </c>
      <c r="F45" s="115">
        <v>824</v>
      </c>
      <c r="G45" s="114">
        <v>837</v>
      </c>
      <c r="H45" s="114">
        <v>849</v>
      </c>
      <c r="I45" s="114">
        <v>826</v>
      </c>
      <c r="J45" s="140">
        <v>840</v>
      </c>
      <c r="K45" s="114">
        <v>-16</v>
      </c>
      <c r="L45" s="116">
        <v>-1.9047619047619047</v>
      </c>
    </row>
    <row r="46" spans="1:12" s="110" customFormat="1" ht="15" customHeight="1" x14ac:dyDescent="0.2">
      <c r="A46" s="123"/>
      <c r="B46" s="124"/>
      <c r="C46" s="260" t="s">
        <v>107</v>
      </c>
      <c r="D46" s="261"/>
      <c r="E46" s="125">
        <v>41.184867951463239</v>
      </c>
      <c r="F46" s="143">
        <v>577</v>
      </c>
      <c r="G46" s="144">
        <v>580</v>
      </c>
      <c r="H46" s="144">
        <v>575</v>
      </c>
      <c r="I46" s="144">
        <v>558</v>
      </c>
      <c r="J46" s="145">
        <v>572</v>
      </c>
      <c r="K46" s="144">
        <v>5</v>
      </c>
      <c r="L46" s="146">
        <v>0.87412587412587417</v>
      </c>
    </row>
    <row r="47" spans="1:12" s="110" customFormat="1" ht="39" customHeight="1" x14ac:dyDescent="0.2">
      <c r="A47" s="604" t="s">
        <v>519</v>
      </c>
      <c r="B47" s="607"/>
      <c r="C47" s="607"/>
      <c r="D47" s="608"/>
      <c r="E47" s="113">
        <v>0.23500533852876751</v>
      </c>
      <c r="F47" s="115">
        <v>427</v>
      </c>
      <c r="G47" s="114">
        <v>454</v>
      </c>
      <c r="H47" s="114">
        <v>445</v>
      </c>
      <c r="I47" s="114">
        <v>407</v>
      </c>
      <c r="J47" s="140">
        <v>445</v>
      </c>
      <c r="K47" s="114">
        <v>-18</v>
      </c>
      <c r="L47" s="116">
        <v>-4.0449438202247192</v>
      </c>
    </row>
    <row r="48" spans="1:12" s="110" customFormat="1" ht="15" customHeight="1" x14ac:dyDescent="0.2">
      <c r="A48" s="120"/>
      <c r="B48" s="119"/>
      <c r="C48" s="258" t="s">
        <v>106</v>
      </c>
      <c r="E48" s="113">
        <v>33.723653395784545</v>
      </c>
      <c r="F48" s="115">
        <v>144</v>
      </c>
      <c r="G48" s="114">
        <v>146</v>
      </c>
      <c r="H48" s="114">
        <v>148</v>
      </c>
      <c r="I48" s="114">
        <v>169</v>
      </c>
      <c r="J48" s="140">
        <v>180</v>
      </c>
      <c r="K48" s="114">
        <v>-36</v>
      </c>
      <c r="L48" s="116">
        <v>-20</v>
      </c>
    </row>
    <row r="49" spans="1:12" s="110" customFormat="1" ht="15" customHeight="1" x14ac:dyDescent="0.2">
      <c r="A49" s="123"/>
      <c r="B49" s="124"/>
      <c r="C49" s="260" t="s">
        <v>107</v>
      </c>
      <c r="D49" s="261"/>
      <c r="E49" s="125">
        <v>66.276346604215462</v>
      </c>
      <c r="F49" s="143">
        <v>283</v>
      </c>
      <c r="G49" s="144">
        <v>308</v>
      </c>
      <c r="H49" s="144">
        <v>297</v>
      </c>
      <c r="I49" s="144">
        <v>238</v>
      </c>
      <c r="J49" s="145">
        <v>265</v>
      </c>
      <c r="K49" s="144">
        <v>18</v>
      </c>
      <c r="L49" s="146">
        <v>6.7924528301886795</v>
      </c>
    </row>
    <row r="50" spans="1:12" s="110" customFormat="1" ht="24.95" customHeight="1" x14ac:dyDescent="0.2">
      <c r="A50" s="609" t="s">
        <v>192</v>
      </c>
      <c r="B50" s="610"/>
      <c r="C50" s="610"/>
      <c r="D50" s="611"/>
      <c r="E50" s="262">
        <v>13.427775759777212</v>
      </c>
      <c r="F50" s="263">
        <v>24398</v>
      </c>
      <c r="G50" s="264">
        <v>25171</v>
      </c>
      <c r="H50" s="264">
        <v>25339</v>
      </c>
      <c r="I50" s="264">
        <v>23441</v>
      </c>
      <c r="J50" s="265">
        <v>23452</v>
      </c>
      <c r="K50" s="263">
        <v>946</v>
      </c>
      <c r="L50" s="266">
        <v>4.0337711069418383</v>
      </c>
    </row>
    <row r="51" spans="1:12" s="110" customFormat="1" ht="15" customHeight="1" x14ac:dyDescent="0.2">
      <c r="A51" s="120"/>
      <c r="B51" s="119"/>
      <c r="C51" s="258" t="s">
        <v>106</v>
      </c>
      <c r="E51" s="113">
        <v>57.369456512828918</v>
      </c>
      <c r="F51" s="115">
        <v>13997</v>
      </c>
      <c r="G51" s="114">
        <v>14334</v>
      </c>
      <c r="H51" s="114">
        <v>14632</v>
      </c>
      <c r="I51" s="114">
        <v>13517</v>
      </c>
      <c r="J51" s="140">
        <v>13456</v>
      </c>
      <c r="K51" s="114">
        <v>541</v>
      </c>
      <c r="L51" s="116">
        <v>4.0205112960760996</v>
      </c>
    </row>
    <row r="52" spans="1:12" s="110" customFormat="1" ht="15" customHeight="1" x14ac:dyDescent="0.2">
      <c r="A52" s="120"/>
      <c r="B52" s="119"/>
      <c r="C52" s="258" t="s">
        <v>107</v>
      </c>
      <c r="E52" s="113">
        <v>42.630543487171082</v>
      </c>
      <c r="F52" s="115">
        <v>10401</v>
      </c>
      <c r="G52" s="114">
        <v>10837</v>
      </c>
      <c r="H52" s="114">
        <v>10707</v>
      </c>
      <c r="I52" s="114">
        <v>9924</v>
      </c>
      <c r="J52" s="140">
        <v>9996</v>
      </c>
      <c r="K52" s="114">
        <v>405</v>
      </c>
      <c r="L52" s="116">
        <v>4.0516206482593038</v>
      </c>
    </row>
    <row r="53" spans="1:12" s="110" customFormat="1" ht="15" customHeight="1" x14ac:dyDescent="0.2">
      <c r="A53" s="120"/>
      <c r="B53" s="119"/>
      <c r="C53" s="258" t="s">
        <v>187</v>
      </c>
      <c r="D53" s="110" t="s">
        <v>193</v>
      </c>
      <c r="E53" s="113">
        <v>26.207066152963357</v>
      </c>
      <c r="F53" s="115">
        <v>6394</v>
      </c>
      <c r="G53" s="114">
        <v>7318</v>
      </c>
      <c r="H53" s="114">
        <v>7309</v>
      </c>
      <c r="I53" s="114">
        <v>5764</v>
      </c>
      <c r="J53" s="140">
        <v>6175</v>
      </c>
      <c r="K53" s="114">
        <v>219</v>
      </c>
      <c r="L53" s="116">
        <v>3.5465587044534415</v>
      </c>
    </row>
    <row r="54" spans="1:12" s="110" customFormat="1" ht="15" customHeight="1" x14ac:dyDescent="0.2">
      <c r="A54" s="120"/>
      <c r="B54" s="119"/>
      <c r="D54" s="267" t="s">
        <v>194</v>
      </c>
      <c r="E54" s="113">
        <v>60.807006568658117</v>
      </c>
      <c r="F54" s="115">
        <v>3888</v>
      </c>
      <c r="G54" s="114">
        <v>4408</v>
      </c>
      <c r="H54" s="114">
        <v>4501</v>
      </c>
      <c r="I54" s="114">
        <v>3579</v>
      </c>
      <c r="J54" s="140">
        <v>3817</v>
      </c>
      <c r="K54" s="114">
        <v>71</v>
      </c>
      <c r="L54" s="116">
        <v>1.8600995546240504</v>
      </c>
    </row>
    <row r="55" spans="1:12" s="110" customFormat="1" ht="15" customHeight="1" x14ac:dyDescent="0.2">
      <c r="A55" s="120"/>
      <c r="B55" s="119"/>
      <c r="D55" s="267" t="s">
        <v>195</v>
      </c>
      <c r="E55" s="113">
        <v>39.192993431341883</v>
      </c>
      <c r="F55" s="115">
        <v>2506</v>
      </c>
      <c r="G55" s="114">
        <v>2910</v>
      </c>
      <c r="H55" s="114">
        <v>2808</v>
      </c>
      <c r="I55" s="114">
        <v>2185</v>
      </c>
      <c r="J55" s="140">
        <v>2358</v>
      </c>
      <c r="K55" s="114">
        <v>148</v>
      </c>
      <c r="L55" s="116">
        <v>6.2765055131467342</v>
      </c>
    </row>
    <row r="56" spans="1:12" s="110" customFormat="1" ht="15" customHeight="1" x14ac:dyDescent="0.2">
      <c r="A56" s="120"/>
      <c r="B56" s="119" t="s">
        <v>196</v>
      </c>
      <c r="C56" s="258"/>
      <c r="E56" s="113">
        <v>61.119550022564916</v>
      </c>
      <c r="F56" s="115">
        <v>111053</v>
      </c>
      <c r="G56" s="114">
        <v>110893</v>
      </c>
      <c r="H56" s="114">
        <v>111741</v>
      </c>
      <c r="I56" s="114">
        <v>111385</v>
      </c>
      <c r="J56" s="140">
        <v>111514</v>
      </c>
      <c r="K56" s="114">
        <v>-461</v>
      </c>
      <c r="L56" s="116">
        <v>-0.41340100794519075</v>
      </c>
    </row>
    <row r="57" spans="1:12" s="110" customFormat="1" ht="15" customHeight="1" x14ac:dyDescent="0.2">
      <c r="A57" s="120"/>
      <c r="B57" s="119"/>
      <c r="C57" s="258" t="s">
        <v>106</v>
      </c>
      <c r="E57" s="113">
        <v>55.94625989392452</v>
      </c>
      <c r="F57" s="115">
        <v>62130</v>
      </c>
      <c r="G57" s="114">
        <v>62160</v>
      </c>
      <c r="H57" s="114">
        <v>62871</v>
      </c>
      <c r="I57" s="114">
        <v>62758</v>
      </c>
      <c r="J57" s="140">
        <v>62870</v>
      </c>
      <c r="K57" s="114">
        <v>-740</v>
      </c>
      <c r="L57" s="116">
        <v>-1.177031970733259</v>
      </c>
    </row>
    <row r="58" spans="1:12" s="110" customFormat="1" ht="15" customHeight="1" x14ac:dyDescent="0.2">
      <c r="A58" s="120"/>
      <c r="B58" s="119"/>
      <c r="C58" s="258" t="s">
        <v>107</v>
      </c>
      <c r="E58" s="113">
        <v>44.05374010607548</v>
      </c>
      <c r="F58" s="115">
        <v>48923</v>
      </c>
      <c r="G58" s="114">
        <v>48733</v>
      </c>
      <c r="H58" s="114">
        <v>48870</v>
      </c>
      <c r="I58" s="114">
        <v>48627</v>
      </c>
      <c r="J58" s="140">
        <v>48644</v>
      </c>
      <c r="K58" s="114">
        <v>279</v>
      </c>
      <c r="L58" s="116">
        <v>0.57355480634816214</v>
      </c>
    </row>
    <row r="59" spans="1:12" s="110" customFormat="1" ht="15" customHeight="1" x14ac:dyDescent="0.2">
      <c r="A59" s="120"/>
      <c r="B59" s="119"/>
      <c r="C59" s="258" t="s">
        <v>105</v>
      </c>
      <c r="D59" s="110" t="s">
        <v>197</v>
      </c>
      <c r="E59" s="113">
        <v>86.318244441843078</v>
      </c>
      <c r="F59" s="115">
        <v>95859</v>
      </c>
      <c r="G59" s="114">
        <v>95636</v>
      </c>
      <c r="H59" s="114">
        <v>96371</v>
      </c>
      <c r="I59" s="114">
        <v>96133</v>
      </c>
      <c r="J59" s="140">
        <v>96210</v>
      </c>
      <c r="K59" s="114">
        <v>-351</v>
      </c>
      <c r="L59" s="116">
        <v>-0.36482694106641722</v>
      </c>
    </row>
    <row r="60" spans="1:12" s="110" customFormat="1" ht="15" customHeight="1" x14ac:dyDescent="0.2">
      <c r="A60" s="120"/>
      <c r="B60" s="119"/>
      <c r="C60" s="258"/>
      <c r="D60" s="267" t="s">
        <v>198</v>
      </c>
      <c r="E60" s="113">
        <v>51.85011318707685</v>
      </c>
      <c r="F60" s="115">
        <v>49703</v>
      </c>
      <c r="G60" s="114">
        <v>49668</v>
      </c>
      <c r="H60" s="114">
        <v>50285</v>
      </c>
      <c r="I60" s="114">
        <v>50271</v>
      </c>
      <c r="J60" s="140">
        <v>50293</v>
      </c>
      <c r="K60" s="114">
        <v>-590</v>
      </c>
      <c r="L60" s="116">
        <v>-1.1731254846598931</v>
      </c>
    </row>
    <row r="61" spans="1:12" s="110" customFormat="1" ht="15" customHeight="1" x14ac:dyDescent="0.2">
      <c r="A61" s="120"/>
      <c r="B61" s="119"/>
      <c r="C61" s="258"/>
      <c r="D61" s="267" t="s">
        <v>199</v>
      </c>
      <c r="E61" s="113">
        <v>48.14988681292315</v>
      </c>
      <c r="F61" s="115">
        <v>46156</v>
      </c>
      <c r="G61" s="114">
        <v>45968</v>
      </c>
      <c r="H61" s="114">
        <v>46086</v>
      </c>
      <c r="I61" s="114">
        <v>45862</v>
      </c>
      <c r="J61" s="140">
        <v>45917</v>
      </c>
      <c r="K61" s="114">
        <v>239</v>
      </c>
      <c r="L61" s="116">
        <v>0.52050438835289758</v>
      </c>
    </row>
    <row r="62" spans="1:12" s="110" customFormat="1" ht="15" customHeight="1" x14ac:dyDescent="0.2">
      <c r="A62" s="120"/>
      <c r="B62" s="119"/>
      <c r="C62" s="258"/>
      <c r="D62" s="258" t="s">
        <v>200</v>
      </c>
      <c r="E62" s="113">
        <v>13.681755558156915</v>
      </c>
      <c r="F62" s="115">
        <v>15194</v>
      </c>
      <c r="G62" s="114">
        <v>15257</v>
      </c>
      <c r="H62" s="114">
        <v>15370</v>
      </c>
      <c r="I62" s="114">
        <v>15252</v>
      </c>
      <c r="J62" s="140">
        <v>15304</v>
      </c>
      <c r="K62" s="114">
        <v>-110</v>
      </c>
      <c r="L62" s="116">
        <v>-0.71876633559853631</v>
      </c>
    </row>
    <row r="63" spans="1:12" s="110" customFormat="1" ht="15" customHeight="1" x14ac:dyDescent="0.2">
      <c r="A63" s="120"/>
      <c r="B63" s="119"/>
      <c r="C63" s="258"/>
      <c r="D63" s="267" t="s">
        <v>198</v>
      </c>
      <c r="E63" s="113">
        <v>81.788864025273128</v>
      </c>
      <c r="F63" s="115">
        <v>12427</v>
      </c>
      <c r="G63" s="114">
        <v>12492</v>
      </c>
      <c r="H63" s="114">
        <v>12586</v>
      </c>
      <c r="I63" s="114">
        <v>12487</v>
      </c>
      <c r="J63" s="140">
        <v>12577</v>
      </c>
      <c r="K63" s="114">
        <v>-150</v>
      </c>
      <c r="L63" s="116">
        <v>-1.1926532559433887</v>
      </c>
    </row>
    <row r="64" spans="1:12" s="110" customFormat="1" ht="15" customHeight="1" x14ac:dyDescent="0.2">
      <c r="A64" s="120"/>
      <c r="B64" s="119"/>
      <c r="C64" s="258"/>
      <c r="D64" s="267" t="s">
        <v>199</v>
      </c>
      <c r="E64" s="113">
        <v>18.211135974726865</v>
      </c>
      <c r="F64" s="115">
        <v>2767</v>
      </c>
      <c r="G64" s="114">
        <v>2765</v>
      </c>
      <c r="H64" s="114">
        <v>2784</v>
      </c>
      <c r="I64" s="114">
        <v>2765</v>
      </c>
      <c r="J64" s="140">
        <v>2727</v>
      </c>
      <c r="K64" s="114">
        <v>40</v>
      </c>
      <c r="L64" s="116">
        <v>1.4668133480014669</v>
      </c>
    </row>
    <row r="65" spans="1:12" s="110" customFormat="1" ht="15" customHeight="1" x14ac:dyDescent="0.2">
      <c r="A65" s="120"/>
      <c r="B65" s="119" t="s">
        <v>201</v>
      </c>
      <c r="C65" s="258"/>
      <c r="E65" s="113">
        <v>16.137767064029322</v>
      </c>
      <c r="F65" s="115">
        <v>29322</v>
      </c>
      <c r="G65" s="114">
        <v>29307</v>
      </c>
      <c r="H65" s="114">
        <v>29232</v>
      </c>
      <c r="I65" s="114">
        <v>29054</v>
      </c>
      <c r="J65" s="140">
        <v>28706</v>
      </c>
      <c r="K65" s="114">
        <v>616</v>
      </c>
      <c r="L65" s="116">
        <v>2.1458928447014562</v>
      </c>
    </row>
    <row r="66" spans="1:12" s="110" customFormat="1" ht="15" customHeight="1" x14ac:dyDescent="0.2">
      <c r="A66" s="120"/>
      <c r="B66" s="119"/>
      <c r="C66" s="258" t="s">
        <v>106</v>
      </c>
      <c r="E66" s="113">
        <v>58.648796125775867</v>
      </c>
      <c r="F66" s="115">
        <v>17197</v>
      </c>
      <c r="G66" s="114">
        <v>17214</v>
      </c>
      <c r="H66" s="114">
        <v>17229</v>
      </c>
      <c r="I66" s="114">
        <v>17193</v>
      </c>
      <c r="J66" s="140">
        <v>17031</v>
      </c>
      <c r="K66" s="114">
        <v>166</v>
      </c>
      <c r="L66" s="116">
        <v>0.97469320650578362</v>
      </c>
    </row>
    <row r="67" spans="1:12" s="110" customFormat="1" ht="15" customHeight="1" x14ac:dyDescent="0.2">
      <c r="A67" s="120"/>
      <c r="B67" s="119"/>
      <c r="C67" s="258" t="s">
        <v>107</v>
      </c>
      <c r="E67" s="113">
        <v>41.351203874224133</v>
      </c>
      <c r="F67" s="115">
        <v>12125</v>
      </c>
      <c r="G67" s="114">
        <v>12093</v>
      </c>
      <c r="H67" s="114">
        <v>12003</v>
      </c>
      <c r="I67" s="114">
        <v>11861</v>
      </c>
      <c r="J67" s="140">
        <v>11675</v>
      </c>
      <c r="K67" s="114">
        <v>450</v>
      </c>
      <c r="L67" s="116">
        <v>3.8543897216274088</v>
      </c>
    </row>
    <row r="68" spans="1:12" s="110" customFormat="1" ht="15" customHeight="1" x14ac:dyDescent="0.2">
      <c r="A68" s="120"/>
      <c r="B68" s="119"/>
      <c r="C68" s="258" t="s">
        <v>105</v>
      </c>
      <c r="D68" s="110" t="s">
        <v>202</v>
      </c>
      <c r="E68" s="113">
        <v>21.802741968487826</v>
      </c>
      <c r="F68" s="115">
        <v>6393</v>
      </c>
      <c r="G68" s="114">
        <v>6354</v>
      </c>
      <c r="H68" s="114">
        <v>6294</v>
      </c>
      <c r="I68" s="114">
        <v>6193</v>
      </c>
      <c r="J68" s="140">
        <v>6031</v>
      </c>
      <c r="K68" s="114">
        <v>362</v>
      </c>
      <c r="L68" s="116">
        <v>6.0023213397446522</v>
      </c>
    </row>
    <row r="69" spans="1:12" s="110" customFormat="1" ht="15" customHeight="1" x14ac:dyDescent="0.2">
      <c r="A69" s="120"/>
      <c r="B69" s="119"/>
      <c r="C69" s="258"/>
      <c r="D69" s="267" t="s">
        <v>198</v>
      </c>
      <c r="E69" s="113">
        <v>60.237760050054746</v>
      </c>
      <c r="F69" s="115">
        <v>3851</v>
      </c>
      <c r="G69" s="114">
        <v>3829</v>
      </c>
      <c r="H69" s="114">
        <v>3809</v>
      </c>
      <c r="I69" s="114">
        <v>3758</v>
      </c>
      <c r="J69" s="140">
        <v>3678</v>
      </c>
      <c r="K69" s="114">
        <v>173</v>
      </c>
      <c r="L69" s="116">
        <v>4.7036432843936922</v>
      </c>
    </row>
    <row r="70" spans="1:12" s="110" customFormat="1" ht="15" customHeight="1" x14ac:dyDescent="0.2">
      <c r="A70" s="120"/>
      <c r="B70" s="119"/>
      <c r="C70" s="258"/>
      <c r="D70" s="267" t="s">
        <v>199</v>
      </c>
      <c r="E70" s="113">
        <v>39.762239949945254</v>
      </c>
      <c r="F70" s="115">
        <v>2542</v>
      </c>
      <c r="G70" s="114">
        <v>2525</v>
      </c>
      <c r="H70" s="114">
        <v>2485</v>
      </c>
      <c r="I70" s="114">
        <v>2435</v>
      </c>
      <c r="J70" s="140">
        <v>2353</v>
      </c>
      <c r="K70" s="114">
        <v>189</v>
      </c>
      <c r="L70" s="116">
        <v>8.0322991925201865</v>
      </c>
    </row>
    <row r="71" spans="1:12" s="110" customFormat="1" ht="15" customHeight="1" x14ac:dyDescent="0.2">
      <c r="A71" s="120"/>
      <c r="B71" s="119"/>
      <c r="C71" s="258"/>
      <c r="D71" s="110" t="s">
        <v>203</v>
      </c>
      <c r="E71" s="113">
        <v>60.773480662983424</v>
      </c>
      <c r="F71" s="115">
        <v>17820</v>
      </c>
      <c r="G71" s="114">
        <v>17838</v>
      </c>
      <c r="H71" s="114">
        <v>17763</v>
      </c>
      <c r="I71" s="114">
        <v>17674</v>
      </c>
      <c r="J71" s="140">
        <v>17503</v>
      </c>
      <c r="K71" s="114">
        <v>317</v>
      </c>
      <c r="L71" s="116">
        <v>1.8111180940410216</v>
      </c>
    </row>
    <row r="72" spans="1:12" s="110" customFormat="1" ht="15" customHeight="1" x14ac:dyDescent="0.2">
      <c r="A72" s="120"/>
      <c r="B72" s="119"/>
      <c r="C72" s="258"/>
      <c r="D72" s="267" t="s">
        <v>198</v>
      </c>
      <c r="E72" s="113">
        <v>55.084175084175087</v>
      </c>
      <c r="F72" s="115">
        <v>9816</v>
      </c>
      <c r="G72" s="114">
        <v>9849</v>
      </c>
      <c r="H72" s="114">
        <v>9833</v>
      </c>
      <c r="I72" s="114">
        <v>9813</v>
      </c>
      <c r="J72" s="140">
        <v>9721</v>
      </c>
      <c r="K72" s="114">
        <v>95</v>
      </c>
      <c r="L72" s="116">
        <v>0.97726571340397084</v>
      </c>
    </row>
    <row r="73" spans="1:12" s="110" customFormat="1" ht="15" customHeight="1" x14ac:dyDescent="0.2">
      <c r="A73" s="120"/>
      <c r="B73" s="119"/>
      <c r="C73" s="258"/>
      <c r="D73" s="267" t="s">
        <v>199</v>
      </c>
      <c r="E73" s="113">
        <v>44.915824915824913</v>
      </c>
      <c r="F73" s="115">
        <v>8004</v>
      </c>
      <c r="G73" s="114">
        <v>7989</v>
      </c>
      <c r="H73" s="114">
        <v>7930</v>
      </c>
      <c r="I73" s="114">
        <v>7861</v>
      </c>
      <c r="J73" s="140">
        <v>7782</v>
      </c>
      <c r="K73" s="114">
        <v>222</v>
      </c>
      <c r="L73" s="116">
        <v>2.8527370855821124</v>
      </c>
    </row>
    <row r="74" spans="1:12" s="110" customFormat="1" ht="15" customHeight="1" x14ac:dyDescent="0.2">
      <c r="A74" s="120"/>
      <c r="B74" s="119"/>
      <c r="C74" s="258"/>
      <c r="D74" s="110" t="s">
        <v>204</v>
      </c>
      <c r="E74" s="113">
        <v>17.42377736852875</v>
      </c>
      <c r="F74" s="115">
        <v>5109</v>
      </c>
      <c r="G74" s="114">
        <v>5115</v>
      </c>
      <c r="H74" s="114">
        <v>5175</v>
      </c>
      <c r="I74" s="114">
        <v>5187</v>
      </c>
      <c r="J74" s="140">
        <v>5172</v>
      </c>
      <c r="K74" s="114">
        <v>-63</v>
      </c>
      <c r="L74" s="116">
        <v>-1.2180974477958237</v>
      </c>
    </row>
    <row r="75" spans="1:12" s="110" customFormat="1" ht="15" customHeight="1" x14ac:dyDescent="0.2">
      <c r="A75" s="120"/>
      <c r="B75" s="119"/>
      <c r="C75" s="258"/>
      <c r="D75" s="267" t="s">
        <v>198</v>
      </c>
      <c r="E75" s="113">
        <v>69.093756116656877</v>
      </c>
      <c r="F75" s="115">
        <v>3530</v>
      </c>
      <c r="G75" s="114">
        <v>3536</v>
      </c>
      <c r="H75" s="114">
        <v>3587</v>
      </c>
      <c r="I75" s="114">
        <v>3622</v>
      </c>
      <c r="J75" s="140">
        <v>3632</v>
      </c>
      <c r="K75" s="114">
        <v>-102</v>
      </c>
      <c r="L75" s="116">
        <v>-2.8083700440528636</v>
      </c>
    </row>
    <row r="76" spans="1:12" s="110" customFormat="1" ht="15" customHeight="1" x14ac:dyDescent="0.2">
      <c r="A76" s="120"/>
      <c r="B76" s="119"/>
      <c r="C76" s="258"/>
      <c r="D76" s="267" t="s">
        <v>199</v>
      </c>
      <c r="E76" s="113">
        <v>30.906243883343119</v>
      </c>
      <c r="F76" s="115">
        <v>1579</v>
      </c>
      <c r="G76" s="114">
        <v>1579</v>
      </c>
      <c r="H76" s="114">
        <v>1588</v>
      </c>
      <c r="I76" s="114">
        <v>1565</v>
      </c>
      <c r="J76" s="140">
        <v>1540</v>
      </c>
      <c r="K76" s="114">
        <v>39</v>
      </c>
      <c r="L76" s="116">
        <v>2.5324675324675323</v>
      </c>
    </row>
    <row r="77" spans="1:12" s="110" customFormat="1" ht="15" customHeight="1" x14ac:dyDescent="0.2">
      <c r="A77" s="534"/>
      <c r="B77" s="119" t="s">
        <v>205</v>
      </c>
      <c r="C77" s="268"/>
      <c r="D77" s="182"/>
      <c r="E77" s="113">
        <v>9.3149071536285479</v>
      </c>
      <c r="F77" s="115">
        <v>16925</v>
      </c>
      <c r="G77" s="114">
        <v>17017</v>
      </c>
      <c r="H77" s="114">
        <v>17988</v>
      </c>
      <c r="I77" s="114">
        <v>17297</v>
      </c>
      <c r="J77" s="140">
        <v>17189</v>
      </c>
      <c r="K77" s="114">
        <v>-264</v>
      </c>
      <c r="L77" s="116">
        <v>-1.5358659607888767</v>
      </c>
    </row>
    <row r="78" spans="1:12" s="110" customFormat="1" ht="15" customHeight="1" x14ac:dyDescent="0.2">
      <c r="A78" s="120"/>
      <c r="B78" s="119"/>
      <c r="C78" s="268" t="s">
        <v>106</v>
      </c>
      <c r="D78" s="182"/>
      <c r="E78" s="113">
        <v>61.382570162481535</v>
      </c>
      <c r="F78" s="115">
        <v>10389</v>
      </c>
      <c r="G78" s="114">
        <v>10326</v>
      </c>
      <c r="H78" s="114">
        <v>10986</v>
      </c>
      <c r="I78" s="114">
        <v>10541</v>
      </c>
      <c r="J78" s="140">
        <v>10448</v>
      </c>
      <c r="K78" s="114">
        <v>-59</v>
      </c>
      <c r="L78" s="116">
        <v>-0.56470137825421129</v>
      </c>
    </row>
    <row r="79" spans="1:12" s="110" customFormat="1" ht="15" customHeight="1" x14ac:dyDescent="0.2">
      <c r="A79" s="123"/>
      <c r="B79" s="124"/>
      <c r="C79" s="260" t="s">
        <v>107</v>
      </c>
      <c r="D79" s="261"/>
      <c r="E79" s="125">
        <v>38.617429837518465</v>
      </c>
      <c r="F79" s="143">
        <v>6536</v>
      </c>
      <c r="G79" s="144">
        <v>6691</v>
      </c>
      <c r="H79" s="144">
        <v>7002</v>
      </c>
      <c r="I79" s="144">
        <v>6756</v>
      </c>
      <c r="J79" s="145">
        <v>6741</v>
      </c>
      <c r="K79" s="144">
        <v>-205</v>
      </c>
      <c r="L79" s="146">
        <v>-3.0410918261385551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181698</v>
      </c>
      <c r="E11" s="114">
        <v>182388</v>
      </c>
      <c r="F11" s="114">
        <v>184300</v>
      </c>
      <c r="G11" s="114">
        <v>181177</v>
      </c>
      <c r="H11" s="140">
        <v>180861</v>
      </c>
      <c r="I11" s="115">
        <v>837</v>
      </c>
      <c r="J11" s="116">
        <v>0.46278633867998076</v>
      </c>
    </row>
    <row r="12" spans="1:15" s="110" customFormat="1" ht="24.95" customHeight="1" x14ac:dyDescent="0.2">
      <c r="A12" s="193" t="s">
        <v>132</v>
      </c>
      <c r="B12" s="194" t="s">
        <v>133</v>
      </c>
      <c r="C12" s="113">
        <v>1.3252760074409184</v>
      </c>
      <c r="D12" s="115">
        <v>2408</v>
      </c>
      <c r="E12" s="114">
        <v>2290</v>
      </c>
      <c r="F12" s="114">
        <v>3243</v>
      </c>
      <c r="G12" s="114">
        <v>2744</v>
      </c>
      <c r="H12" s="140">
        <v>2509</v>
      </c>
      <c r="I12" s="115">
        <v>-101</v>
      </c>
      <c r="J12" s="116">
        <v>-4.0255081705858906</v>
      </c>
    </row>
    <row r="13" spans="1:15" s="110" customFormat="1" ht="24.95" customHeight="1" x14ac:dyDescent="0.2">
      <c r="A13" s="193" t="s">
        <v>134</v>
      </c>
      <c r="B13" s="199" t="s">
        <v>214</v>
      </c>
      <c r="C13" s="113">
        <v>1.9477374544573964</v>
      </c>
      <c r="D13" s="115">
        <v>3539</v>
      </c>
      <c r="E13" s="114">
        <v>3537</v>
      </c>
      <c r="F13" s="114">
        <v>3520</v>
      </c>
      <c r="G13" s="114">
        <v>3448</v>
      </c>
      <c r="H13" s="140">
        <v>3471</v>
      </c>
      <c r="I13" s="115">
        <v>68</v>
      </c>
      <c r="J13" s="116">
        <v>1.9590895995390378</v>
      </c>
    </row>
    <row r="14" spans="1:15" s="287" customFormat="1" ht="24" customHeight="1" x14ac:dyDescent="0.2">
      <c r="A14" s="193" t="s">
        <v>215</v>
      </c>
      <c r="B14" s="199" t="s">
        <v>137</v>
      </c>
      <c r="C14" s="113">
        <v>30.081233695472708</v>
      </c>
      <c r="D14" s="115">
        <v>54657</v>
      </c>
      <c r="E14" s="114">
        <v>54960</v>
      </c>
      <c r="F14" s="114">
        <v>55533</v>
      </c>
      <c r="G14" s="114">
        <v>55231</v>
      </c>
      <c r="H14" s="140">
        <v>55300</v>
      </c>
      <c r="I14" s="115">
        <v>-643</v>
      </c>
      <c r="J14" s="116">
        <v>-1.1627486437613019</v>
      </c>
      <c r="K14" s="110"/>
      <c r="L14" s="110"/>
      <c r="M14" s="110"/>
      <c r="N14" s="110"/>
      <c r="O14" s="110"/>
    </row>
    <row r="15" spans="1:15" s="110" customFormat="1" ht="24.75" customHeight="1" x14ac:dyDescent="0.2">
      <c r="A15" s="193" t="s">
        <v>216</v>
      </c>
      <c r="B15" s="199" t="s">
        <v>217</v>
      </c>
      <c r="C15" s="113" t="s">
        <v>514</v>
      </c>
      <c r="D15" s="115" t="s">
        <v>514</v>
      </c>
      <c r="E15" s="114" t="s">
        <v>514</v>
      </c>
      <c r="F15" s="114" t="s">
        <v>514</v>
      </c>
      <c r="G15" s="114" t="s">
        <v>514</v>
      </c>
      <c r="H15" s="140" t="s">
        <v>514</v>
      </c>
      <c r="I15" s="115" t="s">
        <v>514</v>
      </c>
      <c r="J15" s="116" t="s">
        <v>514</v>
      </c>
    </row>
    <row r="16" spans="1:15" s="287" customFormat="1" ht="24.95" customHeight="1" x14ac:dyDescent="0.2">
      <c r="A16" s="193" t="s">
        <v>218</v>
      </c>
      <c r="B16" s="199" t="s">
        <v>141</v>
      </c>
      <c r="C16" s="113">
        <v>6.6671069576990387</v>
      </c>
      <c r="D16" s="115">
        <v>12114</v>
      </c>
      <c r="E16" s="114">
        <v>12201</v>
      </c>
      <c r="F16" s="114">
        <v>12225</v>
      </c>
      <c r="G16" s="114">
        <v>12049</v>
      </c>
      <c r="H16" s="140">
        <v>12046</v>
      </c>
      <c r="I16" s="115">
        <v>68</v>
      </c>
      <c r="J16" s="116">
        <v>0.56450273949858876</v>
      </c>
      <c r="K16" s="110"/>
      <c r="L16" s="110"/>
      <c r="M16" s="110"/>
      <c r="N16" s="110"/>
      <c r="O16" s="110"/>
    </row>
    <row r="17" spans="1:15" s="110" customFormat="1" ht="24.95" customHeight="1" x14ac:dyDescent="0.2">
      <c r="A17" s="193" t="s">
        <v>219</v>
      </c>
      <c r="B17" s="199" t="s">
        <v>220</v>
      </c>
      <c r="C17" s="113" t="s">
        <v>514</v>
      </c>
      <c r="D17" s="115" t="s">
        <v>514</v>
      </c>
      <c r="E17" s="114" t="s">
        <v>514</v>
      </c>
      <c r="F17" s="114" t="s">
        <v>514</v>
      </c>
      <c r="G17" s="114" t="s">
        <v>514</v>
      </c>
      <c r="H17" s="140" t="s">
        <v>514</v>
      </c>
      <c r="I17" s="115" t="s">
        <v>514</v>
      </c>
      <c r="J17" s="116" t="s">
        <v>514</v>
      </c>
    </row>
    <row r="18" spans="1:15" s="287" customFormat="1" ht="24.95" customHeight="1" x14ac:dyDescent="0.2">
      <c r="A18" s="201" t="s">
        <v>144</v>
      </c>
      <c r="B18" s="202" t="s">
        <v>145</v>
      </c>
      <c r="C18" s="113">
        <v>5.8377087254675342</v>
      </c>
      <c r="D18" s="115">
        <v>10607</v>
      </c>
      <c r="E18" s="114">
        <v>10479</v>
      </c>
      <c r="F18" s="114">
        <v>10773</v>
      </c>
      <c r="G18" s="114">
        <v>10443</v>
      </c>
      <c r="H18" s="140">
        <v>10373</v>
      </c>
      <c r="I18" s="115">
        <v>234</v>
      </c>
      <c r="J18" s="116">
        <v>2.2558565506603681</v>
      </c>
      <c r="K18" s="110"/>
      <c r="L18" s="110"/>
      <c r="M18" s="110"/>
      <c r="N18" s="110"/>
      <c r="O18" s="110"/>
    </row>
    <row r="19" spans="1:15" s="110" customFormat="1" ht="24.95" customHeight="1" x14ac:dyDescent="0.2">
      <c r="A19" s="193" t="s">
        <v>146</v>
      </c>
      <c r="B19" s="199" t="s">
        <v>147</v>
      </c>
      <c r="C19" s="113">
        <v>11.652302171735517</v>
      </c>
      <c r="D19" s="115">
        <v>21172</v>
      </c>
      <c r="E19" s="114">
        <v>21535</v>
      </c>
      <c r="F19" s="114">
        <v>21303</v>
      </c>
      <c r="G19" s="114">
        <v>20638</v>
      </c>
      <c r="H19" s="140">
        <v>20638</v>
      </c>
      <c r="I19" s="115">
        <v>534</v>
      </c>
      <c r="J19" s="116">
        <v>2.5874600251962399</v>
      </c>
    </row>
    <row r="20" spans="1:15" s="287" customFormat="1" ht="24.95" customHeight="1" x14ac:dyDescent="0.2">
      <c r="A20" s="193" t="s">
        <v>148</v>
      </c>
      <c r="B20" s="199" t="s">
        <v>149</v>
      </c>
      <c r="C20" s="113">
        <v>5.6428799436427477</v>
      </c>
      <c r="D20" s="115">
        <v>10253</v>
      </c>
      <c r="E20" s="114">
        <v>10297</v>
      </c>
      <c r="F20" s="114">
        <v>10266</v>
      </c>
      <c r="G20" s="114">
        <v>10191</v>
      </c>
      <c r="H20" s="140">
        <v>10192</v>
      </c>
      <c r="I20" s="115">
        <v>61</v>
      </c>
      <c r="J20" s="116">
        <v>0.59850863422291989</v>
      </c>
      <c r="K20" s="110"/>
      <c r="L20" s="110"/>
      <c r="M20" s="110"/>
      <c r="N20" s="110"/>
      <c r="O20" s="110"/>
    </row>
    <row r="21" spans="1:15" s="110" customFormat="1" ht="24.95" customHeight="1" x14ac:dyDescent="0.2">
      <c r="A21" s="201" t="s">
        <v>150</v>
      </c>
      <c r="B21" s="202" t="s">
        <v>151</v>
      </c>
      <c r="C21" s="113">
        <v>2.010478926570463</v>
      </c>
      <c r="D21" s="115">
        <v>3653</v>
      </c>
      <c r="E21" s="114">
        <v>3829</v>
      </c>
      <c r="F21" s="114">
        <v>3907</v>
      </c>
      <c r="G21" s="114">
        <v>3902</v>
      </c>
      <c r="H21" s="140">
        <v>3807</v>
      </c>
      <c r="I21" s="115">
        <v>-154</v>
      </c>
      <c r="J21" s="116">
        <v>-4.0451799317047543</v>
      </c>
    </row>
    <row r="22" spans="1:15" s="110" customFormat="1" ht="24.95" customHeight="1" x14ac:dyDescent="0.2">
      <c r="A22" s="201" t="s">
        <v>152</v>
      </c>
      <c r="B22" s="199" t="s">
        <v>153</v>
      </c>
      <c r="C22" s="113">
        <v>2.4436152296668099</v>
      </c>
      <c r="D22" s="115">
        <v>4440</v>
      </c>
      <c r="E22" s="114">
        <v>4484</v>
      </c>
      <c r="F22" s="114">
        <v>4535</v>
      </c>
      <c r="G22" s="114">
        <v>4494</v>
      </c>
      <c r="H22" s="140">
        <v>4521</v>
      </c>
      <c r="I22" s="115">
        <v>-81</v>
      </c>
      <c r="J22" s="116">
        <v>-1.7916390179163901</v>
      </c>
    </row>
    <row r="23" spans="1:15" s="110" customFormat="1" ht="24.95" customHeight="1" x14ac:dyDescent="0.2">
      <c r="A23" s="193" t="s">
        <v>154</v>
      </c>
      <c r="B23" s="199" t="s">
        <v>155</v>
      </c>
      <c r="C23" s="113">
        <v>1.5107486048277912</v>
      </c>
      <c r="D23" s="115">
        <v>2745</v>
      </c>
      <c r="E23" s="114">
        <v>2767</v>
      </c>
      <c r="F23" s="114">
        <v>2742</v>
      </c>
      <c r="G23" s="114">
        <v>2729</v>
      </c>
      <c r="H23" s="140">
        <v>2757</v>
      </c>
      <c r="I23" s="115">
        <v>-12</v>
      </c>
      <c r="J23" s="116">
        <v>-0.43525571273122959</v>
      </c>
    </row>
    <row r="24" spans="1:15" s="110" customFormat="1" ht="24.95" customHeight="1" x14ac:dyDescent="0.2">
      <c r="A24" s="193" t="s">
        <v>156</v>
      </c>
      <c r="B24" s="199" t="s">
        <v>221</v>
      </c>
      <c r="C24" s="113">
        <v>5.6615923125185752</v>
      </c>
      <c r="D24" s="115">
        <v>10287</v>
      </c>
      <c r="E24" s="114">
        <v>10307</v>
      </c>
      <c r="F24" s="114">
        <v>10316</v>
      </c>
      <c r="G24" s="114">
        <v>10115</v>
      </c>
      <c r="H24" s="140">
        <v>10045</v>
      </c>
      <c r="I24" s="115">
        <v>242</v>
      </c>
      <c r="J24" s="116">
        <v>2.4091587854654057</v>
      </c>
    </row>
    <row r="25" spans="1:15" s="110" customFormat="1" ht="24.95" customHeight="1" x14ac:dyDescent="0.2">
      <c r="A25" s="193" t="s">
        <v>222</v>
      </c>
      <c r="B25" s="204" t="s">
        <v>159</v>
      </c>
      <c r="C25" s="113">
        <v>4.3264097568492774</v>
      </c>
      <c r="D25" s="115">
        <v>7861</v>
      </c>
      <c r="E25" s="114">
        <v>7826</v>
      </c>
      <c r="F25" s="114">
        <v>7875</v>
      </c>
      <c r="G25" s="114">
        <v>7637</v>
      </c>
      <c r="H25" s="140">
        <v>7440</v>
      </c>
      <c r="I25" s="115">
        <v>421</v>
      </c>
      <c r="J25" s="116">
        <v>5.658602150537634</v>
      </c>
    </row>
    <row r="26" spans="1:15" s="110" customFormat="1" ht="24.95" customHeight="1" x14ac:dyDescent="0.2">
      <c r="A26" s="201">
        <v>782.78300000000002</v>
      </c>
      <c r="B26" s="203" t="s">
        <v>160</v>
      </c>
      <c r="C26" s="113">
        <v>2.8211647899261414</v>
      </c>
      <c r="D26" s="115">
        <v>5126</v>
      </c>
      <c r="E26" s="114">
        <v>5078</v>
      </c>
      <c r="F26" s="114">
        <v>5705</v>
      </c>
      <c r="G26" s="114">
        <v>5948</v>
      </c>
      <c r="H26" s="140">
        <v>6108</v>
      </c>
      <c r="I26" s="115">
        <v>-982</v>
      </c>
      <c r="J26" s="116">
        <v>-16.077275703994761</v>
      </c>
    </row>
    <row r="27" spans="1:15" s="110" customFormat="1" ht="24.95" customHeight="1" x14ac:dyDescent="0.2">
      <c r="A27" s="193" t="s">
        <v>161</v>
      </c>
      <c r="B27" s="199" t="s">
        <v>223</v>
      </c>
      <c r="C27" s="113">
        <v>5.0088608570264945</v>
      </c>
      <c r="D27" s="115">
        <v>9101</v>
      </c>
      <c r="E27" s="114">
        <v>9071</v>
      </c>
      <c r="F27" s="114">
        <v>9000</v>
      </c>
      <c r="G27" s="114">
        <v>8826</v>
      </c>
      <c r="H27" s="140">
        <v>8797</v>
      </c>
      <c r="I27" s="115">
        <v>304</v>
      </c>
      <c r="J27" s="116">
        <v>3.4557235421166306</v>
      </c>
    </row>
    <row r="28" spans="1:15" s="110" customFormat="1" ht="24.95" customHeight="1" x14ac:dyDescent="0.2">
      <c r="A28" s="193" t="s">
        <v>163</v>
      </c>
      <c r="B28" s="199" t="s">
        <v>164</v>
      </c>
      <c r="C28" s="113">
        <v>2.984622835694394</v>
      </c>
      <c r="D28" s="115">
        <v>5423</v>
      </c>
      <c r="E28" s="114">
        <v>5656</v>
      </c>
      <c r="F28" s="114">
        <v>5612</v>
      </c>
      <c r="G28" s="114">
        <v>5384</v>
      </c>
      <c r="H28" s="140">
        <v>5428</v>
      </c>
      <c r="I28" s="115">
        <v>-5</v>
      </c>
      <c r="J28" s="116">
        <v>-9.2114959469417834E-2</v>
      </c>
    </row>
    <row r="29" spans="1:15" s="110" customFormat="1" ht="24.95" customHeight="1" x14ac:dyDescent="0.2">
      <c r="A29" s="193">
        <v>86</v>
      </c>
      <c r="B29" s="199" t="s">
        <v>165</v>
      </c>
      <c r="C29" s="113">
        <v>7.8608460192187035</v>
      </c>
      <c r="D29" s="115">
        <v>14283</v>
      </c>
      <c r="E29" s="114">
        <v>14265</v>
      </c>
      <c r="F29" s="114">
        <v>14023</v>
      </c>
      <c r="G29" s="114">
        <v>13694</v>
      </c>
      <c r="H29" s="140">
        <v>13687</v>
      </c>
      <c r="I29" s="115">
        <v>596</v>
      </c>
      <c r="J29" s="116">
        <v>4.354496967925769</v>
      </c>
    </row>
    <row r="30" spans="1:15" s="110" customFormat="1" ht="24.95" customHeight="1" x14ac:dyDescent="0.2">
      <c r="A30" s="193">
        <v>87.88</v>
      </c>
      <c r="B30" s="204" t="s">
        <v>166</v>
      </c>
      <c r="C30" s="113">
        <v>5.2345100111173481</v>
      </c>
      <c r="D30" s="115">
        <v>9511</v>
      </c>
      <c r="E30" s="114">
        <v>9514</v>
      </c>
      <c r="F30" s="114">
        <v>9448</v>
      </c>
      <c r="G30" s="114">
        <v>9334</v>
      </c>
      <c r="H30" s="140">
        <v>9377</v>
      </c>
      <c r="I30" s="115">
        <v>134</v>
      </c>
      <c r="J30" s="116">
        <v>1.4290284739255625</v>
      </c>
    </row>
    <row r="31" spans="1:15" s="110" customFormat="1" ht="24.95" customHeight="1" x14ac:dyDescent="0.2">
      <c r="A31" s="193" t="s">
        <v>167</v>
      </c>
      <c r="B31" s="199" t="s">
        <v>168</v>
      </c>
      <c r="C31" s="113">
        <v>3.6500126583671806</v>
      </c>
      <c r="D31" s="115">
        <v>6632</v>
      </c>
      <c r="E31" s="114">
        <v>6493</v>
      </c>
      <c r="F31" s="114">
        <v>6499</v>
      </c>
      <c r="G31" s="114">
        <v>6419</v>
      </c>
      <c r="H31" s="140">
        <v>6411</v>
      </c>
      <c r="I31" s="115">
        <v>221</v>
      </c>
      <c r="J31" s="116">
        <v>3.4472001247855251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1.3252760074409184</v>
      </c>
      <c r="D34" s="115">
        <v>2408</v>
      </c>
      <c r="E34" s="114">
        <v>2290</v>
      </c>
      <c r="F34" s="114">
        <v>3243</v>
      </c>
      <c r="G34" s="114">
        <v>2744</v>
      </c>
      <c r="H34" s="140">
        <v>2509</v>
      </c>
      <c r="I34" s="115">
        <v>-101</v>
      </c>
      <c r="J34" s="116">
        <v>-4.0255081705858906</v>
      </c>
    </row>
    <row r="35" spans="1:10" s="110" customFormat="1" ht="24.95" customHeight="1" x14ac:dyDescent="0.2">
      <c r="A35" s="292" t="s">
        <v>171</v>
      </c>
      <c r="B35" s="293" t="s">
        <v>172</v>
      </c>
      <c r="C35" s="113">
        <v>37.866679875397637</v>
      </c>
      <c r="D35" s="115">
        <v>68803</v>
      </c>
      <c r="E35" s="114">
        <v>68976</v>
      </c>
      <c r="F35" s="114">
        <v>69826</v>
      </c>
      <c r="G35" s="114">
        <v>69122</v>
      </c>
      <c r="H35" s="140">
        <v>69144</v>
      </c>
      <c r="I35" s="115">
        <v>-341</v>
      </c>
      <c r="J35" s="116">
        <v>-0.49317366655096612</v>
      </c>
    </row>
    <row r="36" spans="1:10" s="110" customFormat="1" ht="24.95" customHeight="1" x14ac:dyDescent="0.2">
      <c r="A36" s="294" t="s">
        <v>173</v>
      </c>
      <c r="B36" s="295" t="s">
        <v>174</v>
      </c>
      <c r="C36" s="125">
        <v>60.808044117161444</v>
      </c>
      <c r="D36" s="143">
        <v>110487</v>
      </c>
      <c r="E36" s="144">
        <v>111122</v>
      </c>
      <c r="F36" s="144">
        <v>111231</v>
      </c>
      <c r="G36" s="144">
        <v>109311</v>
      </c>
      <c r="H36" s="145">
        <v>109208</v>
      </c>
      <c r="I36" s="143">
        <v>1279</v>
      </c>
      <c r="J36" s="146">
        <v>1.1711596220057139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2020-09-28T08:17:10Z</dcterms:created>
  <dcterms:modified xsi:type="dcterms:W3CDTF">2020-09-28T10:33:50Z</dcterms:modified>
</cp:coreProperties>
</file>