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M44" i="24" s="1"/>
  <c r="B44" i="24"/>
  <c r="D44" i="24" s="1"/>
  <c r="M43" i="24"/>
  <c r="H43" i="24"/>
  <c r="G43" i="24"/>
  <c r="F43" i="24"/>
  <c r="E43" i="24"/>
  <c r="C43" i="24"/>
  <c r="I43" i="24" s="1"/>
  <c r="B43" i="24"/>
  <c r="D43" i="24" s="1"/>
  <c r="K42" i="24"/>
  <c r="I42" i="24"/>
  <c r="C42" i="24"/>
  <c r="M42" i="24" s="1"/>
  <c r="B42" i="24"/>
  <c r="D42" i="24" s="1"/>
  <c r="M41" i="24"/>
  <c r="H41" i="24"/>
  <c r="G41" i="24"/>
  <c r="F41" i="24"/>
  <c r="E41" i="24"/>
  <c r="C41" i="24"/>
  <c r="I41" i="24" s="1"/>
  <c r="B41" i="24"/>
  <c r="D41" i="24" s="1"/>
  <c r="K40" i="24"/>
  <c r="I40" i="24"/>
  <c r="C40" i="24"/>
  <c r="M40" i="24" s="1"/>
  <c r="B40" i="24"/>
  <c r="D40" i="24" s="1"/>
  <c r="M36" i="24"/>
  <c r="L36" i="24"/>
  <c r="K36" i="24"/>
  <c r="J36" i="24"/>
  <c r="I36" i="24"/>
  <c r="H36" i="24"/>
  <c r="G36" i="24"/>
  <c r="F36" i="24"/>
  <c r="E36" i="24"/>
  <c r="D36" i="24"/>
  <c r="L57" i="15"/>
  <c r="K57" i="15"/>
  <c r="C38" i="24"/>
  <c r="C37" i="24"/>
  <c r="M37" i="24" s="1"/>
  <c r="C35" i="24"/>
  <c r="C34" i="24"/>
  <c r="G34" i="24" s="1"/>
  <c r="C33" i="24"/>
  <c r="C32" i="24"/>
  <c r="C31" i="24"/>
  <c r="C30" i="24"/>
  <c r="G30" i="24" s="1"/>
  <c r="C29" i="24"/>
  <c r="C28" i="24"/>
  <c r="C27" i="24"/>
  <c r="C26" i="24"/>
  <c r="G26" i="24" s="1"/>
  <c r="C25" i="24"/>
  <c r="C24" i="24"/>
  <c r="C23" i="24"/>
  <c r="C22" i="24"/>
  <c r="C21" i="24"/>
  <c r="C20" i="24"/>
  <c r="G20" i="24" s="1"/>
  <c r="C19" i="24"/>
  <c r="C18" i="24"/>
  <c r="G18" i="24" s="1"/>
  <c r="C17" i="24"/>
  <c r="C16" i="24"/>
  <c r="C15" i="24"/>
  <c r="C9" i="24"/>
  <c r="C8" i="24"/>
  <c r="G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7" i="24" l="1"/>
  <c r="D7" i="24"/>
  <c r="J7" i="24"/>
  <c r="H7" i="24"/>
  <c r="K7" i="24"/>
  <c r="K16" i="24"/>
  <c r="J16" i="24"/>
  <c r="H16" i="24"/>
  <c r="F16" i="24"/>
  <c r="D16" i="24"/>
  <c r="F29" i="24"/>
  <c r="D29" i="24"/>
  <c r="J29" i="24"/>
  <c r="H29" i="24"/>
  <c r="K29" i="24"/>
  <c r="K32" i="24"/>
  <c r="J32" i="24"/>
  <c r="H32" i="24"/>
  <c r="F32" i="24"/>
  <c r="D32" i="24"/>
  <c r="F23" i="24"/>
  <c r="D23" i="24"/>
  <c r="J23" i="24"/>
  <c r="H23" i="24"/>
  <c r="K23" i="24"/>
  <c r="K26" i="24"/>
  <c r="J26" i="24"/>
  <c r="H26" i="24"/>
  <c r="F26" i="24"/>
  <c r="D26" i="24"/>
  <c r="G7" i="24"/>
  <c r="M7" i="24"/>
  <c r="E7" i="24"/>
  <c r="L7" i="24"/>
  <c r="I7" i="24"/>
  <c r="G9" i="24"/>
  <c r="M9" i="24"/>
  <c r="E9" i="24"/>
  <c r="L9" i="24"/>
  <c r="I9" i="24"/>
  <c r="G29" i="24"/>
  <c r="M29" i="24"/>
  <c r="E29" i="24"/>
  <c r="L29" i="24"/>
  <c r="I29" i="24"/>
  <c r="G35" i="24"/>
  <c r="M35" i="24"/>
  <c r="E35" i="24"/>
  <c r="L35" i="24"/>
  <c r="I35" i="24"/>
  <c r="F17" i="24"/>
  <c r="D17" i="24"/>
  <c r="J17" i="24"/>
  <c r="H17" i="24"/>
  <c r="K17" i="24"/>
  <c r="K20" i="24"/>
  <c r="J20" i="24"/>
  <c r="H20" i="24"/>
  <c r="F20" i="24"/>
  <c r="D20" i="24"/>
  <c r="F33" i="24"/>
  <c r="D33" i="24"/>
  <c r="J33" i="24"/>
  <c r="H33" i="24"/>
  <c r="K33" i="24"/>
  <c r="G17" i="24"/>
  <c r="M17" i="24"/>
  <c r="E17" i="24"/>
  <c r="L17" i="24"/>
  <c r="I17" i="24"/>
  <c r="G23" i="24"/>
  <c r="M23" i="24"/>
  <c r="E23" i="24"/>
  <c r="L23" i="24"/>
  <c r="I23" i="24"/>
  <c r="B14" i="24"/>
  <c r="B6" i="24"/>
  <c r="F27" i="24"/>
  <c r="D27" i="24"/>
  <c r="J27" i="24"/>
  <c r="H27" i="24"/>
  <c r="K27" i="24"/>
  <c r="K30" i="24"/>
  <c r="J30" i="24"/>
  <c r="H30" i="24"/>
  <c r="F30" i="24"/>
  <c r="D30" i="24"/>
  <c r="F21" i="24"/>
  <c r="D21" i="24"/>
  <c r="J21" i="24"/>
  <c r="H21" i="24"/>
  <c r="K21" i="24"/>
  <c r="K24" i="24"/>
  <c r="J24" i="24"/>
  <c r="H24" i="24"/>
  <c r="F24" i="24"/>
  <c r="D24" i="24"/>
  <c r="D38" i="24"/>
  <c r="K38" i="24"/>
  <c r="J38" i="24"/>
  <c r="H38" i="24"/>
  <c r="F38" i="24"/>
  <c r="G21" i="24"/>
  <c r="M21" i="24"/>
  <c r="E21" i="24"/>
  <c r="L21" i="24"/>
  <c r="I21" i="24"/>
  <c r="G27" i="24"/>
  <c r="M27" i="24"/>
  <c r="E27" i="24"/>
  <c r="L27" i="24"/>
  <c r="I27" i="24"/>
  <c r="G33" i="24"/>
  <c r="M33" i="24"/>
  <c r="E33" i="24"/>
  <c r="L33" i="24"/>
  <c r="I33" i="24"/>
  <c r="K8" i="24"/>
  <c r="J8" i="24"/>
  <c r="H8" i="24"/>
  <c r="F8" i="24"/>
  <c r="D8" i="24"/>
  <c r="F15" i="24"/>
  <c r="D15" i="24"/>
  <c r="J15" i="24"/>
  <c r="H15" i="24"/>
  <c r="K15" i="24"/>
  <c r="K18" i="24"/>
  <c r="J18" i="24"/>
  <c r="H18" i="24"/>
  <c r="F18" i="24"/>
  <c r="D18" i="24"/>
  <c r="F31" i="24"/>
  <c r="D31" i="24"/>
  <c r="J31" i="24"/>
  <c r="H31" i="24"/>
  <c r="K31" i="24"/>
  <c r="K34" i="24"/>
  <c r="J34" i="24"/>
  <c r="H34" i="24"/>
  <c r="F34" i="24"/>
  <c r="D34" i="24"/>
  <c r="G15" i="24"/>
  <c r="M15" i="24"/>
  <c r="E15" i="24"/>
  <c r="L15" i="24"/>
  <c r="I15" i="24"/>
  <c r="F25" i="24"/>
  <c r="D25" i="24"/>
  <c r="J25" i="24"/>
  <c r="H25" i="24"/>
  <c r="K25" i="24"/>
  <c r="K28" i="24"/>
  <c r="J28" i="24"/>
  <c r="H28" i="24"/>
  <c r="F28" i="24"/>
  <c r="D28" i="24"/>
  <c r="M38" i="24"/>
  <c r="E38" i="24"/>
  <c r="L38" i="24"/>
  <c r="G38" i="24"/>
  <c r="I38" i="24"/>
  <c r="F9" i="24"/>
  <c r="D9" i="24"/>
  <c r="J9" i="24"/>
  <c r="H9" i="24"/>
  <c r="K9" i="24"/>
  <c r="F19" i="24"/>
  <c r="D19" i="24"/>
  <c r="J19" i="24"/>
  <c r="H19" i="24"/>
  <c r="K19" i="24"/>
  <c r="K22" i="24"/>
  <c r="J22" i="24"/>
  <c r="H22" i="24"/>
  <c r="F22" i="24"/>
  <c r="D22" i="24"/>
  <c r="F35" i="24"/>
  <c r="D35" i="24"/>
  <c r="J35" i="24"/>
  <c r="H35" i="24"/>
  <c r="K35" i="24"/>
  <c r="B45" i="24"/>
  <c r="B39" i="24"/>
  <c r="G19" i="24"/>
  <c r="M19" i="24"/>
  <c r="E19" i="24"/>
  <c r="L19" i="24"/>
  <c r="I19" i="24"/>
  <c r="G25" i="24"/>
  <c r="M25" i="24"/>
  <c r="E25" i="24"/>
  <c r="L25" i="24"/>
  <c r="I25" i="24"/>
  <c r="G31" i="24"/>
  <c r="M31" i="24"/>
  <c r="E31" i="24"/>
  <c r="L31" i="24"/>
  <c r="I31" i="24"/>
  <c r="H37" i="24"/>
  <c r="F37" i="24"/>
  <c r="D37" i="24"/>
  <c r="K37" i="24"/>
  <c r="J37" i="24"/>
  <c r="I16" i="24"/>
  <c r="M16" i="24"/>
  <c r="E16" i="24"/>
  <c r="L16" i="24"/>
  <c r="I24" i="24"/>
  <c r="M24" i="24"/>
  <c r="E24" i="24"/>
  <c r="L24" i="24"/>
  <c r="I32" i="24"/>
  <c r="M32" i="24"/>
  <c r="E32" i="24"/>
  <c r="L32" i="24"/>
  <c r="C14" i="24"/>
  <c r="C6" i="24"/>
  <c r="I22" i="24"/>
  <c r="M22" i="24"/>
  <c r="E22" i="24"/>
  <c r="L22" i="24"/>
  <c r="I30" i="24"/>
  <c r="M30" i="24"/>
  <c r="E30" i="24"/>
  <c r="L30" i="24"/>
  <c r="C45" i="24"/>
  <c r="C39" i="24"/>
  <c r="G16" i="24"/>
  <c r="G32" i="24"/>
  <c r="E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22" i="24"/>
  <c r="I20" i="24"/>
  <c r="M20" i="24"/>
  <c r="E20" i="24"/>
  <c r="L20" i="24"/>
  <c r="I28" i="24"/>
  <c r="M28" i="24"/>
  <c r="E28" i="24"/>
  <c r="L28" i="24"/>
  <c r="I37" i="24"/>
  <c r="G37" i="24"/>
  <c r="L37" i="24"/>
  <c r="G28" i="24"/>
  <c r="I8" i="24"/>
  <c r="M8" i="24"/>
  <c r="E8" i="24"/>
  <c r="L8" i="24"/>
  <c r="I18" i="24"/>
  <c r="M18" i="24"/>
  <c r="E18" i="24"/>
  <c r="L18" i="24"/>
  <c r="I26" i="24"/>
  <c r="M26" i="24"/>
  <c r="E26" i="24"/>
  <c r="L26" i="24"/>
  <c r="I34" i="24"/>
  <c r="M34" i="24"/>
  <c r="E34" i="24"/>
  <c r="L34" i="24"/>
  <c r="G2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J41" i="24"/>
  <c r="F42" i="24"/>
  <c r="J43" i="24"/>
  <c r="F44" i="24"/>
  <c r="G40" i="24"/>
  <c r="K41" i="24"/>
  <c r="G42" i="24"/>
  <c r="K43" i="24"/>
  <c r="G44" i="24"/>
  <c r="H40" i="24"/>
  <c r="L41" i="24"/>
  <c r="H42" i="24"/>
  <c r="L43" i="24"/>
  <c r="H44" i="24"/>
  <c r="J40" i="24"/>
  <c r="J42" i="24"/>
  <c r="J44" i="24"/>
  <c r="L40" i="24"/>
  <c r="L42" i="24"/>
  <c r="L44" i="24"/>
  <c r="E40" i="24"/>
  <c r="E42" i="24"/>
  <c r="E44" i="24"/>
  <c r="I79" i="24" l="1"/>
  <c r="H39" i="24"/>
  <c r="F39" i="24"/>
  <c r="D39" i="24"/>
  <c r="K39" i="24"/>
  <c r="J39" i="24"/>
  <c r="J77" i="24"/>
  <c r="H45" i="24"/>
  <c r="F45" i="24"/>
  <c r="D45" i="24"/>
  <c r="K45" i="24"/>
  <c r="J45" i="24"/>
  <c r="K77" i="24"/>
  <c r="K6" i="24"/>
  <c r="J6" i="24"/>
  <c r="H6" i="24"/>
  <c r="F6" i="24"/>
  <c r="D6" i="24"/>
  <c r="I39" i="24"/>
  <c r="G39" i="24"/>
  <c r="L39" i="24"/>
  <c r="M39" i="24"/>
  <c r="E39" i="24"/>
  <c r="K14" i="24"/>
  <c r="J14" i="24"/>
  <c r="H14" i="24"/>
  <c r="F14" i="24"/>
  <c r="D14" i="24"/>
  <c r="I45" i="24"/>
  <c r="G45" i="24"/>
  <c r="L45" i="24"/>
  <c r="M45" i="24"/>
  <c r="E45" i="24"/>
  <c r="I6" i="24"/>
  <c r="M6" i="24"/>
  <c r="E6" i="24"/>
  <c r="L6" i="24"/>
  <c r="G6" i="24"/>
  <c r="I14" i="24"/>
  <c r="M14" i="24"/>
  <c r="E14" i="24"/>
  <c r="L14" i="24"/>
  <c r="G14" i="24"/>
  <c r="J79" i="24" l="1"/>
  <c r="J78" i="24"/>
  <c r="K79" i="24"/>
  <c r="K78" i="24"/>
  <c r="I78" i="24"/>
  <c r="I83" i="24" l="1"/>
  <c r="I82" i="24"/>
  <c r="I81" i="24"/>
</calcChain>
</file>

<file path=xl/sharedStrings.xml><?xml version="1.0" encoding="utf-8"?>
<sst xmlns="http://schemas.openxmlformats.org/spreadsheetml/2006/main" count="1675" uniqueCount="522">
  <si>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</si>
  <si>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</si>
  <si>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</si>
  <si>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</si>
  <si>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</si>
  <si>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</si>
  <si>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</si>
  <si>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</si>
  <si>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</si>
  <si>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</si>
  <si>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</si>
  <si>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</si>
  <si>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</si>
  <si>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Montabaur (535)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</si>
  <si>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</si>
  <si>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</si>
  <si>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</si>
  <si>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</si>
  <si>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</si>
  <si>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</si>
  <si>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</si>
  <si>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</si>
  <si>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</si>
  <si>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</si>
  <si>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</si>
  <si>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</si>
  <si>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</si>
  <si>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</si>
  <si>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</si>
  <si>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</si>
  <si>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</si>
  <si>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</si>
  <si>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</si>
  <si>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</si>
  <si>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</si>
  <si>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</si>
  <si>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</si>
  <si>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</si>
  <si>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</si>
  <si>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</si>
  <si>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</si>
  <si>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</si>
  <si>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</si>
  <si>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</si>
  <si>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</si>
  <si>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</si>
  <si>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</si>
  <si>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</si>
  <si>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</si>
  <si>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</si>
  <si>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</si>
  <si>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</si>
  <si>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</si>
  <si>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</si>
  <si>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</si>
  <si>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</si>
  <si>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</si>
  <si>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</si>
  <si>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</si>
  <si>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</si>
  <si>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</si>
  <si>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</si>
  <si>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</si>
  <si>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</si>
  <si>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</si>
  <si>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</si>
  <si>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</si>
  <si>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</si>
  <si>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</si>
  <si>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</si>
  <si>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</si>
  <si>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</si>
  <si>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</si>
  <si>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</si>
  <si>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</si>
  <si>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</si>
  <si>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</si>
  <si>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</si>
  <si>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</si>
  <si>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</si>
  <si>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</si>
  <si>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</si>
  <si>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</si>
  <si>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</si>
  <si>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</si>
  <si>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</si>
  <si>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</si>
  <si>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</si>
  <si>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</si>
  <si>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</si>
  <si>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</si>
  <si>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</si>
  <si>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Montabaur (535);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</si>
  <si>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</si>
  <si>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</si>
  <si>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</si>
  <si>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</si>
  <si>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</si>
  <si>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</si>
  <si>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</si>
  <si>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</si>
  <si>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</si>
  <si>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</si>
  <si>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</si>
  <si>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</si>
  <si>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</si>
  <si>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</si>
  <si>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</si>
  <si>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</si>
  <si>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</si>
  <si>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</si>
  <si>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</si>
  <si>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</si>
  <si>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</si>
  <si>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</si>
  <si>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</si>
  <si>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</si>
  <si>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</si>
  <si>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</si>
  <si>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</si>
  <si>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</si>
  <si>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</si>
  <si>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</si>
  <si>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</si>
  <si>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</si>
  <si>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</si>
  <si>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</si>
  <si>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</si>
  <si>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</si>
  <si>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Rheinland-Pfalz/Saarland</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</si>
  <si>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</si>
  <si>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</si>
  <si>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</si>
  <si>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</si>
  <si>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</si>
  <si>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</si>
  <si>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</si>
  <si>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</si>
  <si>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</si>
  <si>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</si>
  <si>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</si>
  <si>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</si>
  <si>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</si>
  <si>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</si>
  <si>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</si>
  <si>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</si>
  <si>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</si>
  <si>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</si>
  <si>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</si>
  <si>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</si>
  <si>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</si>
  <si>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</si>
  <si>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</si>
  <si>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</si>
  <si>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</si>
  <si>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</si>
  <si>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</si>
  <si>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</si>
  <si>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</si>
  <si>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</si>
  <si>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</si>
  <si>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</si>
  <si>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</si>
  <si>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</si>
  <si>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</si>
  <si>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</si>
  <si>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</si>
  <si>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</si>
  <si>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</si>
  <si>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</si>
  <si>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</si>
  <si>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</si>
  <si>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</si>
  <si>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</si>
  <si>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</si>
  <si>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</si>
  <si>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</si>
  <si>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</si>
  <si>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</si>
  <si>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</si>
  <si>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</si>
  <si>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</si>
  <si>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</si>
  <si>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Montabaur (535)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</si>
  <si>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</si>
  <si>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</si>
  <si>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</si>
  <si>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</si>
  <si>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</si>
  <si>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</si>
  <si>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</si>
  <si>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</si>
  <si>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</si>
  <si>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</si>
  <si>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</si>
  <si>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</si>
  <si>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</si>
  <si>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</si>
  <si>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</si>
  <si>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</si>
  <si>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</si>
  <si>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</si>
  <si>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</si>
  <si>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</si>
  <si>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</si>
  <si>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</si>
  <si>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</si>
  <si>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</si>
  <si>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</si>
  <si>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</si>
  <si>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</si>
  <si>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</si>
  <si>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</si>
  <si>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</si>
  <si>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</si>
  <si>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</si>
  <si>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</si>
  <si>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</si>
  <si>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</si>
  <si>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</si>
  <si>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</si>
  <si>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</si>
  <si>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</si>
  <si>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</si>
  <si>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</si>
  <si>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</si>
  <si>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</si>
  <si>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</si>
  <si>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</si>
  <si>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</si>
  <si>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</si>
  <si>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</si>
  <si>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</si>
  <si>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</si>
  <si>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</si>
  <si>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</si>
  <si>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</si>
  <si>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</si>
  <si>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</si>
  <si>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</si>
  <si>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</si>
  <si>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</si>
  <si>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</si>
  <si>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</si>
  <si>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</si>
  <si>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</si>
  <si>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</si>
  <si>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</si>
  <si>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</si>
  <si>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</si>
  <si>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</si>
  <si>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</si>
  <si>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</si>
  <si>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</si>
  <si>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</si>
  <si>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</si>
  <si>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</si>
  <si>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</si>
  <si>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</si>
  <si>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</si>
  <si>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</si>
  <si>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</si>
  <si>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</si>
  <si>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</si>
  <si>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</si>
  <si>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</si>
  <si>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</si>
  <si>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</si>
  <si>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</si>
  <si>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</si>
  <si>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</si>
  <si>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</si>
  <si>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</si>
  <si>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</si>
  <si>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</si>
  <si>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</si>
  <si>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</si>
  <si>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</si>
  <si>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</si>
  <si>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</si>
  <si>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</si>
  <si>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</si>
  <si>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</si>
  <si>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</si>
  <si>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</si>
  <si>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</si>
  <si>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</si>
  <si>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</si>
  <si>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</si>
  <si>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</si>
  <si>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</si>
  <si>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</si>
  <si>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</si>
  <si>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</si>
  <si>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</si>
  <si>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</si>
  <si>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</si>
  <si>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</si>
  <si>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</si>
  <si>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</si>
  <si>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</si>
  <si>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</si>
  <si>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</si>
  <si>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</si>
  <si>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</si>
  <si>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</si>
  <si>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</si>
  <si>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</si>
  <si>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</si>
  <si>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</si>
  <si>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</si>
  <si>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</si>
  <si>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</si>
  <si>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</si>
  <si>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</si>
  <si>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</si>
  <si>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</si>
  <si>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</si>
  <si>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</si>
  <si>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</si>
  <si>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</si>
  <si>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</si>
  <si>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</si>
  <si>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</si>
  <si>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</si>
  <si>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</si>
  <si>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</si>
  <si>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Montabaur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</si>
  <si>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</si>
  <si>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</si>
  <si>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</si>
  <si>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</si>
  <si>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</si>
  <si>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</si>
  <si>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</si>
  <si>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</si>
  <si>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</si>
  <si>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</si>
  <si>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</si>
  <si>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</si>
  <si>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</si>
  <si>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</si>
  <si>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</si>
  <si>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</si>
  <si>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</si>
  <si>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</si>
  <si>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</si>
  <si>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</si>
  <si>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</si>
  <si>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</si>
  <si>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</si>
  <si>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</si>
  <si>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</si>
  <si>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</si>
  <si>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</si>
  <si>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</si>
  <si>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</si>
  <si>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</si>
  <si>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</si>
  <si>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</si>
  <si>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</si>
  <si>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</si>
  <si>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</si>
  <si>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</si>
  <si>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</si>
  <si>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</si>
  <si>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</si>
  <si>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</si>
  <si>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</si>
  <si>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</si>
  <si>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</si>
  <si>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</si>
  <si>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</si>
  <si>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</si>
  <si>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Montabaur (535);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</si>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</sst>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{6FDA5FED-013F-4D8A-925B-0D3D8CC62BBD}</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7E6A-4183-8F9E-47742AC4D24E}"/>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{F5BB2C54-EDFA-4425-847A-2320F03EFC5A}</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7E6A-4183-8F9E-47742AC4D24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{8D27FBB6-5400-4CD5-805E-55D52374A89F}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E6A-4183-8F9E-47742AC4D24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{A9BC4BBB-98D6-4001-916F-6B24ACE09D98}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E6A-4183-8F9E-47742AC4D24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1.0914760914760915</c:v>
                </c:pt>
                <c:pt idx="1">
                  <c:v>0.53680001360515106</c:v>
                </c:pt>
                <c:pt idx="2">
                  <c:v>1.1186464311118853</c:v>
                </c:pt>
                <c:pt idx="3">
                  <c:v>1.0875687030768</c:v>
                </c:pt>
              </c:numCache>
            </c:numRef>
          </c:val>
          <c:extLst>
            <c:ext xmlns:c16="http://schemas.microsoft.com/office/drawing/2014/chart" uri="{C3380CC4-5D6E-409C-BE32-E72D297353CC}">
              <c16:uniqueId val="{00000004-7E6A-4183-8F9E-47742AC4D24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{339DEF9F-6B9A-4417-A91C-76BA123E3B4B}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E6A-4183-8F9E-47742AC4D24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{1356E8C7-95AE-4DFC-9EF0-C23BB7241B9E}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E6A-4183-8F9E-47742AC4D24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{DD5F9FED-4454-482A-8B31-D05AA4D7402A}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E6A-4183-8F9E-47742AC4D24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{D3733949-84E0-41D4-8383-128F646A02C5}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E6A-4183-8F9E-47742AC4D24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E6A-4183-8F9E-47742AC4D24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E6A-4183-8F9E-47742AC4D24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{C9FC2F4A-B742-41C6-93BB-F675E246AA2F}</c15:txfldGUID>
                      <c15:f>Daten_Diagramme!$E$6</c15:f>
                      <c15:dlblFieldTableCache>
                        <c:ptCount val="1"/>
                        <c:pt idx="0">
                          <c:v>-1.3</c:v>
                        </c:pt>
                      </c15:dlblFieldTableCache>
                    </c15:dlblFTEntry>
                  </c15:dlblFieldTable>
                  <c15:showDataLabelsRange val="0"/>
                </c:ext>
                <c:ext xmlns:c16="http://schemas.microsoft.com/office/drawing/2014/chart" uri="{C3380CC4-5D6E-409C-BE32-E72D297353CC}">
                  <c16:uniqueId val="{00000000-3BAE-4987-B79F-A08AF91D925B}"/>
                </c:ext>
              </c:extLst>
            </c:dLbl>
            <c:dLbl>
              <c:idx val="1"/>
              <c:tx>
                <c:strRef>
                  <c:f>Daten_Diagramme!$E$7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{0E655F3F-02BF-490A-A742-43D6D5E1F507}</c15:txfldGUID>
                      <c15:f>Daten_Diagramme!$E$7</c15:f>
                      <c15:dlblFieldTableCache>
                        <c:ptCount val="1"/>
                        <c:pt idx="0">
                          <c:v>-3.5</c:v>
                        </c:pt>
                      </c15:dlblFieldTableCache>
                    </c15:dlblFTEntry>
                  </c15:dlblFieldTable>
                  <c15:showDataLabelsRange val="0"/>
                </c:ext>
                <c:ext xmlns:c16="http://schemas.microsoft.com/office/drawing/2014/chart" uri="{C3380CC4-5D6E-409C-BE32-E72D297353CC}">
                  <c16:uniqueId val="{00000001-3BAE-4987-B79F-A08AF91D925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{8238AF7D-9748-4B5D-B362-BAC223CE323C}</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3BAE-4987-B79F-A08AF91D925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{F7C51470-12AA-4D02-936C-697130428CB2}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BAE-4987-B79F-A08AF91D925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-1.2998266897746966</c:v>
                </c:pt>
                <c:pt idx="1">
                  <c:v>-3.4559128396490926</c:v>
                </c:pt>
                <c:pt idx="2">
                  <c:v>-2.7637010795899166</c:v>
                </c:pt>
                <c:pt idx="3">
                  <c:v>-2.8655893304673015</c:v>
                </c:pt>
              </c:numCache>
            </c:numRef>
          </c:val>
          <c:extLst>
            <c:ext xmlns:c16="http://schemas.microsoft.com/office/drawing/2014/chart" uri="{C3380CC4-5D6E-409C-BE32-E72D297353CC}">
              <c16:uniqueId val="{00000004-3BAE-4987-B79F-A08AF91D925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{513B6A62-8752-4893-8C6C-7F17B187AB2D}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BAE-4987-B79F-A08AF91D925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{BB5F3C29-BDFA-49C6-BF80-3F0827AED32E}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BAE-4987-B79F-A08AF91D925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{116E2F85-3208-4B65-A2AF-5B8E5D7E8488}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BAE-4987-B79F-A08AF91D925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{F6136D95-9E27-4911-AB58-FC0FE7063FEF}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BAE-4987-B79F-A08AF91D925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BAE-4987-B79F-A08AF91D925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BAE-4987-B79F-A08AF91D925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{3C2EFBD3-7478-4F3F-92CE-343F658548E2}</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8528-44C2-8419-E9C19073B5C7}"/>
                </c:ext>
              </c:extLst>
            </c:dLbl>
            <c:dLbl>
              <c:idx val="1"/>
              <c:tx>
                <c:strRef>
                  <c:f>Daten_Diagramme!$D$15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{129B6C71-42F2-4027-8458-AE28999B6C8D}</c15:txfldGUID>
                      <c15:f>Daten_Diagramme!$D$15</c15:f>
                      <c15:dlblFieldTableCache>
                        <c:ptCount val="1"/>
                        <c:pt idx="0">
                          <c:v>0.2</c:v>
                        </c:pt>
                      </c15:dlblFieldTableCache>
                    </c15:dlblFTEntry>
                  </c15:dlblFieldTable>
                  <c15:showDataLabelsRange val="0"/>
                </c:ext>
                <c:ext xmlns:c16="http://schemas.microsoft.com/office/drawing/2014/chart" uri="{C3380CC4-5D6E-409C-BE32-E72D297353CC}">
                  <c16:uniqueId val="{00000001-8528-44C2-8419-E9C19073B5C7}"/>
                </c:ext>
              </c:extLst>
            </c:dLbl>
            <c:dLbl>
              <c:idx val="2"/>
              <c:tx>
                <c:strRef>
                  <c:f>Daten_Diagramme!$D$16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{1CA0C59E-9914-4813-9D4D-2F42DE50AC44}</c15:txfldGUID>
                      <c15:f>Daten_Diagramme!$D$16</c15:f>
                      <c15:dlblFieldTableCache>
                        <c:ptCount val="1"/>
                        <c:pt idx="0">
                          <c:v>-3.9</c:v>
                        </c:pt>
                      </c15:dlblFieldTableCache>
                    </c15:dlblFTEntry>
                  </c15:dlblFieldTable>
                  <c15:showDataLabelsRange val="0"/>
                </c:ext>
                <c:ext xmlns:c16="http://schemas.microsoft.com/office/drawing/2014/chart" uri="{C3380CC4-5D6E-409C-BE32-E72D297353CC}">
                  <c16:uniqueId val="{00000002-8528-44C2-8419-E9C19073B5C7}"/>
                </c:ext>
              </c:extLst>
            </c:dLbl>
            <c:dLbl>
              <c:idx val="3"/>
              <c:tx>
                <c:strRef>
                  <c:f>Daten_Diagramme!$D$17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{58539B9B-B242-4B7E-B2E1-B442CAC9C5B8}</c15:txfldGUID>
                      <c15:f>Daten_Diagramme!$D$17</c15:f>
                      <c15:dlblFieldTableCache>
                        <c:ptCount val="1"/>
                        <c:pt idx="0">
                          <c:v>-0.4</c:v>
                        </c:pt>
                      </c15:dlblFieldTableCache>
                    </c15:dlblFTEntry>
                  </c15:dlblFieldTable>
                  <c15:showDataLabelsRange val="0"/>
                </c:ext>
                <c:ext xmlns:c16="http://schemas.microsoft.com/office/drawing/2014/chart" uri="{C3380CC4-5D6E-409C-BE32-E72D297353CC}">
                  <c16:uniqueId val="{00000003-8528-44C2-8419-E9C19073B5C7}"/>
                </c:ext>
              </c:extLst>
            </c:dLbl>
            <c:dLbl>
              <c:idx val="4"/>
              <c:tx>
                <c:strRef>
                  <c:f>Daten_Diagramme!$D$18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{83197018-BF0B-4B81-B49C-65BCDFD40721}</c15:txfldGUID>
                      <c15:f>Daten_Diagramme!$D$18</c15:f>
                      <c15:dlblFieldTableCache>
                        <c:ptCount val="1"/>
                        <c:pt idx="0">
                          <c:v>0.6</c:v>
                        </c:pt>
                      </c15:dlblFieldTableCache>
                    </c15:dlblFTEntry>
                  </c15:dlblFieldTable>
                  <c15:showDataLabelsRange val="0"/>
                </c:ext>
                <c:ext xmlns:c16="http://schemas.microsoft.com/office/drawing/2014/chart" uri="{C3380CC4-5D6E-409C-BE32-E72D297353CC}">
                  <c16:uniqueId val="{00000004-8528-44C2-8419-E9C19073B5C7}"/>
                </c:ext>
              </c:extLst>
            </c:dLbl>
            <c:dLbl>
              <c:idx val="5"/>
              <c:tx>
                <c:strRef>
                  <c:f>Daten_Diagramme!$D$19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{419A3D54-201C-4B20-B4E8-B6CCA667A1F2}</c15:txfldGUID>
                      <c15:f>Daten_Diagramme!$D$19</c15:f>
                      <c15:dlblFieldTableCache>
                        <c:ptCount val="1"/>
                        <c:pt idx="0">
                          <c:v>-0.8</c:v>
                        </c:pt>
                      </c15:dlblFieldTableCache>
                    </c15:dlblFTEntry>
                  </c15:dlblFieldTable>
                  <c15:showDataLabelsRange val="0"/>
                </c:ext>
                <c:ext xmlns:c16="http://schemas.microsoft.com/office/drawing/2014/chart" uri="{C3380CC4-5D6E-409C-BE32-E72D297353CC}">
                  <c16:uniqueId val="{00000005-8528-44C2-8419-E9C19073B5C7}"/>
                </c:ext>
              </c:extLst>
            </c:dLbl>
            <c:dLbl>
              <c:idx val="6"/>
              <c:tx>
                <c:strRef>
                  <c:f>Daten_Diagramme!$D$20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{F932DAE8-45DF-4ACA-96EA-DF56F55E76A9}</c15:txfldGUID>
                      <c15:f>Daten_Diagramme!$D$20</c15:f>
                      <c15:dlblFieldTableCache>
                        <c:ptCount val="1"/>
                        <c:pt idx="0">
                          <c:v>-0.2</c:v>
                        </c:pt>
                      </c15:dlblFieldTableCache>
                    </c15:dlblFTEntry>
                  </c15:dlblFieldTable>
                  <c15:showDataLabelsRange val="0"/>
                </c:ext>
                <c:ext xmlns:c16="http://schemas.microsoft.com/office/drawing/2014/chart" uri="{C3380CC4-5D6E-409C-BE32-E72D297353CC}">
                  <c16:uniqueId val="{00000006-8528-44C2-8419-E9C19073B5C7}"/>
                </c:ext>
              </c:extLst>
            </c:dLbl>
            <c:dLbl>
              <c:idx val="7"/>
              <c:tx>
                <c:strRef>
                  <c:f>Daten_Diagramme!$D$21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{5C692046-6E2C-4BA3-ADA5-CD829B25D15E}</c15:txfldGUID>
                      <c15:f>Daten_Diagramme!$D$21</c15:f>
                      <c15:dlblFieldTableCache>
                        <c:ptCount val="1"/>
                        <c:pt idx="0">
                          <c:v>4.1</c:v>
                        </c:pt>
                      </c15:dlblFieldTableCache>
                    </c15:dlblFTEntry>
                  </c15:dlblFieldTable>
                  <c15:showDataLabelsRange val="0"/>
                </c:ext>
                <c:ext xmlns:c16="http://schemas.microsoft.com/office/drawing/2014/chart" uri="{C3380CC4-5D6E-409C-BE32-E72D297353CC}">
                  <c16:uniqueId val="{00000007-8528-44C2-8419-E9C19073B5C7}"/>
                </c:ext>
              </c:extLst>
            </c:dLbl>
            <c:dLbl>
              <c:idx val="8"/>
              <c:tx>
                <c:strRef>
                  <c:f>Daten_Diagramme!$D$22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{FE55454B-E87E-42F3-A22A-3623280D9F4D}</c15:txfldGUID>
                      <c15:f>Daten_Diagramme!$D$22</c15:f>
                      <c15:dlblFieldTableCache>
                        <c:ptCount val="1"/>
                        <c:pt idx="0">
                          <c:v>2.2</c:v>
                        </c:pt>
                      </c15:dlblFieldTableCache>
                    </c15:dlblFTEntry>
                  </c15:dlblFieldTable>
                  <c15:showDataLabelsRange val="0"/>
                </c:ext>
                <c:ext xmlns:c16="http://schemas.microsoft.com/office/drawing/2014/chart" uri="{C3380CC4-5D6E-409C-BE32-E72D297353CC}">
                  <c16:uniqueId val="{00000008-8528-44C2-8419-E9C19073B5C7}"/>
                </c:ext>
              </c:extLst>
            </c:dLbl>
            <c:dLbl>
              <c:idx val="9"/>
              <c:tx>
                <c:strRef>
                  <c:f>Daten_Diagramme!$D$23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{722A72FA-3F3F-40B0-BFF7-D29B3F2943A2}</c15:txfldGUID>
                      <c15:f>Daten_Diagramme!$D$23</c15:f>
                      <c15:dlblFieldTableCache>
                        <c:ptCount val="1"/>
                        <c:pt idx="0">
                          <c:v>0.6</c:v>
                        </c:pt>
                      </c15:dlblFieldTableCache>
                    </c15:dlblFTEntry>
                  </c15:dlblFieldTable>
                  <c15:showDataLabelsRange val="0"/>
                </c:ext>
                <c:ext xmlns:c16="http://schemas.microsoft.com/office/drawing/2014/chart" uri="{C3380CC4-5D6E-409C-BE32-E72D297353CC}">
                  <c16:uniqueId val="{00000009-8528-44C2-8419-E9C19073B5C7}"/>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{73A04571-94E7-49E4-B503-08DA1A5B4FD3}</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8528-44C2-8419-E9C19073B5C7}"/>
                </c:ext>
              </c:extLst>
            </c:dLbl>
            <c:dLbl>
              <c:idx val="11"/>
              <c:tx>
                <c:strRef>
                  <c:f>Daten_Diagramme!$D$25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{F76CCFC3-F315-4BAB-A51D-6D6912062D4F}</c15:txfldGUID>
                      <c15:f>Daten_Diagramme!$D$25</c15:f>
                      <c15:dlblFieldTableCache>
                        <c:ptCount val="1"/>
                        <c:pt idx="0">
                          <c:v>4.3</c:v>
                        </c:pt>
                      </c15:dlblFieldTableCache>
                    </c15:dlblFTEntry>
                  </c15:dlblFieldTable>
                  <c15:showDataLabelsRange val="0"/>
                </c:ext>
                <c:ext xmlns:c16="http://schemas.microsoft.com/office/drawing/2014/chart" uri="{C3380CC4-5D6E-409C-BE32-E72D297353CC}">
                  <c16:uniqueId val="{0000000B-8528-44C2-8419-E9C19073B5C7}"/>
                </c:ext>
              </c:extLst>
            </c:dLbl>
            <c:dLbl>
              <c:idx val="12"/>
              <c:tx>
                <c:strRef>
                  <c:f>Daten_Diagramme!$D$26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{0C974F21-DF97-439C-95B4-C0FFD9B4DC23}</c15:txfldGUID>
                      <c15:f>Daten_Diagramme!$D$26</c15:f>
                      <c15:dlblFieldTableCache>
                        <c:ptCount val="1"/>
                        <c:pt idx="0">
                          <c:v>1.3</c:v>
                        </c:pt>
                      </c15:dlblFieldTableCache>
                    </c15:dlblFTEntry>
                  </c15:dlblFieldTable>
                  <c15:showDataLabelsRange val="0"/>
                </c:ext>
                <c:ext xmlns:c16="http://schemas.microsoft.com/office/drawing/2014/chart" uri="{C3380CC4-5D6E-409C-BE32-E72D297353CC}">
                  <c16:uniqueId val="{0000000C-8528-44C2-8419-E9C19073B5C7}"/>
                </c:ext>
              </c:extLst>
            </c:dLbl>
            <c:dLbl>
              <c:idx val="13"/>
              <c:tx>
                <c:strRef>
                  <c:f>Daten_Diagramme!$D$27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{0153A1AA-3409-40B9-8A52-7E42C5C569B5}</c15:txfldGUID>
                      <c15:f>Daten_Diagramme!$D$27</c15:f>
                      <c15:dlblFieldTableCache>
                        <c:ptCount val="1"/>
                        <c:pt idx="0">
                          <c:v>1.8</c:v>
                        </c:pt>
                      </c15:dlblFieldTableCache>
                    </c15:dlblFTEntry>
                  </c15:dlblFieldTable>
                  <c15:showDataLabelsRange val="0"/>
                </c:ext>
                <c:ext xmlns:c16="http://schemas.microsoft.com/office/drawing/2014/chart" uri="{C3380CC4-5D6E-409C-BE32-E72D297353CC}">
                  <c16:uniqueId val="{0000000D-8528-44C2-8419-E9C19073B5C7}"/>
                </c:ext>
              </c:extLst>
            </c:dLbl>
            <c:dLbl>
              <c:idx val="14"/>
              <c:tx>
                <c:strRef>
                  <c:f>Daten_Diagramme!$D$28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{88D47CE2-D49D-48E2-A532-71BE39173DD1}</c15:txfldGUID>
                      <c15:f>Daten_Diagramme!$D$28</c15:f>
                      <c15:dlblFieldTableCache>
                        <c:ptCount val="1"/>
                        <c:pt idx="0">
                          <c:v>-1.1</c:v>
                        </c:pt>
                      </c15:dlblFieldTableCache>
                    </c15:dlblFTEntry>
                  </c15:dlblFieldTable>
                  <c15:showDataLabelsRange val="0"/>
                </c:ext>
                <c:ext xmlns:c16="http://schemas.microsoft.com/office/drawing/2014/chart" uri="{C3380CC4-5D6E-409C-BE32-E72D297353CC}">
                  <c16:uniqueId val="{0000000E-8528-44C2-8419-E9C19073B5C7}"/>
                </c:ext>
              </c:extLst>
            </c:dLbl>
            <c:dLbl>
              <c:idx val="15"/>
              <c:tx>
                <c:strRef>
                  <c:f>Daten_Diagramme!$D$29</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{6946CA99-C8CC-4798-B3C3-AB8971C82DB7}</c15:txfldGUID>
                      <c15:f>Daten_Diagramme!$D$29</c15:f>
                      <c15:dlblFieldTableCache>
                        <c:ptCount val="1"/>
                        <c:pt idx="0">
                          <c:v>-12.1</c:v>
                        </c:pt>
                      </c15:dlblFieldTableCache>
                    </c15:dlblFTEntry>
                  </c15:dlblFieldTable>
                  <c15:showDataLabelsRange val="0"/>
                </c:ext>
                <c:ext xmlns:c16="http://schemas.microsoft.com/office/drawing/2014/chart" uri="{C3380CC4-5D6E-409C-BE32-E72D297353CC}">
                  <c16:uniqueId val="{0000000F-8528-44C2-8419-E9C19073B5C7}"/>
                </c:ext>
              </c:extLst>
            </c:dLbl>
            <c:dLbl>
              <c:idx val="16"/>
              <c:tx>
                <c:strRef>
                  <c:f>Daten_Diagramme!$D$30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{D286B69D-686C-4176-AC8A-CD5BB1E59030}</c15:txfldGUID>
                      <c15:f>Daten_Diagramme!$D$30</c15:f>
                      <c15:dlblFieldTableCache>
                        <c:ptCount val="1"/>
                        <c:pt idx="0">
                          <c:v>3.2</c:v>
                        </c:pt>
                      </c15:dlblFieldTableCache>
                    </c15:dlblFTEntry>
                  </c15:dlblFieldTable>
                  <c15:showDataLabelsRange val="0"/>
                </c:ext>
                <c:ext xmlns:c16="http://schemas.microsoft.com/office/drawing/2014/chart" uri="{C3380CC4-5D6E-409C-BE32-E72D297353CC}">
                  <c16:uniqueId val="{00000010-8528-44C2-8419-E9C19073B5C7}"/>
                </c:ext>
              </c:extLst>
            </c:dLbl>
            <c:dLbl>
              <c:idx val="17"/>
              <c:tx>
                <c:strRef>
                  <c:f>Daten_Diagramme!$D$31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{A9A12D93-4A36-4181-801E-EE35ACE3C814}</c15:txfldGUID>
                      <c15:f>Daten_Diagramme!$D$31</c15:f>
                      <c15:dlblFieldTableCache>
                        <c:ptCount val="1"/>
                        <c:pt idx="0">
                          <c:v>1.6</c:v>
                        </c:pt>
                      </c15:dlblFieldTableCache>
                    </c15:dlblFTEntry>
                  </c15:dlblFieldTable>
                  <c15:showDataLabelsRange val="0"/>
                </c:ext>
                <c:ext xmlns:c16="http://schemas.microsoft.com/office/drawing/2014/chart" uri="{C3380CC4-5D6E-409C-BE32-E72D297353CC}">
                  <c16:uniqueId val="{00000011-8528-44C2-8419-E9C19073B5C7}"/>
                </c:ext>
              </c:extLst>
            </c:dLbl>
            <c:dLbl>
              <c:idx val="18"/>
              <c:tx>
                <c:strRef>
                  <c:f>Daten_Diagramme!$D$32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{B88B109B-2D92-4DAD-92C1-08DF783DDFB3}</c15:txfldGUID>
                      <c15:f>Daten_Diagramme!$D$32</c15:f>
                      <c15:dlblFieldTableCache>
                        <c:ptCount val="1"/>
                        <c:pt idx="0">
                          <c:v>0.9</c:v>
                        </c:pt>
                      </c15:dlblFieldTableCache>
                    </c15:dlblFTEntry>
                  </c15:dlblFieldTable>
                  <c15:showDataLabelsRange val="0"/>
                </c:ext>
                <c:ext xmlns:c16="http://schemas.microsoft.com/office/drawing/2014/chart" uri="{C3380CC4-5D6E-409C-BE32-E72D297353CC}">
                  <c16:uniqueId val="{00000012-8528-44C2-8419-E9C19073B5C7}"/>
                </c:ext>
              </c:extLst>
            </c:dLbl>
            <c:dLbl>
              <c:idx val="19"/>
              <c:tx>
                <c:strRef>
                  <c:f>Daten_Diagramme!$D$33</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{D9609733-5A32-4C63-9302-1B6B208B058C}</c15:txfldGUID>
                      <c15:f>Daten_Diagramme!$D$33</c15:f>
                      <c15:dlblFieldTableCache>
                        <c:ptCount val="1"/>
                        <c:pt idx="0">
                          <c:v>4.4</c:v>
                        </c:pt>
                      </c15:dlblFieldTableCache>
                    </c15:dlblFTEntry>
                  </c15:dlblFieldTable>
                  <c15:showDataLabelsRange val="0"/>
                </c:ext>
                <c:ext xmlns:c16="http://schemas.microsoft.com/office/drawing/2014/chart" uri="{C3380CC4-5D6E-409C-BE32-E72D297353CC}">
                  <c16:uniqueId val="{00000013-8528-44C2-8419-E9C19073B5C7}"/>
                </c:ext>
              </c:extLst>
            </c:dLbl>
            <c:dLbl>
              <c:idx val="20"/>
              <c:tx>
                <c:strRef>
                  <c:f>Daten_Diagramme!$D$34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{79411D3D-684B-45EF-BF7A-81ADD7C60604}</c15:txfldGUID>
                      <c15:f>Daten_Diagramme!$D$34</c15:f>
                      <c15:dlblFieldTableCache>
                        <c:ptCount val="1"/>
                        <c:pt idx="0">
                          <c:v>0.4</c:v>
                        </c:pt>
                      </c15:dlblFieldTableCache>
                    </c15:dlblFTEntry>
                  </c15:dlblFieldTable>
                  <c15:showDataLabelsRange val="0"/>
                </c:ext>
                <c:ext xmlns:c16="http://schemas.microsoft.com/office/drawing/2014/chart" uri="{C3380CC4-5D6E-409C-BE32-E72D297353CC}">
                  <c16:uniqueId val="{00000014-8528-44C2-8419-E9C19073B5C7}"/>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{1234BC16-B66D-4BDC-AB65-54F7160F0723}</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8528-44C2-8419-E9C19073B5C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{8F6273A6-2B07-4462-B93A-9CAD6F1549EF}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528-44C2-8419-E9C19073B5C7}"/>
                </c:ext>
              </c:extLst>
            </c:dLbl>
            <c:dLbl>
              <c:idx val="23"/>
              <c:tx>
                <c:strRef>
                  <c:f>Daten_Diagramme!$D$37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{A9AD180C-499B-475E-BBA2-C30FF1F29709}</c15:txfldGUID>
                      <c15:f>Daten_Diagramme!$D$37</c15:f>
                      <c15:dlblFieldTableCache>
                        <c:ptCount val="1"/>
                        <c:pt idx="0">
                          <c:v>0.2</c:v>
                        </c:pt>
                      </c15:dlblFieldTableCache>
                    </c15:dlblFTEntry>
                  </c15:dlblFieldTable>
                  <c15:showDataLabelsRange val="0"/>
                </c:ext>
                <c:ext xmlns:c16="http://schemas.microsoft.com/office/drawing/2014/chart" uri="{C3380CC4-5D6E-409C-BE32-E72D297353CC}">
                  <c16:uniqueId val="{00000017-8528-44C2-8419-E9C19073B5C7}"/>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{552C5864-D438-452C-9D5C-F6640F570F19}</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8528-44C2-8419-E9C19073B5C7}"/>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{A60A7935-0A7B-4772-A32B-FC085969475D}</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8528-44C2-8419-E9C19073B5C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{76D196B7-82EA-4A20-8F6F-4FFA1F760414}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528-44C2-8419-E9C19073B5C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{28E9CA45-10A6-4F7E-89D2-8A477A439594}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528-44C2-8419-E9C19073B5C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{306619E8-0CE6-4B9D-AA40-FB495080482B}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528-44C2-8419-E9C19073B5C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{DA05D90D-26E4-488E-AA35-F93DCA75CBCC}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528-44C2-8419-E9C19073B5C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{F3378BB6-0312-4107-B6A2-0D8C1AAD1E46}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528-44C2-8419-E9C19073B5C7}"/>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{10A9F65B-B58D-4857-8348-07F573E06498}</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8528-44C2-8419-E9C19073B5C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1.0914760914760915</c:v>
                </c:pt>
                <c:pt idx="1">
                  <c:v>0.17241379310344829</c:v>
                </c:pt>
                <c:pt idx="2">
                  <c:v>-3.9033457249070631</c:v>
                </c:pt>
                <c:pt idx="3">
                  <c:v>-0.4456480751431216</c:v>
                </c:pt>
                <c:pt idx="4">
                  <c:v>0.63166206079747333</c:v>
                </c:pt>
                <c:pt idx="5">
                  <c:v>-0.75099304865938432</c:v>
                </c:pt>
                <c:pt idx="6">
                  <c:v>-0.23750712521375641</c:v>
                </c:pt>
                <c:pt idx="7">
                  <c:v>4.1441441441441444</c:v>
                </c:pt>
                <c:pt idx="8">
                  <c:v>2.2070415133998948</c:v>
                </c:pt>
                <c:pt idx="9">
                  <c:v>0.63979526551503518</c:v>
                </c:pt>
                <c:pt idx="10">
                  <c:v>0.46598322460391428</c:v>
                </c:pt>
                <c:pt idx="11">
                  <c:v>4.2508710801393725</c:v>
                </c:pt>
                <c:pt idx="12">
                  <c:v>1.3022246337493217</c:v>
                </c:pt>
                <c:pt idx="13">
                  <c:v>1.8450184501845019</c:v>
                </c:pt>
                <c:pt idx="14">
                  <c:v>-1.0911925175370225</c:v>
                </c:pt>
                <c:pt idx="15">
                  <c:v>-12.077702702702704</c:v>
                </c:pt>
                <c:pt idx="16">
                  <c:v>3.1640912435614421</c:v>
                </c:pt>
                <c:pt idx="17">
                  <c:v>1.6140517446000475</c:v>
                </c:pt>
                <c:pt idx="18">
                  <c:v>0.88306942752740558</c:v>
                </c:pt>
                <c:pt idx="19">
                  <c:v>4.4080604534005037</c:v>
                </c:pt>
                <c:pt idx="20">
                  <c:v>0.35065349059611095</c:v>
                </c:pt>
                <c:pt idx="21">
                  <c:v>0</c:v>
                </c:pt>
                <c:pt idx="23">
                  <c:v>0.17241379310344829</c:v>
                </c:pt>
                <c:pt idx="24">
                  <c:v>0.38305599084645425</c:v>
                </c:pt>
                <c:pt idx="25">
                  <c:v>1.5656408831652748</c:v>
                </c:pt>
              </c:numCache>
            </c:numRef>
          </c:val>
          <c:extLst>
            <c:ext xmlns:c16="http://schemas.microsoft.com/office/drawing/2014/chart" uri="{C3380CC4-5D6E-409C-BE32-E72D297353CC}">
              <c16:uniqueId val="{00000020-8528-44C2-8419-E9C19073B5C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{38B6BFED-F411-4D26-AC5C-C1C077120073}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528-44C2-8419-E9C19073B5C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{35370948-66D1-40DC-A41C-E6486A7F09BA}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528-44C2-8419-E9C19073B5C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{4E880E74-72E4-4D9D-99C0-2338162523F1}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528-44C2-8419-E9C19073B5C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{6938181C-294B-4F7D-BDB4-549D97BCC06B}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528-44C2-8419-E9C19073B5C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{C89A2B63-BD42-4230-AE2A-B863F1B6D46E}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528-44C2-8419-E9C19073B5C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{49D8A3CD-DF6C-442F-ABC2-6A81D9AD3B87}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528-44C2-8419-E9C19073B5C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{062207B8-9530-46E4-850F-F2FAA252B2E5}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528-44C2-8419-E9C19073B5C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{D8093CDE-7383-4997-80AB-8C8B01E8F250}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528-44C2-8419-E9C19073B5C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{7F5E5D31-0597-4177-9BD4-68C2A7344678}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528-44C2-8419-E9C19073B5C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{87B712DF-ABB7-43BB-8566-A3D6A75A8627}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528-44C2-8419-E9C19073B5C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{AF219E94-FFE7-468F-9ED6-75C128A642E7}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528-44C2-8419-E9C19073B5C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{F78B5574-4E89-413A-A750-4AE8088738DA}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528-44C2-8419-E9C19073B5C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{877EAC41-A34D-4E1A-AF59-537E5C5503DD}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528-44C2-8419-E9C19073B5C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{6A8AB813-8269-4856-AF49-F26FA7D5E421}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528-44C2-8419-E9C19073B5C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{9738BCE5-C121-487E-9A37-9EFE2C0C77D1}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528-44C2-8419-E9C19073B5C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{97311D5D-F9B8-400C-98B6-B59A37461203}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528-44C2-8419-E9C19073B5C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{0080A229-3E55-4100-979D-4E80ADEF57FA}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528-44C2-8419-E9C19073B5C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{65EB9969-3234-4E9E-90D3-C65F40501B81}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528-44C2-8419-E9C19073B5C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{AD18F38D-E8CF-4C52-8FD3-FB6EEE4FC0FD}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528-44C2-8419-E9C19073B5C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{6A69B198-CCFE-4548-B70B-8712305962B3}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528-44C2-8419-E9C19073B5C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{4B9CBE9E-6AC0-47CF-AF97-09777C641D46}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528-44C2-8419-E9C19073B5C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{2208462F-04CE-434B-ABBB-2B7C8B4C992D}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528-44C2-8419-E9C19073B5C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{2784A376-05BE-4004-8EAA-29DF4EDF54AB}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528-44C2-8419-E9C19073B5C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{528D5D2C-3427-436D-9B9E-7A6ABC32DD8D}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528-44C2-8419-E9C19073B5C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{8676F9C9-95F0-4413-B9D2-64299080C8CD}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528-44C2-8419-E9C19073B5C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{743A378F-8241-4156-8395-B69B172BAF52}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528-44C2-8419-E9C19073B5C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{50BFF3AE-E221-44D3-BF51-560550621D18}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528-44C2-8419-E9C19073B5C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{27E2C3B8-B3CC-49E9-B1C3-FD1BE4B46FA5}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528-44C2-8419-E9C19073B5C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{FC1EE63A-B47C-4ECE-9682-3297937DDE5F}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528-44C2-8419-E9C19073B5C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{1D8CE500-F72A-4B44-B807-6605CFFD607A}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528-44C2-8419-E9C19073B5C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{06BBD526-C673-42FA-81C4-A8B3C90934EC}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528-44C2-8419-E9C19073B5C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{18E77A42-9196-4CAF-8E36-D4585D606F14}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528-44C2-8419-E9C19073B5C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8528-44C2-8419-E9C19073B5C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8528-44C2-8419-E9C19073B5C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{E6D728B1-4A0F-40CF-9C3D-338BDF18A593}</c15:txfldGUID>
                      <c15:f>Daten_Diagramme!$E$14</c15:f>
                      <c15:dlblFieldTableCache>
                        <c:ptCount val="1"/>
                        <c:pt idx="0">
                          <c:v>-1.3</c:v>
                        </c:pt>
                      </c15:dlblFieldTableCache>
                    </c15:dlblFTEntry>
                  </c15:dlblFieldTable>
                  <c15:showDataLabelsRange val="0"/>
                </c:ext>
                <c:ext xmlns:c16="http://schemas.microsoft.com/office/drawing/2014/chart" uri="{C3380CC4-5D6E-409C-BE32-E72D297353CC}">
                  <c16:uniqueId val="{00000000-B9F3-4D6D-BE29-ECC2EFEB444E}"/>
                </c:ext>
              </c:extLst>
            </c:dLbl>
            <c:dLbl>
              <c:idx val="1"/>
              <c:tx>
                <c:strRef>
                  <c:f>Daten_Diagramme!$E$15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{30DDCA6B-1A8F-4C78-8E69-7531C5ABD56C}</c15:txfldGUID>
                      <c15:f>Daten_Diagramme!$E$15</c15:f>
                      <c15:dlblFieldTableCache>
                        <c:ptCount val="1"/>
                        <c:pt idx="0">
                          <c:v>0.0</c:v>
                        </c:pt>
                      </c15:dlblFieldTableCache>
                    </c15:dlblFTEntry>
                  </c15:dlblFieldTable>
                  <c15:showDataLabelsRange val="0"/>
                </c:ext>
                <c:ext xmlns:c16="http://schemas.microsoft.com/office/drawing/2014/chart" uri="{C3380CC4-5D6E-409C-BE32-E72D297353CC}">
                  <c16:uniqueId val="{00000001-B9F3-4D6D-BE29-ECC2EFEB444E}"/>
                </c:ext>
              </c:extLst>
            </c:dLbl>
            <c:dLbl>
              <c:idx val="2"/>
              <c:tx>
                <c:strRef>
                  <c:f>Daten_Diagramme!$E$16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{CEFFAB54-9587-4D33-8803-667FE9EC191F}</c15:txfldGUID>
                      <c15:f>Daten_Diagramme!$E$16</c15:f>
                      <c15:dlblFieldTableCache>
                        <c:ptCount val="1"/>
                        <c:pt idx="0">
                          <c:v>-4.1</c:v>
                        </c:pt>
                      </c15:dlblFieldTableCache>
                    </c15:dlblFTEntry>
                  </c15:dlblFieldTable>
                  <c15:showDataLabelsRange val="0"/>
                </c:ext>
                <c:ext xmlns:c16="http://schemas.microsoft.com/office/drawing/2014/chart" uri="{C3380CC4-5D6E-409C-BE32-E72D297353CC}">
                  <c16:uniqueId val="{00000002-B9F3-4D6D-BE29-ECC2EFEB444E}"/>
                </c:ext>
              </c:extLst>
            </c:dLbl>
            <c:dLbl>
              <c:idx val="3"/>
              <c:tx>
                <c:strRef>
                  <c:f>Daten_Diagramme!$E$17</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{9467E9E9-AB51-4D74-BB95-E7FDCDC98F43}</c15:txfldGUID>
                      <c15:f>Daten_Diagramme!$E$17</c15:f>
                      <c15:dlblFieldTableCache>
                        <c:ptCount val="1"/>
                        <c:pt idx="0">
                          <c:v>-6.7</c:v>
                        </c:pt>
                      </c15:dlblFieldTableCache>
                    </c15:dlblFTEntry>
                  </c15:dlblFieldTable>
                  <c15:showDataLabelsRange val="0"/>
                </c:ext>
                <c:ext xmlns:c16="http://schemas.microsoft.com/office/drawing/2014/chart" uri="{C3380CC4-5D6E-409C-BE32-E72D297353CC}">
                  <c16:uniqueId val="{00000003-B9F3-4D6D-BE29-ECC2EFEB444E}"/>
                </c:ext>
              </c:extLst>
            </c:dLbl>
            <c:dLbl>
              <c:idx val="4"/>
              <c:tx>
                <c:strRef>
                  <c:f>Daten_Diagramme!$E$18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{C3DAB50D-ADB1-413E-84F7-B9771CBEEEAC}</c15:txfldGUID>
                      <c15:f>Daten_Diagramme!$E$18</c15:f>
                      <c15:dlblFieldTableCache>
                        <c:ptCount val="1"/>
                        <c:pt idx="0">
                          <c:v>-0.4</c:v>
                        </c:pt>
                      </c15:dlblFieldTableCache>
                    </c15:dlblFTEntry>
                  </c15:dlblFieldTable>
                  <c15:showDataLabelsRange val="0"/>
                </c:ext>
                <c:ext xmlns:c16="http://schemas.microsoft.com/office/drawing/2014/chart" uri="{C3380CC4-5D6E-409C-BE32-E72D297353CC}">
                  <c16:uniqueId val="{00000004-B9F3-4D6D-BE29-ECC2EFEB444E}"/>
                </c:ext>
              </c:extLst>
            </c:dLbl>
            <c:dLbl>
              <c:idx val="5"/>
              <c:tx>
                <c:strRef>
                  <c:f>Daten_Diagramme!$E$19</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{DD3DF4EC-F11C-478A-A99C-4796D36A8FD2}</c15:txfldGUID>
                      <c15:f>Daten_Diagramme!$E$19</c15:f>
                      <c15:dlblFieldTableCache>
                        <c:ptCount val="1"/>
                        <c:pt idx="0">
                          <c:v>-9.5</c:v>
                        </c:pt>
                      </c15:dlblFieldTableCache>
                    </c15:dlblFTEntry>
                  </c15:dlblFieldTable>
                  <c15:showDataLabelsRange val="0"/>
                </c:ext>
                <c:ext xmlns:c16="http://schemas.microsoft.com/office/drawing/2014/chart" uri="{C3380CC4-5D6E-409C-BE32-E72D297353CC}">
                  <c16:uniqueId val="{00000005-B9F3-4D6D-BE29-ECC2EFEB444E}"/>
                </c:ext>
              </c:extLst>
            </c:dLbl>
            <c:dLbl>
              <c:idx val="6"/>
              <c:tx>
                <c:strRef>
                  <c:f>Daten_Diagramme!$E$20</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{586B1766-CDBE-4ABA-B559-373CCFA126AD}</c15:txfldGUID>
                      <c15:f>Daten_Diagramme!$E$20</c15:f>
                      <c15:dlblFieldTableCache>
                        <c:ptCount val="1"/>
                        <c:pt idx="0">
                          <c:v>-7.4</c:v>
                        </c:pt>
                      </c15:dlblFieldTableCache>
                    </c15:dlblFTEntry>
                  </c15:dlblFieldTable>
                  <c15:showDataLabelsRange val="0"/>
                </c:ext>
                <c:ext xmlns:c16="http://schemas.microsoft.com/office/drawing/2014/chart" uri="{C3380CC4-5D6E-409C-BE32-E72D297353CC}">
                  <c16:uniqueId val="{00000006-B9F3-4D6D-BE29-ECC2EFEB444E}"/>
                </c:ext>
              </c:extLst>
            </c:dLbl>
            <c:dLbl>
              <c:idx val="7"/>
              <c:tx>
                <c:strRef>
                  <c:f>Daten_Diagramme!$E$21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{3EE166C1-396B-4291-AC69-F2826B265850}</c15:txfldGUID>
                      <c15:f>Daten_Diagramme!$E$21</c15:f>
                      <c15:dlblFieldTableCache>
                        <c:ptCount val="1"/>
                        <c:pt idx="0">
                          <c:v>0.6</c:v>
                        </c:pt>
                      </c15:dlblFieldTableCache>
                    </c15:dlblFTEntry>
                  </c15:dlblFieldTable>
                  <c15:showDataLabelsRange val="0"/>
                </c:ext>
                <c:ext xmlns:c16="http://schemas.microsoft.com/office/drawing/2014/chart" uri="{C3380CC4-5D6E-409C-BE32-E72D297353CC}">
                  <c16:uniqueId val="{00000007-B9F3-4D6D-BE29-ECC2EFEB444E}"/>
                </c:ext>
              </c:extLst>
            </c:dLbl>
            <c:dLbl>
              <c:idx val="8"/>
              <c:tx>
                <c:strRef>
                  <c:f>Daten_Diagramme!$E$22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{ED0FE46D-C7DD-49C6-A2E2-C9F0A97A932B}</c15:txfldGUID>
                      <c15:f>Daten_Diagramme!$E$22</c15:f>
                      <c15:dlblFieldTableCache>
                        <c:ptCount val="1"/>
                        <c:pt idx="0">
                          <c:v>-2.6</c:v>
                        </c:pt>
                      </c15:dlblFieldTableCache>
                    </c15:dlblFTEntry>
                  </c15:dlblFieldTable>
                  <c15:showDataLabelsRange val="0"/>
                </c:ext>
                <c:ext xmlns:c16="http://schemas.microsoft.com/office/drawing/2014/chart" uri="{C3380CC4-5D6E-409C-BE32-E72D297353CC}">
                  <c16:uniqueId val="{00000008-B9F3-4D6D-BE29-ECC2EFEB444E}"/>
                </c:ext>
              </c:extLst>
            </c:dLbl>
            <c:dLbl>
              <c:idx val="9"/>
              <c:tx>
                <c:strRef>
                  <c:f>Daten_Diagramme!$E$23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{94417FB7-2343-4517-8A77-9BD1AA877B06}</c15:txfldGUID>
                      <c15:f>Daten_Diagramme!$E$23</c15:f>
                      <c15:dlblFieldTableCache>
                        <c:ptCount val="1"/>
                        <c:pt idx="0">
                          <c:v>2.1</c:v>
                        </c:pt>
                      </c15:dlblFieldTableCache>
                    </c15:dlblFTEntry>
                  </c15:dlblFieldTable>
                  <c15:showDataLabelsRange val="0"/>
                </c:ext>
                <c:ext xmlns:c16="http://schemas.microsoft.com/office/drawing/2014/chart" uri="{C3380CC4-5D6E-409C-BE32-E72D297353CC}">
                  <c16:uniqueId val="{00000009-B9F3-4D6D-BE29-ECC2EFEB444E}"/>
                </c:ext>
              </c:extLst>
            </c:dLbl>
            <c:dLbl>
              <c:idx val="10"/>
              <c:tx>
                <c:strRef>
                  <c:f>Daten_Diagramme!$E$24</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{07248612-7F7E-405E-B5B0-550639B68E0E}</c15:txfldGUID>
                      <c15:f>Daten_Diagramme!$E$24</c15:f>
                      <c15:dlblFieldTableCache>
                        <c:ptCount val="1"/>
                        <c:pt idx="0">
                          <c:v>-8.6</c:v>
                        </c:pt>
                      </c15:dlblFieldTableCache>
                    </c15:dlblFTEntry>
                  </c15:dlblFieldTable>
                  <c15:showDataLabelsRange val="0"/>
                </c:ext>
                <c:ext xmlns:c16="http://schemas.microsoft.com/office/drawing/2014/chart" uri="{C3380CC4-5D6E-409C-BE32-E72D297353CC}">
                  <c16:uniqueId val="{0000000A-B9F3-4D6D-BE29-ECC2EFEB444E}"/>
                </c:ext>
              </c:extLst>
            </c:dLbl>
            <c:dLbl>
              <c:idx val="11"/>
              <c:tx>
                <c:strRef>
                  <c:f>Daten_Diagramme!$E$25</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{AF370580-587F-4886-9B9D-EF58502FCF5F}</c15:txfldGUID>
                      <c15:f>Daten_Diagramme!$E$25</c15:f>
                      <c15:dlblFieldTableCache>
                        <c:ptCount val="1"/>
                        <c:pt idx="0">
                          <c:v>4.9</c:v>
                        </c:pt>
                      </c15:dlblFieldTableCache>
                    </c15:dlblFTEntry>
                  </c15:dlblFieldTable>
                  <c15:showDataLabelsRange val="0"/>
                </c:ext>
                <c:ext xmlns:c16="http://schemas.microsoft.com/office/drawing/2014/chart" uri="{C3380CC4-5D6E-409C-BE32-E72D297353CC}">
                  <c16:uniqueId val="{0000000B-B9F3-4D6D-BE29-ECC2EFEB444E}"/>
                </c:ext>
              </c:extLst>
            </c:dLbl>
            <c:dLbl>
              <c:idx val="12"/>
              <c:tx>
                <c:strRef>
                  <c:f>Daten_Diagramme!$E$26</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{2B1A0E64-C41B-401F-A7BF-55B90A25459D}</c15:txfldGUID>
                      <c15:f>Daten_Diagramme!$E$26</c15:f>
                      <c15:dlblFieldTableCache>
                        <c:ptCount val="1"/>
                        <c:pt idx="0">
                          <c:v>5.5</c:v>
                        </c:pt>
                      </c15:dlblFieldTableCache>
                    </c15:dlblFTEntry>
                  </c15:dlblFieldTable>
                  <c15:showDataLabelsRange val="0"/>
                </c:ext>
                <c:ext xmlns:c16="http://schemas.microsoft.com/office/drawing/2014/chart" uri="{C3380CC4-5D6E-409C-BE32-E72D297353CC}">
                  <c16:uniqueId val="{0000000C-B9F3-4D6D-BE29-ECC2EFEB444E}"/>
                </c:ext>
              </c:extLst>
            </c:dLbl>
            <c:dLbl>
              <c:idx val="13"/>
              <c:tx>
                <c:strRef>
                  <c:f>Daten_Diagramme!$E$27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{829A5481-645C-4267-9012-9B0EC0759020}</c15:txfldGUID>
                      <c15:f>Daten_Diagramme!$E$27</c15:f>
                      <c15:dlblFieldTableCache>
                        <c:ptCount val="1"/>
                        <c:pt idx="0">
                          <c:v>0.4</c:v>
                        </c:pt>
                      </c15:dlblFieldTableCache>
                    </c15:dlblFTEntry>
                  </c15:dlblFieldTable>
                  <c15:showDataLabelsRange val="0"/>
                </c:ext>
                <c:ext xmlns:c16="http://schemas.microsoft.com/office/drawing/2014/chart" uri="{C3380CC4-5D6E-409C-BE32-E72D297353CC}">
                  <c16:uniqueId val="{0000000D-B9F3-4D6D-BE29-ECC2EFEB444E}"/>
                </c:ext>
              </c:extLst>
            </c:dLbl>
            <c:dLbl>
              <c:idx val="14"/>
              <c:tx>
                <c:strRef>
                  <c:f>Daten_Diagramme!$E$28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{2BF1D4D2-1A84-46FF-A0B0-AD097E8E5932}</c15:txfldGUID>
                      <c15:f>Daten_Diagramme!$E$28</c15:f>
                      <c15:dlblFieldTableCache>
                        <c:ptCount val="1"/>
                        <c:pt idx="0">
                          <c:v>-1.1</c:v>
                        </c:pt>
                      </c15:dlblFieldTableCache>
                    </c15:dlblFTEntry>
                  </c15:dlblFieldTable>
                  <c15:showDataLabelsRange val="0"/>
                </c:ext>
                <c:ext xmlns:c16="http://schemas.microsoft.com/office/drawing/2014/chart" uri="{C3380CC4-5D6E-409C-BE32-E72D297353CC}">
                  <c16:uniqueId val="{0000000E-B9F3-4D6D-BE29-ECC2EFEB444E}"/>
                </c:ext>
              </c:extLst>
            </c:dLbl>
            <c:dLbl>
              <c:idx val="15"/>
              <c:tx>
                <c:strRef>
                  <c:f>Daten_Diagramme!$E$29</c:f>
                  <c:strCache>
                    <c:ptCount val="1"/>
                    <c:pt idx="0">
                      <c:v>14.6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{D758911F-37E7-4ED2-BE2B-D0BC55B7B56E}</c15:txfldGUID>
                      <c15:f>Daten_Diagramme!$E$29</c15:f>
                      <c15:dlblFieldTableCache>
                        <c:ptCount val="1"/>
                        <c:pt idx="0">
                          <c:v>14.6</c:v>
                        </c:pt>
                      </c15:dlblFieldTableCache>
                    </c15:dlblFTEntry>
                  </c15:dlblFieldTable>
                  <c15:showDataLabelsRange val="0"/>
                </c:ext>
                <c:ext xmlns:c16="http://schemas.microsoft.com/office/drawing/2014/chart" uri="{C3380CC4-5D6E-409C-BE32-E72D297353CC}">
                  <c16:uniqueId val="{0000000F-B9F3-4D6D-BE29-ECC2EFEB444E}"/>
                </c:ext>
              </c:extLst>
            </c:dLbl>
            <c:dLbl>
              <c:idx val="16"/>
              <c:tx>
                <c:strRef>
                  <c:f>Daten_Diagramme!$E$30</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{F0353971-B001-443A-A768-316B64F5F49A}</c15:txfldGUID>
                      <c15:f>Daten_Diagramme!$E$30</c15:f>
                      <c15:dlblFieldTableCache>
                        <c:ptCount val="1"/>
                        <c:pt idx="0">
                          <c:v>5.3</c:v>
                        </c:pt>
                      </c15:dlblFieldTableCache>
                    </c15:dlblFTEntry>
                  </c15:dlblFieldTable>
                  <c15:showDataLabelsRange val="0"/>
                </c:ext>
                <c:ext xmlns:c16="http://schemas.microsoft.com/office/drawing/2014/chart" uri="{C3380CC4-5D6E-409C-BE32-E72D297353CC}">
                  <c16:uniqueId val="{00000010-B9F3-4D6D-BE29-ECC2EFEB444E}"/>
                </c:ext>
              </c:extLst>
            </c:dLbl>
            <c:dLbl>
              <c:idx val="17"/>
              <c:tx>
                <c:strRef>
                  <c:f>Daten_Diagramme!$E$31</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{BB984AF0-F6C6-419C-BEA1-646F95FBFAF9}</c15:txfldGUID>
                      <c15:f>Daten_Diagramme!$E$31</c15:f>
                      <c15:dlblFieldTableCache>
                        <c:ptCount val="1"/>
                        <c:pt idx="0">
                          <c:v>11.1</c:v>
                        </c:pt>
                      </c15:dlblFieldTableCache>
                    </c15:dlblFTEntry>
                  </c15:dlblFieldTable>
                  <c15:showDataLabelsRange val="0"/>
                </c:ext>
                <c:ext xmlns:c16="http://schemas.microsoft.com/office/drawing/2014/chart" uri="{C3380CC4-5D6E-409C-BE32-E72D297353CC}">
                  <c16:uniqueId val="{00000011-B9F3-4D6D-BE29-ECC2EFEB444E}"/>
                </c:ext>
              </c:extLst>
            </c:dLbl>
            <c:dLbl>
              <c:idx val="18"/>
              <c:tx>
                <c:strRef>
                  <c:f>Daten_Diagramme!$E$32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{7031572A-6AD5-4D33-BE74-C3D00E3F1620}</c15:txfldGUID>
                      <c15:f>Daten_Diagramme!$E$32</c15:f>
                      <c15:dlblFieldTableCache>
                        <c:ptCount val="1"/>
                        <c:pt idx="0">
                          <c:v>-2.7</c:v>
                        </c:pt>
                      </c15:dlblFieldTableCache>
                    </c15:dlblFTEntry>
                  </c15:dlblFieldTable>
                  <c15:showDataLabelsRange val="0"/>
                </c:ext>
                <c:ext xmlns:c16="http://schemas.microsoft.com/office/drawing/2014/chart" uri="{C3380CC4-5D6E-409C-BE32-E72D297353CC}">
                  <c16:uniqueId val="{00000012-B9F3-4D6D-BE29-ECC2EFEB444E}"/>
                </c:ext>
              </c:extLst>
            </c:dLbl>
            <c:dLbl>
              <c:idx val="19"/>
              <c:tx>
                <c:strRef>
                  <c:f>Daten_Diagramme!$E$33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{AF26B3C6-C15C-4257-B9B1-C0BE7D89DCB4}</c15:txfldGUID>
                      <c15:f>Daten_Diagramme!$E$33</c15:f>
                      <c15:dlblFieldTableCache>
                        <c:ptCount val="1"/>
                        <c:pt idx="0">
                          <c:v>-1.5</c:v>
                        </c:pt>
                      </c15:dlblFieldTableCache>
                    </c15:dlblFTEntry>
                  </c15:dlblFieldTable>
                  <c15:showDataLabelsRange val="0"/>
                </c:ext>
                <c:ext xmlns:c16="http://schemas.microsoft.com/office/drawing/2014/chart" uri="{C3380CC4-5D6E-409C-BE32-E72D297353CC}">
                  <c16:uniqueId val="{00000013-B9F3-4D6D-BE29-ECC2EFEB444E}"/>
                </c:ext>
              </c:extLst>
            </c:dLbl>
            <c:dLbl>
              <c:idx val="20"/>
              <c:tx>
                <c:strRef>
                  <c:f>Daten_Diagramme!$E$34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{0BA8B79B-9A06-42BC-BB4A-701B7BBD9849}</c15:txfldGUID>
                      <c15:f>Daten_Diagramme!$E$34</c15:f>
                      <c15:dlblFieldTableCache>
                        <c:ptCount val="1"/>
                        <c:pt idx="0">
                          <c:v>-1.3</c:v>
                        </c:pt>
                      </c15:dlblFieldTableCache>
                    </c15:dlblFTEntry>
                  </c15:dlblFieldTable>
                  <c15:showDataLabelsRange val="0"/>
                </c:ext>
                <c:ext xmlns:c16="http://schemas.microsoft.com/office/drawing/2014/chart" uri="{C3380CC4-5D6E-409C-BE32-E72D297353CC}">
                  <c16:uniqueId val="{00000014-B9F3-4D6D-BE29-ECC2EFEB444E}"/>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{2A9F7ED1-B0B4-4C0B-9577-774F97865A11}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9F3-4D6D-BE29-ECC2EFEB444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{E4C82ED8-926A-4C91-A7FF-DA5CBA2B14FE}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9F3-4D6D-BE29-ECC2EFEB444E}"/>
                </c:ext>
              </c:extLst>
            </c:dLbl>
            <c:dLbl>
              <c:idx val="23"/>
              <c:tx>
                <c:strRef>
                  <c:f>Daten_Diagramme!$E$37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{14733493-FE2C-4C5A-A49B-9EF8FA7FCC9F}</c15:txfldGUID>
                      <c15:f>Daten_Diagramme!$E$37</c15:f>
                      <c15:dlblFieldTableCache>
                        <c:ptCount val="1"/>
                        <c:pt idx="0">
                          <c:v>0.0</c:v>
                        </c:pt>
                      </c15:dlblFieldTableCache>
                    </c15:dlblFTEntry>
                  </c15:dlblFieldTable>
                  <c15:showDataLabelsRange val="0"/>
                </c:ext>
                <c:ext xmlns:c16="http://schemas.microsoft.com/office/drawing/2014/chart" uri="{C3380CC4-5D6E-409C-BE32-E72D297353CC}">
                  <c16:uniqueId val="{00000017-B9F3-4D6D-BE29-ECC2EFEB444E}"/>
                </c:ext>
              </c:extLst>
            </c:dLbl>
            <c:dLbl>
              <c:idx val="24"/>
              <c:tx>
                <c:strRef>
                  <c:f>Daten_Diagramme!$E$38</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{D0DC6109-0296-48E8-A77E-2B16B437A544}</c15:txfldGUID>
                      <c15:f>Daten_Diagramme!$E$38</c15:f>
                      <c15:dlblFieldTableCache>
                        <c:ptCount val="1"/>
                        <c:pt idx="0">
                          <c:v>-4.2</c:v>
                        </c:pt>
                      </c15:dlblFieldTableCache>
                    </c15:dlblFTEntry>
                  </c15:dlblFieldTable>
                  <c15:showDataLabelsRange val="0"/>
                </c:ext>
                <c:ext xmlns:c16="http://schemas.microsoft.com/office/drawing/2014/chart" uri="{C3380CC4-5D6E-409C-BE32-E72D297353CC}">
                  <c16:uniqueId val="{00000018-B9F3-4D6D-BE29-ECC2EFEB444E}"/>
                </c:ext>
              </c:extLst>
            </c:dLbl>
            <c:dLbl>
              <c:idx val="25"/>
              <c:tx>
                <c:strRef>
                  <c:f>Daten_Diagramme!$E$39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{D686A029-A41C-49B1-8D4D-5F402FC8A3C1}</c15:txfldGUID>
                      <c15:f>Daten_Diagramme!$E$39</c15:f>
                      <c15:dlblFieldTableCache>
                        <c:ptCount val="1"/>
                        <c:pt idx="0">
                          <c:v>-0.7</c:v>
                        </c:pt>
                      </c15:dlblFieldTableCache>
                    </c15:dlblFTEntry>
                  </c15:dlblFieldTable>
                  <c15:showDataLabelsRange val="0"/>
                </c:ext>
                <c:ext xmlns:c16="http://schemas.microsoft.com/office/drawing/2014/chart" uri="{C3380CC4-5D6E-409C-BE32-E72D297353CC}">
                  <c16:uniqueId val="{00000019-B9F3-4D6D-BE29-ECC2EFEB444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{DCF069C0-022A-41F0-9758-4D7B89464600}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9F3-4D6D-BE29-ECC2EFEB444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{6DA6FA43-E507-4E5E-B0B3-A47323F8E6EA}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9F3-4D6D-BE29-ECC2EFEB444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{93A12F04-2E8D-45F9-9997-B90BED328D23}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9F3-4D6D-BE29-ECC2EFEB444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{CDAFE4B8-1742-44FA-89A5-81E33455A762}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9F3-4D6D-BE29-ECC2EFEB444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{8D953AC4-2B71-45C6-BEFC-42F49CB69601}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9F3-4D6D-BE29-ECC2EFEB444E}"/>
                </c:ext>
              </c:extLst>
            </c:dLbl>
            <c:dLbl>
              <c:idx val="31"/>
              <c:tx>
                <c:strRef>
                  <c:f>Daten_Diagramme!$E$45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{386870AD-1027-416B-AB86-78C03C086FFD}</c15:txfldGUID>
                      <c15:f>Daten_Diagramme!$E$45</c15:f>
                      <c15:dlblFieldTableCache>
                        <c:ptCount val="1"/>
                        <c:pt idx="0">
                          <c:v>-0.7</c:v>
                        </c:pt>
                      </c15:dlblFieldTableCache>
                    </c15:dlblFTEntry>
                  </c15:dlblFieldTable>
                  <c15:showDataLabelsRange val="0"/>
                </c:ext>
                <c:ext xmlns:c16="http://schemas.microsoft.com/office/drawing/2014/chart" uri="{C3380CC4-5D6E-409C-BE32-E72D297353CC}">
                  <c16:uniqueId val="{0000001F-B9F3-4D6D-BE29-ECC2EFEB444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-1.2998266897746966</c:v>
                </c:pt>
                <c:pt idx="1">
                  <c:v>0</c:v>
                </c:pt>
                <c:pt idx="2">
                  <c:v>-4.0697674418604652</c:v>
                </c:pt>
                <c:pt idx="3">
                  <c:v>-6.7454068241469818</c:v>
                </c:pt>
                <c:pt idx="4">
                  <c:v>-0.42780748663101603</c:v>
                </c:pt>
                <c:pt idx="5">
                  <c:v>-9.4867807153965789</c:v>
                </c:pt>
                <c:pt idx="6">
                  <c:v>-7.3995771670190278</c:v>
                </c:pt>
                <c:pt idx="7">
                  <c:v>0.6295399515738499</c:v>
                </c:pt>
                <c:pt idx="8">
                  <c:v>-2.5974025974025974</c:v>
                </c:pt>
                <c:pt idx="9">
                  <c:v>2.0684467845054533</c:v>
                </c:pt>
                <c:pt idx="10">
                  <c:v>-8.6008836524300438</c:v>
                </c:pt>
                <c:pt idx="11">
                  <c:v>4.8553212358999511</c:v>
                </c:pt>
                <c:pt idx="12">
                  <c:v>5.5363321799307954</c:v>
                </c:pt>
                <c:pt idx="13">
                  <c:v>0.41647385469689957</c:v>
                </c:pt>
                <c:pt idx="14">
                  <c:v>-1.1439732142857142</c:v>
                </c:pt>
                <c:pt idx="15">
                  <c:v>14.583333333333334</c:v>
                </c:pt>
                <c:pt idx="16">
                  <c:v>5.3431115767417499</c:v>
                </c:pt>
                <c:pt idx="17">
                  <c:v>11.067708333333334</c:v>
                </c:pt>
                <c:pt idx="18">
                  <c:v>-2.7479091995221028</c:v>
                </c:pt>
                <c:pt idx="19">
                  <c:v>-1.4718614718614718</c:v>
                </c:pt>
                <c:pt idx="20">
                  <c:v>-1.2974296205630356</c:v>
                </c:pt>
                <c:pt idx="21">
                  <c:v>0</c:v>
                </c:pt>
                <c:pt idx="23">
                  <c:v>0</c:v>
                </c:pt>
                <c:pt idx="24">
                  <c:v>-4.1508185877294528</c:v>
                </c:pt>
                <c:pt idx="25">
                  <c:v>-0.7255262620069487</c:v>
                </c:pt>
              </c:numCache>
            </c:numRef>
          </c:val>
          <c:extLst>
            <c:ext xmlns:c16="http://schemas.microsoft.com/office/drawing/2014/chart" uri="{C3380CC4-5D6E-409C-BE32-E72D297353CC}">
              <c16:uniqueId val="{00000020-B9F3-4D6D-BE29-ECC2EFEB444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{20430060-DEC1-4B18-AADE-B1F42340E637}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9F3-4D6D-BE29-ECC2EFEB444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{07B29A92-B59D-4240-B396-7822CAD73742}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9F3-4D6D-BE29-ECC2EFEB444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{42A4F491-7682-45B7-BD05-33F8CD1E9D76}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9F3-4D6D-BE29-ECC2EFEB444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{ACAF8011-1DF2-4D41-8FD6-ADB5BFE8B730}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9F3-4D6D-BE29-ECC2EFEB444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{B6E6353E-E03E-44AF-A372-A806D9916CEB}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9F3-4D6D-BE29-ECC2EFEB444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{A79C4B5B-C525-4B37-8130-5CF4AFCEBDFF}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9F3-4D6D-BE29-ECC2EFEB444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{D3EB063F-6373-4772-B22C-48F9B69F37F9}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9F3-4D6D-BE29-ECC2EFEB444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{C820D8E3-ECE2-421B-8625-05CE867BB011}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9F3-4D6D-BE29-ECC2EFEB444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{520FA7C5-CF3A-4AED-8014-35E2131DA91C}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9F3-4D6D-BE29-ECC2EFEB444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{07E618CC-1E27-4F0B-8751-92404284EE1A}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9F3-4D6D-BE29-ECC2EFEB444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{3818B9A6-4145-45D0-B2BA-8D790EFF8580}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9F3-4D6D-BE29-ECC2EFEB444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{F4CFEC6D-5726-40A0-BA34-F65836417BE6}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9F3-4D6D-BE29-ECC2EFEB444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{7D9D7F44-28CB-41A7-A4D4-3FEF9006B157}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9F3-4D6D-BE29-ECC2EFEB444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{F3238FCD-672E-489F-9635-2FEBED88B1F9}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9F3-4D6D-BE29-ECC2EFEB444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{8E0E1D36-B4F9-496B-98FC-08A1BA7A66B5}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9F3-4D6D-BE29-ECC2EFEB444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{987A7633-D312-4025-8BEE-5AC903FCEFF5}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9F3-4D6D-BE29-ECC2EFEB444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{254490DE-8FBA-4F99-908E-C8B33845E249}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9F3-4D6D-BE29-ECC2EFEB444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{7904F3F1-CA4D-4B50-9C09-D6F9FBE418EA}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9F3-4D6D-BE29-ECC2EFEB444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{8D961EE3-7632-490A-874D-89DD503D6DF9}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9F3-4D6D-BE29-ECC2EFEB444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{7100100A-DB8E-4A9A-9AE2-2210486ED94F}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9F3-4D6D-BE29-ECC2EFEB444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{E671CB72-3783-4584-BB51-FA7D25DF89B9}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9F3-4D6D-BE29-ECC2EFEB444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{BF5C6B21-8FD9-4FCD-8C52-F1366E29656F}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9F3-4D6D-BE29-ECC2EFEB444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{1B25F225-96A5-4A42-A772-CB151E6567AF}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9F3-4D6D-BE29-ECC2EFEB444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{CD5217AF-2299-4AF0-BEAC-8510FD38B2F2}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9F3-4D6D-BE29-ECC2EFEB444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{031895C6-E272-42ED-A5D0-0D45A2127F56}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9F3-4D6D-BE29-ECC2EFEB444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{A9ADD132-189E-48E8-A100-3563E39657B4}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9F3-4D6D-BE29-ECC2EFEB444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{A38F49A1-2223-4059-BB7E-E7A45E5E3330}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9F3-4D6D-BE29-ECC2EFEB444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{F7074453-675E-4FEB-9AAC-6A7BEEB43A15}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9F3-4D6D-BE29-ECC2EFEB444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{F85C15CB-59ED-489D-BE4C-2D11A639D634}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9F3-4D6D-BE29-ECC2EFEB444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{282E29D7-31F6-4AC0-B8EA-DDDDDE5FF1FC}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9F3-4D6D-BE29-ECC2EFEB444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{D880442B-A423-48C0-BA2D-71D740F95454}</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9F3-4D6D-BE29-ECC2EFEB444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{E0F6FCB1-619A-47D4-89C5-C7923332E8D3}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9F3-4D6D-BE29-ECC2EFEB444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9F3-4D6D-BE29-ECC2EFEB444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9F3-4D6D-BE29-ECC2EFEB444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{24191217-5072-42A2-A336-50199358789C}</c15:txfldGUID>
                      <c15:f>Diagramm!$I$46</c15:f>
                      <c15:dlblFieldTableCache>
                        <c:ptCount val="1"/>
                      </c15:dlblFieldTableCache>
                    </c15:dlblFTEntry>
                  </c15:dlblFieldTable>
                  <c15:showDataLabelsRange val="0"/>
                </c:ext>
                <c:ext xmlns:c16="http://schemas.microsoft.com/office/drawing/2014/chart" uri="{C3380CC4-5D6E-409C-BE32-E72D297353CC}">
                  <c16:uniqueId val="{00000000-1DBB-4928-970E-DC2C229F1DC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{7D6CC80F-1BC5-4B21-88C6-A0BDC1B1D9ED}</c15:txfldGUID>
                      <c15:f>Diagramm!$I$47</c15:f>
                      <c15:dlblFieldTableCache>
                        <c:ptCount val="1"/>
                      </c15:dlblFieldTableCache>
                    </c15:dlblFTEntry>
                  </c15:dlblFieldTable>
                  <c15:showDataLabelsRange val="0"/>
                </c:ext>
                <c:ext xmlns:c16="http://schemas.microsoft.com/office/drawing/2014/chart" uri="{C3380CC4-5D6E-409C-BE32-E72D297353CC}">
                  <c16:uniqueId val="{00000001-1DBB-4928-970E-DC2C229F1DC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{B74502C9-E96B-45F5-9453-C9690C3692B9}</c15:txfldGUID>
                      <c15:f>Diagramm!$I$48</c15:f>
                      <c15:dlblFieldTableCache>
                        <c:ptCount val="1"/>
                      </c15:dlblFieldTableCache>
                    </c15:dlblFTEntry>
                  </c15:dlblFieldTable>
                  <c15:showDataLabelsRange val="0"/>
                </c:ext>
                <c:ext xmlns:c16="http://schemas.microsoft.com/office/drawing/2014/chart" uri="{C3380CC4-5D6E-409C-BE32-E72D297353CC}">
                  <c16:uniqueId val="{00000002-1DBB-4928-970E-DC2C229F1DC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{C2B469C2-1FE6-4255-A279-0DA00FE3DAED}</c15:txfldGUID>
                      <c15:f>Diagramm!$I$49</c15:f>
                      <c15:dlblFieldTableCache>
                        <c:ptCount val="1"/>
                      </c15:dlblFieldTableCache>
                    </c15:dlblFTEntry>
                  </c15:dlblFieldTable>
                  <c15:showDataLabelsRange val="0"/>
                </c:ext>
                <c:ext xmlns:c16="http://schemas.microsoft.com/office/drawing/2014/chart" uri="{C3380CC4-5D6E-409C-BE32-E72D297353CC}">
                  <c16:uniqueId val="{00000003-1DBB-4928-970E-DC2C229F1DC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{FFA6A3CD-494A-474C-AB7F-E4729A5513B0}</c15:txfldGUID>
                      <c15:f>Diagramm!$I$50</c15:f>
                      <c15:dlblFieldTableCache>
                        <c:ptCount val="1"/>
                      </c15:dlblFieldTableCache>
                    </c15:dlblFTEntry>
                  </c15:dlblFieldTable>
                  <c15:showDataLabelsRange val="0"/>
                </c:ext>
                <c:ext xmlns:c16="http://schemas.microsoft.com/office/drawing/2014/chart" uri="{C3380CC4-5D6E-409C-BE32-E72D297353CC}">
                  <c16:uniqueId val="{00000004-1DBB-4928-970E-DC2C229F1DC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{4FCF70CC-EB70-4DE6-896A-0A77380121D7}</c15:txfldGUID>
                      <c15:f>Diagramm!$I$51</c15:f>
                      <c15:dlblFieldTableCache>
                        <c:ptCount val="1"/>
                      </c15:dlblFieldTableCache>
                    </c15:dlblFTEntry>
                  </c15:dlblFieldTable>
                  <c15:showDataLabelsRange val="0"/>
                </c:ext>
                <c:ext xmlns:c16="http://schemas.microsoft.com/office/drawing/2014/chart" uri="{C3380CC4-5D6E-409C-BE32-E72D297353CC}">
                  <c16:uniqueId val="{00000005-1DBB-4928-970E-DC2C229F1DC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{892077F3-FB86-4F55-9E05-2D6951ABD352}</c15:txfldGUID>
                      <c15:f>Diagramm!$I$52</c15:f>
                      <c15:dlblFieldTableCache>
                        <c:ptCount val="1"/>
                      </c15:dlblFieldTableCache>
                    </c15:dlblFTEntry>
                  </c15:dlblFieldTable>
                  <c15:showDataLabelsRange val="0"/>
                </c:ext>
                <c:ext xmlns:c16="http://schemas.microsoft.com/office/drawing/2014/chart" uri="{C3380CC4-5D6E-409C-BE32-E72D297353CC}">
                  <c16:uniqueId val="{00000006-1DBB-4928-970E-DC2C229F1DC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{A52F8AAA-7EA1-4A01-A9E2-6FC1278EA99A}</c15:txfldGUID>
                      <c15:f>Diagramm!$I$53</c15:f>
                      <c15:dlblFieldTableCache>
                        <c:ptCount val="1"/>
                      </c15:dlblFieldTableCache>
                    </c15:dlblFTEntry>
                  </c15:dlblFieldTable>
                  <c15:showDataLabelsRange val="0"/>
                </c:ext>
                <c:ext xmlns:c16="http://schemas.microsoft.com/office/drawing/2014/chart" uri="{C3380CC4-5D6E-409C-BE32-E72D297353CC}">
                  <c16:uniqueId val="{00000007-1DBB-4928-970E-DC2C229F1DC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{1F87DC60-4DBE-493D-8A8E-A50D505C5AAD}</c15:txfldGUID>
                      <c15:f>Diagramm!$I$54</c15:f>
                      <c15:dlblFieldTableCache>
                        <c:ptCount val="1"/>
                      </c15:dlblFieldTableCache>
                    </c15:dlblFTEntry>
                  </c15:dlblFieldTable>
                  <c15:showDataLabelsRange val="0"/>
                </c:ext>
                <c:ext xmlns:c16="http://schemas.microsoft.com/office/drawing/2014/chart" uri="{C3380CC4-5D6E-409C-BE32-E72D297353CC}">
                  <c16:uniqueId val="{00000008-1DBB-4928-970E-DC2C229F1DC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{D78414EC-41D4-45B2-B1AC-EFBDA639B02C}</c15:txfldGUID>
                      <c15:f>Diagramm!$I$55</c15:f>
                      <c15:dlblFieldTableCache>
                        <c:ptCount val="1"/>
                      </c15:dlblFieldTableCache>
                    </c15:dlblFTEntry>
                  </c15:dlblFieldTable>
                  <c15:showDataLabelsRange val="0"/>
                </c:ext>
                <c:ext xmlns:c16="http://schemas.microsoft.com/office/drawing/2014/chart" uri="{C3380CC4-5D6E-409C-BE32-E72D297353CC}">
                  <c16:uniqueId val="{00000009-1DBB-4928-970E-DC2C229F1DC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{903D312B-7544-4979-82C1-B397BA4512A9}</c15:txfldGUID>
                      <c15:f>Diagramm!$I$56</c15:f>
                      <c15:dlblFieldTableCache>
                        <c:ptCount val="1"/>
                      </c15:dlblFieldTableCache>
                    </c15:dlblFTEntry>
                  </c15:dlblFieldTable>
                  <c15:showDataLabelsRange val="0"/>
                </c:ext>
                <c:ext xmlns:c16="http://schemas.microsoft.com/office/drawing/2014/chart" uri="{C3380CC4-5D6E-409C-BE32-E72D297353CC}">
                  <c16:uniqueId val="{0000000A-1DBB-4928-970E-DC2C229F1DC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{7A58DFE9-E95F-4528-800A-B6CAA0F47070}</c15:txfldGUID>
                      <c15:f>Diagramm!$I$57</c15:f>
                      <c15:dlblFieldTableCache>
                        <c:ptCount val="1"/>
                      </c15:dlblFieldTableCache>
                    </c15:dlblFTEntry>
                  </c15:dlblFieldTable>
                  <c15:showDataLabelsRange val="0"/>
                </c:ext>
                <c:ext xmlns:c16="http://schemas.microsoft.com/office/drawing/2014/chart" uri="{C3380CC4-5D6E-409C-BE32-E72D297353CC}">
                  <c16:uniqueId val="{0000000B-1DBB-4928-970E-DC2C229F1DC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{9DF43B7C-2017-46E2-B136-A68EC0EA843F}</c15:txfldGUID>
                      <c15:f>Diagramm!$I$58</c15:f>
                      <c15:dlblFieldTableCache>
                        <c:ptCount val="1"/>
                      </c15:dlblFieldTableCache>
                    </c15:dlblFTEntry>
                  </c15:dlblFieldTable>
                  <c15:showDataLabelsRange val="0"/>
                </c:ext>
                <c:ext xmlns:c16="http://schemas.microsoft.com/office/drawing/2014/chart" uri="{C3380CC4-5D6E-409C-BE32-E72D297353CC}">
                  <c16:uniqueId val="{0000000C-1DBB-4928-970E-DC2C229F1DC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{1EE5DBE8-D5DD-4A94-ACEB-4A91F9D01C27}</c15:txfldGUID>
                      <c15:f>Diagramm!$I$59</c15:f>
                      <c15:dlblFieldTableCache>
                        <c:ptCount val="1"/>
                      </c15:dlblFieldTableCache>
                    </c15:dlblFTEntry>
                  </c15:dlblFieldTable>
                  <c15:showDataLabelsRange val="0"/>
                </c:ext>
                <c:ext xmlns:c16="http://schemas.microsoft.com/office/drawing/2014/chart" uri="{C3380CC4-5D6E-409C-BE32-E72D297353CC}">
                  <c16:uniqueId val="{0000000D-1DBB-4928-970E-DC2C229F1DC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{CECAEC81-4997-486E-82F7-0F31586620D2}</c15:txfldGUID>
                      <c15:f>Diagramm!$I$60</c15:f>
                      <c15:dlblFieldTableCache>
                        <c:ptCount val="1"/>
                      </c15:dlblFieldTableCache>
                    </c15:dlblFTEntry>
                  </c15:dlblFieldTable>
                  <c15:showDataLabelsRange val="0"/>
                </c:ext>
                <c:ext xmlns:c16="http://schemas.microsoft.com/office/drawing/2014/chart" uri="{C3380CC4-5D6E-409C-BE32-E72D297353CC}">
                  <c16:uniqueId val="{0000000E-1DBB-4928-970E-DC2C229F1DC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{DD0DFF9F-C8E3-4370-B628-9A3E67C3DF3F}</c15:txfldGUID>
                      <c15:f>Diagramm!$I$61</c15:f>
                      <c15:dlblFieldTableCache>
                        <c:ptCount val="1"/>
                      </c15:dlblFieldTableCache>
                    </c15:dlblFTEntry>
                  </c15:dlblFieldTable>
                  <c15:showDataLabelsRange val="0"/>
                </c:ext>
                <c:ext xmlns:c16="http://schemas.microsoft.com/office/drawing/2014/chart" uri="{C3380CC4-5D6E-409C-BE32-E72D297353CC}">
                  <c16:uniqueId val="{0000000F-1DBB-4928-970E-DC2C229F1DC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{3B31D470-5338-4985-8B21-743E1DD9C017}</c15:txfldGUID>
                      <c15:f>Diagramm!$I$62</c15:f>
                      <c15:dlblFieldTableCache>
                        <c:ptCount val="1"/>
                      </c15:dlblFieldTableCache>
                    </c15:dlblFTEntry>
                  </c15:dlblFieldTable>
                  <c15:showDataLabelsRange val="0"/>
                </c:ext>
                <c:ext xmlns:c16="http://schemas.microsoft.com/office/drawing/2014/chart" uri="{C3380CC4-5D6E-409C-BE32-E72D297353CC}">
                  <c16:uniqueId val="{00000010-1DBB-4928-970E-DC2C229F1DC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{ADECBE42-3BC0-4238-9DB2-ED5B53A1CEC3}</c15:txfldGUID>
                      <c15:f>Diagramm!$I$63</c15:f>
                      <c15:dlblFieldTableCache>
                        <c:ptCount val="1"/>
                      </c15:dlblFieldTableCache>
                    </c15:dlblFTEntry>
                  </c15:dlblFieldTable>
                  <c15:showDataLabelsRange val="0"/>
                </c:ext>
                <c:ext xmlns:c16="http://schemas.microsoft.com/office/drawing/2014/chart" uri="{C3380CC4-5D6E-409C-BE32-E72D297353CC}">
                  <c16:uniqueId val="{00000011-1DBB-4928-970E-DC2C229F1DC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{CAED6FBC-1093-4BDA-9FC8-0A3BEB268289}</c15:txfldGUID>
                      <c15:f>Diagramm!$I$64</c15:f>
                      <c15:dlblFieldTableCache>
                        <c:ptCount val="1"/>
                      </c15:dlblFieldTableCache>
                    </c15:dlblFTEntry>
                  </c15:dlblFieldTable>
                  <c15:showDataLabelsRange val="0"/>
                </c:ext>
                <c:ext xmlns:c16="http://schemas.microsoft.com/office/drawing/2014/chart" uri="{C3380CC4-5D6E-409C-BE32-E72D297353CC}">
                  <c16:uniqueId val="{00000012-1DBB-4928-970E-DC2C229F1DC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{2CFCD37A-0205-49DF-BAC6-D153789305E2}</c15:txfldGUID>
                      <c15:f>Diagramm!$I$65</c15:f>
                      <c15:dlblFieldTableCache>
                        <c:ptCount val="1"/>
                      </c15:dlblFieldTableCache>
                    </c15:dlblFTEntry>
                  </c15:dlblFieldTable>
                  <c15:showDataLabelsRange val="0"/>
                </c:ext>
                <c:ext xmlns:c16="http://schemas.microsoft.com/office/drawing/2014/chart" uri="{C3380CC4-5D6E-409C-BE32-E72D297353CC}">
                  <c16:uniqueId val="{00000013-1DBB-4928-970E-DC2C229F1DC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{0BC44F69-0C86-4E23-84B1-C256E9AC291B}</c15:txfldGUID>
                      <c15:f>Diagramm!$I$66</c15:f>
                      <c15:dlblFieldTableCache>
                        <c:ptCount val="1"/>
                      </c15:dlblFieldTableCache>
                    </c15:dlblFTEntry>
                  </c15:dlblFieldTable>
                  <c15:showDataLabelsRange val="0"/>
                </c:ext>
                <c:ext xmlns:c16="http://schemas.microsoft.com/office/drawing/2014/chart" uri="{C3380CC4-5D6E-409C-BE32-E72D297353CC}">
                  <c16:uniqueId val="{00000014-1DBB-4928-970E-DC2C229F1DC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{D4FD8B6E-E7EB-4CFA-A51C-0ACF1A6F5099}</c15:txfldGUID>
                      <c15:f>Diagramm!$I$67</c15:f>
                      <c15:dlblFieldTableCache>
                        <c:ptCount val="1"/>
                      </c15:dlblFieldTableCache>
                    </c15:dlblFTEntry>
                  </c15:dlblFieldTable>
                  <c15:showDataLabelsRange val="0"/>
                </c:ext>
                <c:ext xmlns:c16="http://schemas.microsoft.com/office/drawing/2014/chart" uri="{C3380CC4-5D6E-409C-BE32-E72D297353CC}">
                  <c16:uniqueId val="{00000015-1DBB-4928-970E-DC2C229F1DC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DBB-4928-970E-DC2C229F1DC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{0EA1BE85-C3EE-4E75-AFDD-774E60BB304E}</c15:txfldGUID>
                      <c15:f>Diagramm!$K$46</c15:f>
                      <c15:dlblFieldTableCache>
                        <c:ptCount val="1"/>
                      </c15:dlblFieldTableCache>
                    </c15:dlblFTEntry>
                  </c15:dlblFieldTable>
                  <c15:showDataLabelsRange val="0"/>
                </c:ext>
                <c:ext xmlns:c16="http://schemas.microsoft.com/office/drawing/2014/chart" uri="{C3380CC4-5D6E-409C-BE32-E72D297353CC}">
                  <c16:uniqueId val="{00000017-1DBB-4928-970E-DC2C229F1DC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{01834CFC-48D8-4F26-B631-A0ECB06B1A59}</c15:txfldGUID>
                      <c15:f>Diagramm!$K$47</c15:f>
                      <c15:dlblFieldTableCache>
                        <c:ptCount val="1"/>
                      </c15:dlblFieldTableCache>
                    </c15:dlblFTEntry>
                  </c15:dlblFieldTable>
                  <c15:showDataLabelsRange val="0"/>
                </c:ext>
                <c:ext xmlns:c16="http://schemas.microsoft.com/office/drawing/2014/chart" uri="{C3380CC4-5D6E-409C-BE32-E72D297353CC}">
                  <c16:uniqueId val="{00000018-1DBB-4928-970E-DC2C229F1DC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{70777900-A50A-46EF-ABA9-94104FEC23CA}</c15:txfldGUID>
                      <c15:f>Diagramm!$K$48</c15:f>
                      <c15:dlblFieldTableCache>
                        <c:ptCount val="1"/>
                      </c15:dlblFieldTableCache>
                    </c15:dlblFTEntry>
                  </c15:dlblFieldTable>
                  <c15:showDataLabelsRange val="0"/>
                </c:ext>
                <c:ext xmlns:c16="http://schemas.microsoft.com/office/drawing/2014/chart" uri="{C3380CC4-5D6E-409C-BE32-E72D297353CC}">
                  <c16:uniqueId val="{00000019-1DBB-4928-970E-DC2C229F1DC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{8A37144A-6606-4381-9AA2-080EA0572D2F}</c15:txfldGUID>
                      <c15:f>Diagramm!$K$49</c15:f>
                      <c15:dlblFieldTableCache>
                        <c:ptCount val="1"/>
                      </c15:dlblFieldTableCache>
                    </c15:dlblFTEntry>
                  </c15:dlblFieldTable>
                  <c15:showDataLabelsRange val="0"/>
                </c:ext>
                <c:ext xmlns:c16="http://schemas.microsoft.com/office/drawing/2014/chart" uri="{C3380CC4-5D6E-409C-BE32-E72D297353CC}">
                  <c16:uniqueId val="{0000001A-1DBB-4928-970E-DC2C229F1DC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{3B1AF193-8B2B-428E-B375-FE7113E231A7}</c15:txfldGUID>
                      <c15:f>Diagramm!$K$50</c15:f>
                      <c15:dlblFieldTableCache>
                        <c:ptCount val="1"/>
                      </c15:dlblFieldTableCache>
                    </c15:dlblFTEntry>
                  </c15:dlblFieldTable>
                  <c15:showDataLabelsRange val="0"/>
                </c:ext>
                <c:ext xmlns:c16="http://schemas.microsoft.com/office/drawing/2014/chart" uri="{C3380CC4-5D6E-409C-BE32-E72D297353CC}">
                  <c16:uniqueId val="{0000001B-1DBB-4928-970E-DC2C229F1DC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{2D73C444-2344-4868-B9EA-EABD76D0FEEA}</c15:txfldGUID>
                      <c15:f>Diagramm!$K$51</c15:f>
                      <c15:dlblFieldTableCache>
                        <c:ptCount val="1"/>
                      </c15:dlblFieldTableCache>
                    </c15:dlblFTEntry>
                  </c15:dlblFieldTable>
                  <c15:showDataLabelsRange val="0"/>
                </c:ext>
                <c:ext xmlns:c16="http://schemas.microsoft.com/office/drawing/2014/chart" uri="{C3380CC4-5D6E-409C-BE32-E72D297353CC}">
                  <c16:uniqueId val="{0000001C-1DBB-4928-970E-DC2C229F1DC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{8AE6B669-75C2-4894-80B4-591D32A2C373}</c15:txfldGUID>
                      <c15:f>Diagramm!$K$52</c15:f>
                      <c15:dlblFieldTableCache>
                        <c:ptCount val="1"/>
                      </c15:dlblFieldTableCache>
                    </c15:dlblFTEntry>
                  </c15:dlblFieldTable>
                  <c15:showDataLabelsRange val="0"/>
                </c:ext>
                <c:ext xmlns:c16="http://schemas.microsoft.com/office/drawing/2014/chart" uri="{C3380CC4-5D6E-409C-BE32-E72D297353CC}">
                  <c16:uniqueId val="{0000001D-1DBB-4928-970E-DC2C229F1DC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{38595061-3CC9-471B-9DDE-4DD91421C528}</c15:txfldGUID>
                      <c15:f>Diagramm!$K$53</c15:f>
                      <c15:dlblFieldTableCache>
                        <c:ptCount val="1"/>
                      </c15:dlblFieldTableCache>
                    </c15:dlblFTEntry>
                  </c15:dlblFieldTable>
                  <c15:showDataLabelsRange val="0"/>
                </c:ext>
                <c:ext xmlns:c16="http://schemas.microsoft.com/office/drawing/2014/chart" uri="{C3380CC4-5D6E-409C-BE32-E72D297353CC}">
                  <c16:uniqueId val="{0000001E-1DBB-4928-970E-DC2C229F1DC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{6460DCA5-A73D-4718-8B92-D3F565878341}</c15:txfldGUID>
                      <c15:f>Diagramm!$K$54</c15:f>
                      <c15:dlblFieldTableCache>
                        <c:ptCount val="1"/>
                      </c15:dlblFieldTableCache>
                    </c15:dlblFTEntry>
                  </c15:dlblFieldTable>
                  <c15:showDataLabelsRange val="0"/>
                </c:ext>
                <c:ext xmlns:c16="http://schemas.microsoft.com/office/drawing/2014/chart" uri="{C3380CC4-5D6E-409C-BE32-E72D297353CC}">
                  <c16:uniqueId val="{0000001F-1DBB-4928-970E-DC2C229F1DC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{0BDBADDC-DAA8-47E4-8C39-66150BFE8E31}</c15:txfldGUID>
                      <c15:f>Diagramm!$K$55</c15:f>
                      <c15:dlblFieldTableCache>
                        <c:ptCount val="1"/>
                      </c15:dlblFieldTableCache>
                    </c15:dlblFTEntry>
                  </c15:dlblFieldTable>
                  <c15:showDataLabelsRange val="0"/>
                </c:ext>
                <c:ext xmlns:c16="http://schemas.microsoft.com/office/drawing/2014/chart" uri="{C3380CC4-5D6E-409C-BE32-E72D297353CC}">
                  <c16:uniqueId val="{00000020-1DBB-4928-970E-DC2C229F1DC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{0D7EF0E9-2743-4D2F-8FDD-5C821C1E461A}</c15:txfldGUID>
                      <c15:f>Diagramm!$K$56</c15:f>
                      <c15:dlblFieldTableCache>
                        <c:ptCount val="1"/>
                      </c15:dlblFieldTableCache>
                    </c15:dlblFTEntry>
                  </c15:dlblFieldTable>
                  <c15:showDataLabelsRange val="0"/>
                </c:ext>
                <c:ext xmlns:c16="http://schemas.microsoft.com/office/drawing/2014/chart" uri="{C3380CC4-5D6E-409C-BE32-E72D297353CC}">
                  <c16:uniqueId val="{00000021-1DBB-4928-970E-DC2C229F1DC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{FAC959A3-5CCC-4473-AD5E-E85275A2855C}</c15:txfldGUID>
                      <c15:f>Diagramm!$K$57</c15:f>
                      <c15:dlblFieldTableCache>
                        <c:ptCount val="1"/>
                      </c15:dlblFieldTableCache>
                    </c15:dlblFTEntry>
                  </c15:dlblFieldTable>
                  <c15:showDataLabelsRange val="0"/>
                </c:ext>
                <c:ext xmlns:c16="http://schemas.microsoft.com/office/drawing/2014/chart" uri="{C3380CC4-5D6E-409C-BE32-E72D297353CC}">
                  <c16:uniqueId val="{00000022-1DBB-4928-970E-DC2C229F1DC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{2A195CD4-854A-4247-BB94-E5D720B3AA91}</c15:txfldGUID>
                      <c15:f>Diagramm!$K$58</c15:f>
                      <c15:dlblFieldTableCache>
                        <c:ptCount val="1"/>
                      </c15:dlblFieldTableCache>
                    </c15:dlblFTEntry>
                  </c15:dlblFieldTable>
                  <c15:showDataLabelsRange val="0"/>
                </c:ext>
                <c:ext xmlns:c16="http://schemas.microsoft.com/office/drawing/2014/chart" uri="{C3380CC4-5D6E-409C-BE32-E72D297353CC}">
                  <c16:uniqueId val="{00000023-1DBB-4928-970E-DC2C229F1DC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{5E8C1F58-CA91-44D1-99E0-A8A04457B1D7}</c15:txfldGUID>
                      <c15:f>Diagramm!$K$59</c15:f>
                      <c15:dlblFieldTableCache>
                        <c:ptCount val="1"/>
                      </c15:dlblFieldTableCache>
                    </c15:dlblFTEntry>
                  </c15:dlblFieldTable>
                  <c15:showDataLabelsRange val="0"/>
                </c:ext>
                <c:ext xmlns:c16="http://schemas.microsoft.com/office/drawing/2014/chart" uri="{C3380CC4-5D6E-409C-BE32-E72D297353CC}">
                  <c16:uniqueId val="{00000024-1DBB-4928-970E-DC2C229F1DC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{BD3300F2-7AFF-4699-979E-8A90E7427313}</c15:txfldGUID>
                      <c15:f>Diagramm!$K$60</c15:f>
                      <c15:dlblFieldTableCache>
                        <c:ptCount val="1"/>
                      </c15:dlblFieldTableCache>
                    </c15:dlblFTEntry>
                  </c15:dlblFieldTable>
                  <c15:showDataLabelsRange val="0"/>
                </c:ext>
                <c:ext xmlns:c16="http://schemas.microsoft.com/office/drawing/2014/chart" uri="{C3380CC4-5D6E-409C-BE32-E72D297353CC}">
                  <c16:uniqueId val="{00000025-1DBB-4928-970E-DC2C229F1DC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{1D19F474-0789-4E0C-9D9D-F50F5B248618}</c15:txfldGUID>
                      <c15:f>Diagramm!$K$61</c15:f>
                      <c15:dlblFieldTableCache>
                        <c:ptCount val="1"/>
                      </c15:dlblFieldTableCache>
                    </c15:dlblFTEntry>
                  </c15:dlblFieldTable>
                  <c15:showDataLabelsRange val="0"/>
                </c:ext>
                <c:ext xmlns:c16="http://schemas.microsoft.com/office/drawing/2014/chart" uri="{C3380CC4-5D6E-409C-BE32-E72D297353CC}">
                  <c16:uniqueId val="{00000026-1DBB-4928-970E-DC2C229F1DC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{6B3415AB-004C-47AA-9B0C-1B0B9B177FF2}</c15:txfldGUID>
                      <c15:f>Diagramm!$K$62</c15:f>
                      <c15:dlblFieldTableCache>
                        <c:ptCount val="1"/>
                      </c15:dlblFieldTableCache>
                    </c15:dlblFTEntry>
                  </c15:dlblFieldTable>
                  <c15:showDataLabelsRange val="0"/>
                </c:ext>
                <c:ext xmlns:c16="http://schemas.microsoft.com/office/drawing/2014/chart" uri="{C3380CC4-5D6E-409C-BE32-E72D297353CC}">
                  <c16:uniqueId val="{00000027-1DBB-4928-970E-DC2C229F1DC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{22F87F68-EF86-4BE8-A6A8-9C1894C472AD}</c15:txfldGUID>
                      <c15:f>Diagramm!$K$63</c15:f>
                      <c15:dlblFieldTableCache>
                        <c:ptCount val="1"/>
                      </c15:dlblFieldTableCache>
                    </c15:dlblFTEntry>
                  </c15:dlblFieldTable>
                  <c15:showDataLabelsRange val="0"/>
                </c:ext>
                <c:ext xmlns:c16="http://schemas.microsoft.com/office/drawing/2014/chart" uri="{C3380CC4-5D6E-409C-BE32-E72D297353CC}">
                  <c16:uniqueId val="{00000028-1DBB-4928-970E-DC2C229F1DC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{D2400941-8DFB-49C7-93E8-9F069EB6FFB3}</c15:txfldGUID>
                      <c15:f>Diagramm!$K$64</c15:f>
                      <c15:dlblFieldTableCache>
                        <c:ptCount val="1"/>
                      </c15:dlblFieldTableCache>
                    </c15:dlblFTEntry>
                  </c15:dlblFieldTable>
                  <c15:showDataLabelsRange val="0"/>
                </c:ext>
                <c:ext xmlns:c16="http://schemas.microsoft.com/office/drawing/2014/chart" uri="{C3380CC4-5D6E-409C-BE32-E72D297353CC}">
                  <c16:uniqueId val="{00000029-1DBB-4928-970E-DC2C229F1DC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{9DDD4483-DB5F-428A-8827-66DAE5E2908C}</c15:txfldGUID>
                      <c15:f>Diagramm!$K$65</c15:f>
                      <c15:dlblFieldTableCache>
                        <c:ptCount val="1"/>
                      </c15:dlblFieldTableCache>
                    </c15:dlblFTEntry>
                  </c15:dlblFieldTable>
                  <c15:showDataLabelsRange val="0"/>
                </c:ext>
                <c:ext xmlns:c16="http://schemas.microsoft.com/office/drawing/2014/chart" uri="{C3380CC4-5D6E-409C-BE32-E72D297353CC}">
                  <c16:uniqueId val="{0000002A-1DBB-4928-970E-DC2C229F1DC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{4B784591-9130-487E-961A-7221D1B723E1}</c15:txfldGUID>
                      <c15:f>Diagramm!$K$66</c15:f>
                      <c15:dlblFieldTableCache>
                        <c:ptCount val="1"/>
                      </c15:dlblFieldTableCache>
                    </c15:dlblFTEntry>
                  </c15:dlblFieldTable>
                  <c15:showDataLabelsRange val="0"/>
                </c:ext>
                <c:ext xmlns:c16="http://schemas.microsoft.com/office/drawing/2014/chart" uri="{C3380CC4-5D6E-409C-BE32-E72D297353CC}">
                  <c16:uniqueId val="{0000002B-1DBB-4928-970E-DC2C229F1DC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{B2494493-A1FD-4998-8F66-3260CBEB2082}</c15:txfldGUID>
                      <c15:f>Diagramm!$K$67</c15:f>
                      <c15:dlblFieldTableCache>
                        <c:ptCount val="1"/>
                      </c15:dlblFieldTableCache>
                    </c15:dlblFTEntry>
                  </c15:dlblFieldTable>
                  <c15:showDataLabelsRange val="0"/>
                </c:ext>
                <c:ext xmlns:c16="http://schemas.microsoft.com/office/drawing/2014/chart" uri="{C3380CC4-5D6E-409C-BE32-E72D297353CC}">
                  <c16:uniqueId val="{0000002C-1DBB-4928-970E-DC2C229F1DC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DBB-4928-970E-DC2C229F1DC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{E24F370E-7142-4DEB-AF49-67FB68A1DCC7}</c15:txfldGUID>
                      <c15:f>Diagramm!$J$46</c15:f>
                      <c15:dlblFieldTableCache>
                        <c:ptCount val="1"/>
                      </c15:dlblFieldTableCache>
                    </c15:dlblFTEntry>
                  </c15:dlblFieldTable>
                  <c15:showDataLabelsRange val="0"/>
                </c:ext>
                <c:ext xmlns:c16="http://schemas.microsoft.com/office/drawing/2014/chart" uri="{C3380CC4-5D6E-409C-BE32-E72D297353CC}">
                  <c16:uniqueId val="{0000002E-1DBB-4928-970E-DC2C229F1DC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{D078E385-EB27-4B1E-90A5-48C7DF80E041}</c15:txfldGUID>
                      <c15:f>Diagramm!$J$47</c15:f>
                      <c15:dlblFieldTableCache>
                        <c:ptCount val="1"/>
                      </c15:dlblFieldTableCache>
                    </c15:dlblFTEntry>
                  </c15:dlblFieldTable>
                  <c15:showDataLabelsRange val="0"/>
                </c:ext>
                <c:ext xmlns:c16="http://schemas.microsoft.com/office/drawing/2014/chart" uri="{C3380CC4-5D6E-409C-BE32-E72D297353CC}">
                  <c16:uniqueId val="{0000002F-1DBB-4928-970E-DC2C229F1DC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{7F26609B-559C-4F73-8C28-2D88F0D3D182}</c15:txfldGUID>
                      <c15:f>Diagramm!$J$48</c15:f>
                      <c15:dlblFieldTableCache>
                        <c:ptCount val="1"/>
                      </c15:dlblFieldTableCache>
                    </c15:dlblFTEntry>
                  </c15:dlblFieldTable>
                  <c15:showDataLabelsRange val="0"/>
                </c:ext>
                <c:ext xmlns:c16="http://schemas.microsoft.com/office/drawing/2014/chart" uri="{C3380CC4-5D6E-409C-BE32-E72D297353CC}">
                  <c16:uniqueId val="{00000030-1DBB-4928-970E-DC2C229F1DC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{7AE9CC17-9DC2-4BA0-96FF-899AB5A7089F}</c15:txfldGUID>
                      <c15:f>Diagramm!$J$49</c15:f>
                      <c15:dlblFieldTableCache>
                        <c:ptCount val="1"/>
                      </c15:dlblFieldTableCache>
                    </c15:dlblFTEntry>
                  </c15:dlblFieldTable>
                  <c15:showDataLabelsRange val="0"/>
                </c:ext>
                <c:ext xmlns:c16="http://schemas.microsoft.com/office/drawing/2014/chart" uri="{C3380CC4-5D6E-409C-BE32-E72D297353CC}">
                  <c16:uniqueId val="{00000031-1DBB-4928-970E-DC2C229F1DC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{7727D2E1-1677-4C29-969A-858264123B12}</c15:txfldGUID>
                      <c15:f>Diagramm!$J$50</c15:f>
                      <c15:dlblFieldTableCache>
                        <c:ptCount val="1"/>
                      </c15:dlblFieldTableCache>
                    </c15:dlblFTEntry>
                  </c15:dlblFieldTable>
                  <c15:showDataLabelsRange val="0"/>
                </c:ext>
                <c:ext xmlns:c16="http://schemas.microsoft.com/office/drawing/2014/chart" uri="{C3380CC4-5D6E-409C-BE32-E72D297353CC}">
                  <c16:uniqueId val="{00000032-1DBB-4928-970E-DC2C229F1DC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{ED3547F4-9996-45BA-9B5C-D369616AE3BD}</c15:txfldGUID>
                      <c15:f>Diagramm!$J$51</c15:f>
                      <c15:dlblFieldTableCache>
                        <c:ptCount val="1"/>
                      </c15:dlblFieldTableCache>
                    </c15:dlblFTEntry>
                  </c15:dlblFieldTable>
                  <c15:showDataLabelsRange val="0"/>
                </c:ext>
                <c:ext xmlns:c16="http://schemas.microsoft.com/office/drawing/2014/chart" uri="{C3380CC4-5D6E-409C-BE32-E72D297353CC}">
                  <c16:uniqueId val="{00000033-1DBB-4928-970E-DC2C229F1DC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{4C633FB3-7C1D-40F9-B7B9-6E2D8F53B52F}</c15:txfldGUID>
                      <c15:f>Diagramm!$J$52</c15:f>
                      <c15:dlblFieldTableCache>
                        <c:ptCount val="1"/>
                      </c15:dlblFieldTableCache>
                    </c15:dlblFTEntry>
                  </c15:dlblFieldTable>
                  <c15:showDataLabelsRange val="0"/>
                </c:ext>
                <c:ext xmlns:c16="http://schemas.microsoft.com/office/drawing/2014/chart" uri="{C3380CC4-5D6E-409C-BE32-E72D297353CC}">
                  <c16:uniqueId val="{00000034-1DBB-4928-970E-DC2C229F1DC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{B8F8B1A7-474E-427F-A056-E082BD74FE35}</c15:txfldGUID>
                      <c15:f>Diagramm!$J$53</c15:f>
                      <c15:dlblFieldTableCache>
                        <c:ptCount val="1"/>
                      </c15:dlblFieldTableCache>
                    </c15:dlblFTEntry>
                  </c15:dlblFieldTable>
                  <c15:showDataLabelsRange val="0"/>
                </c:ext>
                <c:ext xmlns:c16="http://schemas.microsoft.com/office/drawing/2014/chart" uri="{C3380CC4-5D6E-409C-BE32-E72D297353CC}">
                  <c16:uniqueId val="{00000035-1DBB-4928-970E-DC2C229F1DC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{C2BF6986-EE2D-4CBF-8FC2-13B6925A64EF}</c15:txfldGUID>
                      <c15:f>Diagramm!$J$54</c15:f>
                      <c15:dlblFieldTableCache>
                        <c:ptCount val="1"/>
                      </c15:dlblFieldTableCache>
                    </c15:dlblFTEntry>
                  </c15:dlblFieldTable>
                  <c15:showDataLabelsRange val="0"/>
                </c:ext>
                <c:ext xmlns:c16="http://schemas.microsoft.com/office/drawing/2014/chart" uri="{C3380CC4-5D6E-409C-BE32-E72D297353CC}">
                  <c16:uniqueId val="{00000036-1DBB-4928-970E-DC2C229F1DC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{5A77B24D-5541-47F8-AFDF-4A7A901B8839}</c15:txfldGUID>
                      <c15:f>Diagramm!$J$55</c15:f>
                      <c15:dlblFieldTableCache>
                        <c:ptCount val="1"/>
                      </c15:dlblFieldTableCache>
                    </c15:dlblFTEntry>
                  </c15:dlblFieldTable>
                  <c15:showDataLabelsRange val="0"/>
                </c:ext>
                <c:ext xmlns:c16="http://schemas.microsoft.com/office/drawing/2014/chart" uri="{C3380CC4-5D6E-409C-BE32-E72D297353CC}">
                  <c16:uniqueId val="{00000037-1DBB-4928-970E-DC2C229F1DC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{57B5880A-39AE-4632-9956-B696AE42152C}</c15:txfldGUID>
                      <c15:f>Diagramm!$J$56</c15:f>
                      <c15:dlblFieldTableCache>
                        <c:ptCount val="1"/>
                      </c15:dlblFieldTableCache>
                    </c15:dlblFTEntry>
                  </c15:dlblFieldTable>
                  <c15:showDataLabelsRange val="0"/>
                </c:ext>
                <c:ext xmlns:c16="http://schemas.microsoft.com/office/drawing/2014/chart" uri="{C3380CC4-5D6E-409C-BE32-E72D297353CC}">
                  <c16:uniqueId val="{00000038-1DBB-4928-970E-DC2C229F1DC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{CFF0F042-1F7F-40EF-891A-A38444CD53FE}</c15:txfldGUID>
                      <c15:f>Diagramm!$J$57</c15:f>
                      <c15:dlblFieldTableCache>
                        <c:ptCount val="1"/>
                      </c15:dlblFieldTableCache>
                    </c15:dlblFTEntry>
                  </c15:dlblFieldTable>
                  <c15:showDataLabelsRange val="0"/>
                </c:ext>
                <c:ext xmlns:c16="http://schemas.microsoft.com/office/drawing/2014/chart" uri="{C3380CC4-5D6E-409C-BE32-E72D297353CC}">
                  <c16:uniqueId val="{00000039-1DBB-4928-970E-DC2C229F1DC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{6EDA3BD4-1511-4D27-9BDB-D563F3E53249}</c15:txfldGUID>
                      <c15:f>Diagramm!$J$58</c15:f>
                      <c15:dlblFieldTableCache>
                        <c:ptCount val="1"/>
                      </c15:dlblFieldTableCache>
                    </c15:dlblFTEntry>
                  </c15:dlblFieldTable>
                  <c15:showDataLabelsRange val="0"/>
                </c:ext>
                <c:ext xmlns:c16="http://schemas.microsoft.com/office/drawing/2014/chart" uri="{C3380CC4-5D6E-409C-BE32-E72D297353CC}">
                  <c16:uniqueId val="{0000003A-1DBB-4928-970E-DC2C229F1DC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{06AF4A9A-2D1B-4D71-AAAF-C3E2CCBF44F7}</c15:txfldGUID>
                      <c15:f>Diagramm!$J$59</c15:f>
                      <c15:dlblFieldTableCache>
                        <c:ptCount val="1"/>
                      </c15:dlblFieldTableCache>
                    </c15:dlblFTEntry>
                  </c15:dlblFieldTable>
                  <c15:showDataLabelsRange val="0"/>
                </c:ext>
                <c:ext xmlns:c16="http://schemas.microsoft.com/office/drawing/2014/chart" uri="{C3380CC4-5D6E-409C-BE32-E72D297353CC}">
                  <c16:uniqueId val="{0000003B-1DBB-4928-970E-DC2C229F1DC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{2A3EB6EE-9ECC-4269-BD02-EEE0B6CF1D9F}</c15:txfldGUID>
                      <c15:f>Diagramm!$J$60</c15:f>
                      <c15:dlblFieldTableCache>
                        <c:ptCount val="1"/>
                      </c15:dlblFieldTableCache>
                    </c15:dlblFTEntry>
                  </c15:dlblFieldTable>
                  <c15:showDataLabelsRange val="0"/>
                </c:ext>
                <c:ext xmlns:c16="http://schemas.microsoft.com/office/drawing/2014/chart" uri="{C3380CC4-5D6E-409C-BE32-E72D297353CC}">
                  <c16:uniqueId val="{0000003C-1DBB-4928-970E-DC2C229F1DC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{F7D8C443-292D-442F-B0BF-526020A35EFC}</c15:txfldGUID>
                      <c15:f>Diagramm!$J$61</c15:f>
                      <c15:dlblFieldTableCache>
                        <c:ptCount val="1"/>
                      </c15:dlblFieldTableCache>
                    </c15:dlblFTEntry>
                  </c15:dlblFieldTable>
                  <c15:showDataLabelsRange val="0"/>
                </c:ext>
                <c:ext xmlns:c16="http://schemas.microsoft.com/office/drawing/2014/chart" uri="{C3380CC4-5D6E-409C-BE32-E72D297353CC}">
                  <c16:uniqueId val="{0000003D-1DBB-4928-970E-DC2C229F1DC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{5842D05C-59EE-4F6D-BA3A-6FD09C269013}</c15:txfldGUID>
                      <c15:f>Diagramm!$J$62</c15:f>
                      <c15:dlblFieldTableCache>
                        <c:ptCount val="1"/>
                      </c15:dlblFieldTableCache>
                    </c15:dlblFTEntry>
                  </c15:dlblFieldTable>
                  <c15:showDataLabelsRange val="0"/>
                </c:ext>
                <c:ext xmlns:c16="http://schemas.microsoft.com/office/drawing/2014/chart" uri="{C3380CC4-5D6E-409C-BE32-E72D297353CC}">
                  <c16:uniqueId val="{0000003E-1DBB-4928-970E-DC2C229F1DC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{41A7A042-1005-45E8-BA9B-48A7ED7A9B12}</c15:txfldGUID>
                      <c15:f>Diagramm!$J$63</c15:f>
                      <c15:dlblFieldTableCache>
                        <c:ptCount val="1"/>
                      </c15:dlblFieldTableCache>
                    </c15:dlblFTEntry>
                  </c15:dlblFieldTable>
                  <c15:showDataLabelsRange val="0"/>
                </c:ext>
                <c:ext xmlns:c16="http://schemas.microsoft.com/office/drawing/2014/chart" uri="{C3380CC4-5D6E-409C-BE32-E72D297353CC}">
                  <c16:uniqueId val="{0000003F-1DBB-4928-970E-DC2C229F1DC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{277F5BE2-917E-4254-A712-23940F1B3DB6}</c15:txfldGUID>
                      <c15:f>Diagramm!$J$64</c15:f>
                      <c15:dlblFieldTableCache>
                        <c:ptCount val="1"/>
                      </c15:dlblFieldTableCache>
                    </c15:dlblFTEntry>
                  </c15:dlblFieldTable>
                  <c15:showDataLabelsRange val="0"/>
                </c:ext>
                <c:ext xmlns:c16="http://schemas.microsoft.com/office/drawing/2014/chart" uri="{C3380CC4-5D6E-409C-BE32-E72D297353CC}">
                  <c16:uniqueId val="{00000040-1DBB-4928-970E-DC2C229F1DC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{55BB20F9-2657-42BF-B972-B578F14D47A6}</c15:txfldGUID>
                      <c15:f>Diagramm!$J$65</c15:f>
                      <c15:dlblFieldTableCache>
                        <c:ptCount val="1"/>
                      </c15:dlblFieldTableCache>
                    </c15:dlblFTEntry>
                  </c15:dlblFieldTable>
                  <c15:showDataLabelsRange val="0"/>
                </c:ext>
                <c:ext xmlns:c16="http://schemas.microsoft.com/office/drawing/2014/chart" uri="{C3380CC4-5D6E-409C-BE32-E72D297353CC}">
                  <c16:uniqueId val="{00000041-1DBB-4928-970E-DC2C229F1DC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{B14F1744-F741-45A8-848C-3F98BC14FDCF}</c15:txfldGUID>
                      <c15:f>Diagramm!$J$66</c15:f>
                      <c15:dlblFieldTableCache>
                        <c:ptCount val="1"/>
                      </c15:dlblFieldTableCache>
                    </c15:dlblFTEntry>
                  </c15:dlblFieldTable>
                  <c15:showDataLabelsRange val="0"/>
                </c:ext>
                <c:ext xmlns:c16="http://schemas.microsoft.com/office/drawing/2014/chart" uri="{C3380CC4-5D6E-409C-BE32-E72D297353CC}">
                  <c16:uniqueId val="{00000042-1DBB-4928-970E-DC2C229F1DC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{83A00B72-8A45-41BD-83FF-C57E00B776FF}</c15:txfldGUID>
                      <c15:f>Diagramm!$J$67</c15:f>
                      <c15:dlblFieldTableCache>
                        <c:ptCount val="1"/>
                      </c15:dlblFieldTableCache>
                    </c15:dlblFTEntry>
                  </c15:dlblFieldTable>
                  <c15:showDataLabelsRange val="0"/>
                </c:ext>
                <c:ext xmlns:c16="http://schemas.microsoft.com/office/drawing/2014/chart" uri="{C3380CC4-5D6E-409C-BE32-E72D297353CC}">
                  <c16:uniqueId val="{00000043-1DBB-4928-970E-DC2C229F1DC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DBB-4928-970E-DC2C229F1DC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7D8-4C3A-9D55-359190ED2BF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D8-4C3A-9D55-359190ED2BF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7D8-4C3A-9D55-359190ED2BF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7D8-4C3A-9D55-359190ED2BF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7D8-4C3A-9D55-359190ED2BF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7D8-4C3A-9D55-359190ED2BF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7D8-4C3A-9D55-359190ED2BF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7D8-4C3A-9D55-359190ED2BF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7D8-4C3A-9D55-359190ED2BF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7D8-4C3A-9D55-359190ED2BF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7D8-4C3A-9D55-359190ED2BF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7D8-4C3A-9D55-359190ED2BF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7D8-4C3A-9D55-359190ED2BF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7D8-4C3A-9D55-359190ED2BF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7D8-4C3A-9D55-359190ED2BF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7D8-4C3A-9D55-359190ED2BF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7D8-4C3A-9D55-359190ED2BF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7D8-4C3A-9D55-359190ED2BF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7D8-4C3A-9D55-359190ED2BF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7D8-4C3A-9D55-359190ED2BF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7D8-4C3A-9D55-359190ED2BF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7D8-4C3A-9D55-359190ED2BF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7D8-4C3A-9D55-359190ED2BF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7D8-4C3A-9D55-359190ED2BF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7D8-4C3A-9D55-359190ED2BF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7D8-4C3A-9D55-359190ED2BF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7D8-4C3A-9D55-359190ED2BF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7D8-4C3A-9D55-359190ED2BF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7D8-4C3A-9D55-359190ED2BF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7D8-4C3A-9D55-359190ED2BF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7D8-4C3A-9D55-359190ED2BF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7D8-4C3A-9D55-359190ED2BF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7D8-4C3A-9D55-359190ED2BF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7D8-4C3A-9D55-359190ED2BF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7D8-4C3A-9D55-359190ED2BF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7D8-4C3A-9D55-359190ED2BF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7D8-4C3A-9D55-359190ED2BF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7D8-4C3A-9D55-359190ED2BF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7D8-4C3A-9D55-359190ED2BF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7D8-4C3A-9D55-359190ED2BF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7D8-4C3A-9D55-359190ED2BF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7D8-4C3A-9D55-359190ED2BF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7D8-4C3A-9D55-359190ED2BF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7D8-4C3A-9D55-359190ED2BF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7D8-4C3A-9D55-359190ED2BF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7D8-4C3A-9D55-359190ED2BF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7D8-4C3A-9D55-359190ED2BF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7D8-4C3A-9D55-359190ED2BF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7D8-4C3A-9D55-359190ED2BF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7D8-4C3A-9D55-359190ED2BF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7D8-4C3A-9D55-359190ED2BF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7D8-4C3A-9D55-359190ED2BF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7D8-4C3A-9D55-359190ED2BF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7D8-4C3A-9D55-359190ED2BF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7D8-4C3A-9D55-359190ED2BF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7D8-4C3A-9D55-359190ED2BF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7D8-4C3A-9D55-359190ED2BF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7D8-4C3A-9D55-359190ED2BF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7D8-4C3A-9D55-359190ED2BF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7D8-4C3A-9D55-359190ED2BF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7D8-4C3A-9D55-359190ED2BF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7D8-4C3A-9D55-359190ED2BF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7D8-4C3A-9D55-359190ED2BF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7D8-4C3A-9D55-359190ED2BF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7D8-4C3A-9D55-359190ED2BF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7D8-4C3A-9D55-359190ED2BF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7D8-4C3A-9D55-359190ED2BF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7D8-4C3A-9D55-359190ED2BF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7D8-4C3A-9D55-359190ED2BF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100.95802821160866</c:v>
                </c:pt>
                <c:pt idx="2">
                  <c:v>102.44529410494027</c:v>
                </c:pt>
                <c:pt idx="3">
                  <c:v>101.29069189726307</c:v>
                </c:pt>
                <c:pt idx="4">
                  <c:v>102.13855226492126</c:v>
                </c:pt>
                <c:pt idx="5">
                  <c:v>103.1635452444214</c:v>
                </c:pt>
                <c:pt idx="6">
                  <c:v>104.75773875099907</c:v>
                </c:pt>
                <c:pt idx="7">
                  <c:v>103.53509169852893</c:v>
                </c:pt>
                <c:pt idx="8">
                  <c:v>104.00384507376926</c:v>
                </c:pt>
                <c:pt idx="9">
                  <c:v>104.68105329099431</c:v>
                </c:pt>
                <c:pt idx="10">
                  <c:v>106.8973710928218</c:v>
                </c:pt>
                <c:pt idx="11">
                  <c:v>105.93502257360726</c:v>
                </c:pt>
                <c:pt idx="12">
                  <c:v>106.64031279027067</c:v>
                </c:pt>
                <c:pt idx="13">
                  <c:v>107.07882401226966</c:v>
                </c:pt>
                <c:pt idx="14">
                  <c:v>109.19145443155554</c:v>
                </c:pt>
                <c:pt idx="15">
                  <c:v>108.35439483291209</c:v>
                </c:pt>
                <c:pt idx="16">
                  <c:v>108.57149029010867</c:v>
                </c:pt>
                <c:pt idx="17">
                  <c:v>108.77454474758603</c:v>
                </c:pt>
                <c:pt idx="18">
                  <c:v>111.12155185449204</c:v>
                </c:pt>
                <c:pt idx="19">
                  <c:v>109.94858833948977</c:v>
                </c:pt>
                <c:pt idx="20">
                  <c:v>110.13760179724797</c:v>
                </c:pt>
                <c:pt idx="21">
                  <c:v>110.47458579050829</c:v>
                </c:pt>
                <c:pt idx="22">
                  <c:v>112.65742120839005</c:v>
                </c:pt>
                <c:pt idx="23">
                  <c:v>111.46069600155531</c:v>
                </c:pt>
                <c:pt idx="24">
                  <c:v>111.33972738859006</c:v>
                </c:pt>
              </c:numCache>
            </c:numRef>
          </c:val>
          <c:smooth val="0"/>
          <c:extLst>
            <c:ext xmlns:c16="http://schemas.microsoft.com/office/drawing/2014/chart" uri="{C3380CC4-5D6E-409C-BE32-E72D297353CC}">
              <c16:uniqueId val="{00000000-BE44-4791-AAA0-0955D8CDAAF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102.60948081264107</c:v>
                </c:pt>
                <c:pt idx="2">
                  <c:v>106.99774266365689</c:v>
                </c:pt>
                <c:pt idx="3">
                  <c:v>104.87584650112866</c:v>
                </c:pt>
                <c:pt idx="4">
                  <c:v>101.4176072234763</c:v>
                </c:pt>
                <c:pt idx="5">
                  <c:v>104.77652370203161</c:v>
                </c:pt>
                <c:pt idx="6">
                  <c:v>107.81941309255079</c:v>
                </c:pt>
                <c:pt idx="7">
                  <c:v>107.28668171557563</c:v>
                </c:pt>
                <c:pt idx="8">
                  <c:v>104.89390519187359</c:v>
                </c:pt>
                <c:pt idx="9">
                  <c:v>108</c:v>
                </c:pt>
                <c:pt idx="10">
                  <c:v>112.00902934537247</c:v>
                </c:pt>
                <c:pt idx="11">
                  <c:v>111.14221218961626</c:v>
                </c:pt>
                <c:pt idx="12">
                  <c:v>110.75395033860045</c:v>
                </c:pt>
                <c:pt idx="13">
                  <c:v>114.4198645598194</c:v>
                </c:pt>
                <c:pt idx="14">
                  <c:v>119.36794582392776</c:v>
                </c:pt>
                <c:pt idx="15">
                  <c:v>118.68171557562077</c:v>
                </c:pt>
                <c:pt idx="16">
                  <c:v>117.01128668171556</c:v>
                </c:pt>
                <c:pt idx="17">
                  <c:v>120.86681715575619</c:v>
                </c:pt>
                <c:pt idx="18">
                  <c:v>123.82844243792326</c:v>
                </c:pt>
                <c:pt idx="19">
                  <c:v>122.66365688487583</c:v>
                </c:pt>
                <c:pt idx="20">
                  <c:v>122.79006772009029</c:v>
                </c:pt>
                <c:pt idx="21">
                  <c:v>125.6252821670429</c:v>
                </c:pt>
                <c:pt idx="22">
                  <c:v>128.65914221218961</c:v>
                </c:pt>
                <c:pt idx="23">
                  <c:v>127.42212189616254</c:v>
                </c:pt>
                <c:pt idx="24">
                  <c:v>125.6252821670429</c:v>
                </c:pt>
              </c:numCache>
            </c:numRef>
          </c:val>
          <c:smooth val="0"/>
          <c:extLst>
            <c:ext xmlns:c16="http://schemas.microsoft.com/office/drawing/2014/chart" uri="{C3380CC4-5D6E-409C-BE32-E72D297353CC}">
              <c16:uniqueId val="{00000001-BE44-4791-AAA0-0955D8CDAAF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102.98526695588677</c:v>
                </c:pt>
                <c:pt idx="2">
                  <c:v>103.34607619947597</c:v>
                </c:pt>
                <c:pt idx="3">
                  <c:v>102.79197628967829</c:v>
                </c:pt>
                <c:pt idx="4">
                  <c:v>100.28349297710579</c:v>
                </c:pt>
                <c:pt idx="5">
                  <c:v>101.04376959752588</c:v>
                </c:pt>
                <c:pt idx="6">
                  <c:v>100.65289291697093</c:v>
                </c:pt>
                <c:pt idx="7">
                  <c:v>100.38228598427904</c:v>
                </c:pt>
                <c:pt idx="8">
                  <c:v>98.4837421072978</c:v>
                </c:pt>
                <c:pt idx="9">
                  <c:v>98.69421416605816</c:v>
                </c:pt>
                <c:pt idx="10">
                  <c:v>98.805893217645291</c:v>
                </c:pt>
                <c:pt idx="11">
                  <c:v>99.188179201924314</c:v>
                </c:pt>
                <c:pt idx="12">
                  <c:v>98.604011855160849</c:v>
                </c:pt>
                <c:pt idx="13">
                  <c:v>99.832481422619296</c:v>
                </c:pt>
                <c:pt idx="14">
                  <c:v>98.771530432541553</c:v>
                </c:pt>
                <c:pt idx="15">
                  <c:v>97.723465486877714</c:v>
                </c:pt>
                <c:pt idx="16">
                  <c:v>95.82062626175852</c:v>
                </c:pt>
                <c:pt idx="17">
                  <c:v>97.590309694600748</c:v>
                </c:pt>
                <c:pt idx="18">
                  <c:v>95.36102401099609</c:v>
                </c:pt>
                <c:pt idx="19">
                  <c:v>95.253640307546931</c:v>
                </c:pt>
                <c:pt idx="20">
                  <c:v>95.249344959408958</c:v>
                </c:pt>
                <c:pt idx="21">
                  <c:v>96.331772690176535</c:v>
                </c:pt>
                <c:pt idx="22">
                  <c:v>94.188393969331216</c:v>
                </c:pt>
                <c:pt idx="23">
                  <c:v>94.278596280228513</c:v>
                </c:pt>
                <c:pt idx="24">
                  <c:v>91.903268759932985</c:v>
                </c:pt>
              </c:numCache>
            </c:numRef>
          </c:val>
          <c:smooth val="0"/>
          <c:extLst>
            <c:ext xmlns:c16="http://schemas.microsoft.com/office/drawing/2014/chart" uri="{C3380CC4-5D6E-409C-BE32-E72D297353CC}">
              <c16:uniqueId val="{00000002-BE44-4791-AAA0-0955D8CDAAF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E44-4791-AAA0-0955D8CDAAF5}"/>
                </c:ext>
              </c:extLst>
            </c:dLbl>
            <c:dLbl>
              <c:idx val="1"/>
              <c:delete val="1"/>
              <c:extLst>
                <c:ext xmlns:c15="http://schemas.microsoft.com/office/drawing/2012/chart" uri="{CE6537A1-D6FC-4f65-9D91-7224C49458BB}"/>
                <c:ext xmlns:c16="http://schemas.microsoft.com/office/drawing/2014/chart" uri="{C3380CC4-5D6E-409C-BE32-E72D297353CC}">
                  <c16:uniqueId val="{00000004-BE44-4791-AAA0-0955D8CDAAF5}"/>
                </c:ext>
              </c:extLst>
            </c:dLbl>
            <c:dLbl>
              <c:idx val="2"/>
              <c:delete val="1"/>
              <c:extLst>
                <c:ext xmlns:c15="http://schemas.microsoft.com/office/drawing/2012/chart" uri="{CE6537A1-D6FC-4f65-9D91-7224C49458BB}"/>
                <c:ext xmlns:c16="http://schemas.microsoft.com/office/drawing/2014/chart" uri="{C3380CC4-5D6E-409C-BE32-E72D297353CC}">
                  <c16:uniqueId val="{00000005-BE44-4791-AAA0-0955D8CDAAF5}"/>
                </c:ext>
              </c:extLst>
            </c:dLbl>
            <c:dLbl>
              <c:idx val="3"/>
              <c:delete val="1"/>
              <c:extLst>
                <c:ext xmlns:c15="http://schemas.microsoft.com/office/drawing/2012/chart" uri="{CE6537A1-D6FC-4f65-9D91-7224C49458BB}"/>
                <c:ext xmlns:c16="http://schemas.microsoft.com/office/drawing/2014/chart" uri="{C3380CC4-5D6E-409C-BE32-E72D297353CC}">
                  <c16:uniqueId val="{00000006-BE44-4791-AAA0-0955D8CDAAF5}"/>
                </c:ext>
              </c:extLst>
            </c:dLbl>
            <c:dLbl>
              <c:idx val="4"/>
              <c:delete val="1"/>
              <c:extLst>
                <c:ext xmlns:c15="http://schemas.microsoft.com/office/drawing/2012/chart" uri="{CE6537A1-D6FC-4f65-9D91-7224C49458BB}"/>
                <c:ext xmlns:c16="http://schemas.microsoft.com/office/drawing/2014/chart" uri="{C3380CC4-5D6E-409C-BE32-E72D297353CC}">
                  <c16:uniqueId val="{00000007-BE44-4791-AAA0-0955D8CDAAF5}"/>
                </c:ext>
              </c:extLst>
            </c:dLbl>
            <c:dLbl>
              <c:idx val="5"/>
              <c:delete val="1"/>
              <c:extLst>
                <c:ext xmlns:c15="http://schemas.microsoft.com/office/drawing/2012/chart" uri="{CE6537A1-D6FC-4f65-9D91-7224C49458BB}"/>
                <c:ext xmlns:c16="http://schemas.microsoft.com/office/drawing/2014/chart" uri="{C3380CC4-5D6E-409C-BE32-E72D297353CC}">
                  <c16:uniqueId val="{00000008-BE44-4791-AAA0-0955D8CDAAF5}"/>
                </c:ext>
              </c:extLst>
            </c:dLbl>
            <c:dLbl>
              <c:idx val="6"/>
              <c:delete val="1"/>
              <c:extLst>
                <c:ext xmlns:c15="http://schemas.microsoft.com/office/drawing/2012/chart" uri="{CE6537A1-D6FC-4f65-9D91-7224C49458BB}"/>
                <c:ext xmlns:c16="http://schemas.microsoft.com/office/drawing/2014/chart" uri="{C3380CC4-5D6E-409C-BE32-E72D297353CC}">
                  <c16:uniqueId val="{00000009-BE44-4791-AAA0-0955D8CDAAF5}"/>
                </c:ext>
              </c:extLst>
            </c:dLbl>
            <c:dLbl>
              <c:idx val="7"/>
              <c:delete val="1"/>
              <c:extLst>
                <c:ext xmlns:c15="http://schemas.microsoft.com/office/drawing/2012/chart" uri="{CE6537A1-D6FC-4f65-9D91-7224C49458BB}"/>
                <c:ext xmlns:c16="http://schemas.microsoft.com/office/drawing/2014/chart" uri="{C3380CC4-5D6E-409C-BE32-E72D297353CC}">
                  <c16:uniqueId val="{0000000A-BE44-4791-AAA0-0955D8CDAAF5}"/>
                </c:ext>
              </c:extLst>
            </c:dLbl>
            <c:dLbl>
              <c:idx val="8"/>
              <c:delete val="1"/>
              <c:extLst>
                <c:ext xmlns:c15="http://schemas.microsoft.com/office/drawing/2012/chart" uri="{CE6537A1-D6FC-4f65-9D91-7224C49458BB}"/>
                <c:ext xmlns:c16="http://schemas.microsoft.com/office/drawing/2014/chart" uri="{C3380CC4-5D6E-409C-BE32-E72D297353CC}">
                  <c16:uniqueId val="{0000000B-BE44-4791-AAA0-0955D8CDAAF5}"/>
                </c:ext>
              </c:extLst>
            </c:dLbl>
            <c:dLbl>
              <c:idx val="9"/>
              <c:delete val="1"/>
              <c:extLst>
                <c:ext xmlns:c15="http://schemas.microsoft.com/office/drawing/2012/chart" uri="{CE6537A1-D6FC-4f65-9D91-7224C49458BB}"/>
                <c:ext xmlns:c16="http://schemas.microsoft.com/office/drawing/2014/chart" uri="{C3380CC4-5D6E-409C-BE32-E72D297353CC}">
                  <c16:uniqueId val="{0000000C-BE44-4791-AAA0-0955D8CDAAF5}"/>
                </c:ext>
              </c:extLst>
            </c:dLbl>
            <c:dLbl>
              <c:idx val="10"/>
              <c:delete val="1"/>
              <c:extLst>
                <c:ext xmlns:c15="http://schemas.microsoft.com/office/drawing/2012/chart" uri="{CE6537A1-D6FC-4f65-9D91-7224C49458BB}"/>
                <c:ext xmlns:c16="http://schemas.microsoft.com/office/drawing/2014/chart" uri="{C3380CC4-5D6E-409C-BE32-E72D297353CC}">
                  <c16:uniqueId val="{0000000D-BE44-4791-AAA0-0955D8CDAAF5}"/>
                </c:ext>
              </c:extLst>
            </c:dLbl>
            <c:dLbl>
              <c:idx val="11"/>
              <c:delete val="1"/>
              <c:extLst>
                <c:ext xmlns:c15="http://schemas.microsoft.com/office/drawing/2012/chart" uri="{CE6537A1-D6FC-4f65-9D91-7224C49458BB}"/>
                <c:ext xmlns:c16="http://schemas.microsoft.com/office/drawing/2014/chart" uri="{C3380CC4-5D6E-409C-BE32-E72D297353CC}">
                  <c16:uniqueId val="{0000000E-BE44-4791-AAA0-0955D8CDAAF5}"/>
                </c:ext>
              </c:extLst>
            </c:dLbl>
            <c:dLbl>
              <c:idx val="12"/>
              <c:delete val="1"/>
              <c:extLst>
                <c:ext xmlns:c15="http://schemas.microsoft.com/office/drawing/2012/chart" uri="{CE6537A1-D6FC-4f65-9D91-7224C49458BB}"/>
                <c:ext xmlns:c16="http://schemas.microsoft.com/office/drawing/2014/chart" uri="{C3380CC4-5D6E-409C-BE32-E72D297353CC}">
                  <c16:uniqueId val="{0000000F-BE44-4791-AAA0-0955D8CDAAF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E44-4791-AAA0-0955D8CDAAF5}"/>
                </c:ext>
              </c:extLst>
            </c:dLbl>
            <c:dLbl>
              <c:idx val="14"/>
              <c:delete val="1"/>
              <c:extLst>
                <c:ext xmlns:c15="http://schemas.microsoft.com/office/drawing/2012/chart" uri="{CE6537A1-D6FC-4f65-9D91-7224C49458BB}"/>
                <c:ext xmlns:c16="http://schemas.microsoft.com/office/drawing/2014/chart" uri="{C3380CC4-5D6E-409C-BE32-E72D297353CC}">
                  <c16:uniqueId val="{00000011-BE44-4791-AAA0-0955D8CDAAF5}"/>
                </c:ext>
              </c:extLst>
            </c:dLbl>
            <c:dLbl>
              <c:idx val="15"/>
              <c:delete val="1"/>
              <c:extLst>
                <c:ext xmlns:c15="http://schemas.microsoft.com/office/drawing/2012/chart" uri="{CE6537A1-D6FC-4f65-9D91-7224C49458BB}"/>
                <c:ext xmlns:c16="http://schemas.microsoft.com/office/drawing/2014/chart" uri="{C3380CC4-5D6E-409C-BE32-E72D297353CC}">
                  <c16:uniqueId val="{00000012-BE44-4791-AAA0-0955D8CDAAF5}"/>
                </c:ext>
              </c:extLst>
            </c:dLbl>
            <c:dLbl>
              <c:idx val="16"/>
              <c:delete val="1"/>
              <c:extLst>
                <c:ext xmlns:c15="http://schemas.microsoft.com/office/drawing/2012/chart" uri="{CE6537A1-D6FC-4f65-9D91-7224C49458BB}"/>
                <c:ext xmlns:c16="http://schemas.microsoft.com/office/drawing/2014/chart" uri="{C3380CC4-5D6E-409C-BE32-E72D297353CC}">
                  <c16:uniqueId val="{00000013-BE44-4791-AAA0-0955D8CDAAF5}"/>
                </c:ext>
              </c:extLst>
            </c:dLbl>
            <c:dLbl>
              <c:idx val="17"/>
              <c:delete val="1"/>
              <c:extLst>
                <c:ext xmlns:c15="http://schemas.microsoft.com/office/drawing/2012/chart" uri="{CE6537A1-D6FC-4f65-9D91-7224C49458BB}"/>
                <c:ext xmlns:c16="http://schemas.microsoft.com/office/drawing/2014/chart" uri="{C3380CC4-5D6E-409C-BE32-E72D297353CC}">
                  <c16:uniqueId val="{00000014-BE44-4791-AAA0-0955D8CDAAF5}"/>
                </c:ext>
              </c:extLst>
            </c:dLbl>
            <c:dLbl>
              <c:idx val="18"/>
              <c:delete val="1"/>
              <c:extLst>
                <c:ext xmlns:c15="http://schemas.microsoft.com/office/drawing/2012/chart" uri="{CE6537A1-D6FC-4f65-9D91-7224C49458BB}"/>
                <c:ext xmlns:c16="http://schemas.microsoft.com/office/drawing/2014/chart" uri="{C3380CC4-5D6E-409C-BE32-E72D297353CC}">
                  <c16:uniqueId val="{00000015-BE44-4791-AAA0-0955D8CDAAF5}"/>
                </c:ext>
              </c:extLst>
            </c:dLbl>
            <c:dLbl>
              <c:idx val="19"/>
              <c:delete val="1"/>
              <c:extLst>
                <c:ext xmlns:c15="http://schemas.microsoft.com/office/drawing/2012/chart" uri="{CE6537A1-D6FC-4f65-9D91-7224C49458BB}"/>
                <c:ext xmlns:c16="http://schemas.microsoft.com/office/drawing/2014/chart" uri="{C3380CC4-5D6E-409C-BE32-E72D297353CC}">
                  <c16:uniqueId val="{00000016-BE44-4791-AAA0-0955D8CDAAF5}"/>
                </c:ext>
              </c:extLst>
            </c:dLbl>
            <c:dLbl>
              <c:idx val="20"/>
              <c:delete val="1"/>
              <c:extLst>
                <c:ext xmlns:c15="http://schemas.microsoft.com/office/drawing/2012/chart" uri="{CE6537A1-D6FC-4f65-9D91-7224C49458BB}"/>
                <c:ext xmlns:c16="http://schemas.microsoft.com/office/drawing/2014/chart" uri="{C3380CC4-5D6E-409C-BE32-E72D297353CC}">
                  <c16:uniqueId val="{00000017-BE44-4791-AAA0-0955D8CDAAF5}"/>
                </c:ext>
              </c:extLst>
            </c:dLbl>
            <c:dLbl>
              <c:idx val="21"/>
              <c:delete val="1"/>
              <c:extLst>
                <c:ext xmlns:c15="http://schemas.microsoft.com/office/drawing/2012/chart" uri="{CE6537A1-D6FC-4f65-9D91-7224C49458BB}"/>
                <c:ext xmlns:c16="http://schemas.microsoft.com/office/drawing/2014/chart" uri="{C3380CC4-5D6E-409C-BE32-E72D297353CC}">
                  <c16:uniqueId val="{00000018-BE44-4791-AAA0-0955D8CDAAF5}"/>
                </c:ext>
              </c:extLst>
            </c:dLbl>
            <c:dLbl>
              <c:idx val="22"/>
              <c:delete val="1"/>
              <c:extLst>
                <c:ext xmlns:c15="http://schemas.microsoft.com/office/drawing/2012/chart" uri="{CE6537A1-D6FC-4f65-9D91-7224C49458BB}"/>
                <c:ext xmlns:c16="http://schemas.microsoft.com/office/drawing/2014/chart" uri="{C3380CC4-5D6E-409C-BE32-E72D297353CC}">
                  <c16:uniqueId val="{00000019-BE44-4791-AAA0-0955D8CDAAF5}"/>
                </c:ext>
              </c:extLst>
            </c:dLbl>
            <c:dLbl>
              <c:idx val="23"/>
              <c:delete val="1"/>
              <c:extLst>
                <c:ext xmlns:c15="http://schemas.microsoft.com/office/drawing/2012/chart" uri="{CE6537A1-D6FC-4f65-9D91-7224C49458BB}"/>
                <c:ext xmlns:c16="http://schemas.microsoft.com/office/drawing/2014/chart" uri="{C3380CC4-5D6E-409C-BE32-E72D297353CC}">
                  <c16:uniqueId val="{0000001A-BE44-4791-AAA0-0955D8CDAAF5}"/>
                </c:ext>
              </c:extLst>
            </c:dLbl>
            <c:dLbl>
              <c:idx val="24"/>
              <c:delete val="1"/>
              <c:extLst>
                <c:ext xmlns:c15="http://schemas.microsoft.com/office/drawing/2012/chart" uri="{CE6537A1-D6FC-4f65-9D91-7224C49458BB}"/>
                <c:ext xmlns:c16="http://schemas.microsoft.com/office/drawing/2014/chart" uri="{C3380CC4-5D6E-409C-BE32-E72D297353CC}">
                  <c16:uniqueId val="{0000001B-BE44-4791-AAA0-0955D8CDAAF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E44-4791-AAA0-0955D8CDAAF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Montabaur (535)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103085</v>
      </c>
      <c r="F11" s="238">
        <v>103197</v>
      </c>
      <c r="G11" s="238">
        <v>104305</v>
      </c>
      <c r="H11" s="238">
        <v>102284</v>
      </c>
      <c r="I11" s="265">
        <v>101972</v>
      </c>
      <c r="J11" s="263">
        <v>1113</v>
      </c>
      <c r="K11" s="266">
        <v>1.0914760914760915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19.286996168210699</v>
      </c>
      <c r="E13" s="115">
        <v>19882</v>
      </c>
      <c r="F13" s="114">
        <v>19773</v>
      </c>
      <c r="G13" s="114">
        <v>20323</v>
      </c>
      <c r="H13" s="114">
        <v>20162</v>
      </c>
      <c r="I13" s="140">
        <v>19672</v>
      </c>
      <c r="J13" s="115">
        <v>210</v>
      </c>
      <c r="K13" s="116">
        <v>1.0675071167141115</v>
      </c>
    </row>
    <row r="14" spans="1:255" ht="14.1" customHeight="1" x14ac:dyDescent="0.2">
      <c r="A14" s="306" t="s">
        <v>230</v>
      </c>
      <c r="B14" s="307"/>
      <c r="C14" s="308"/>
      <c r="D14" s="113">
        <v>62.985885434350294</v>
      </c>
      <c r="E14" s="115">
        <v>64929</v>
      </c>
      <c r="F14" s="114">
        <v>65125</v>
      </c>
      <c r="G14" s="114">
        <v>65776</v>
      </c>
      <c r="H14" s="114">
        <v>64141</v>
      </c>
      <c r="I14" s="140">
        <v>64285</v>
      </c>
      <c r="J14" s="115">
        <v>644</v>
      </c>
      <c r="K14" s="116">
        <v>1.0017889087656529</v>
      </c>
    </row>
    <row r="15" spans="1:255" ht="14.1" customHeight="1" x14ac:dyDescent="0.2">
      <c r="A15" s="306" t="s">
        <v>231</v>
      </c>
      <c r="B15" s="307"/>
      <c r="C15" s="308"/>
      <c r="D15" s="113">
        <v>9.8035601687927443</v>
      </c>
      <c r="E15" s="115">
        <v>10106</v>
      </c>
      <c r="F15" s="114">
        <v>10137</v>
      </c>
      <c r="G15" s="114">
        <v>10130</v>
      </c>
      <c r="H15" s="114">
        <v>9967</v>
      </c>
      <c r="I15" s="140">
        <v>9990</v>
      </c>
      <c r="J15" s="115">
        <v>116</v>
      </c>
      <c r="K15" s="116">
        <v>1.1611611611611612</v>
      </c>
    </row>
    <row r="16" spans="1:255" ht="14.1" customHeight="1" x14ac:dyDescent="0.2">
      <c r="A16" s="306" t="s">
        <v>232</v>
      </c>
      <c r="B16" s="307"/>
      <c r="C16" s="308"/>
      <c r="D16" s="113">
        <v>7.9235582286462627</v>
      </c>
      <c r="E16" s="115">
        <v>8168</v>
      </c>
      <c r="F16" s="114">
        <v>8161</v>
      </c>
      <c r="G16" s="114">
        <v>8075</v>
      </c>
      <c r="H16" s="114">
        <v>8010</v>
      </c>
      <c r="I16" s="140">
        <v>8020</v>
      </c>
      <c r="J16" s="115">
        <v>148</v>
      </c>
      <c r="K16" s="116">
        <v>1.8453865336658355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0.63830819226851632</v>
      </c>
      <c r="E18" s="115">
        <v>658</v>
      </c>
      <c r="F18" s="114">
        <v>673</v>
      </c>
      <c r="G18" s="114">
        <v>684</v>
      </c>
      <c r="H18" s="114">
        <v>649</v>
      </c>
      <c r="I18" s="140">
        <v>636</v>
      </c>
      <c r="J18" s="115">
        <v>22</v>
      </c>
      <c r="K18" s="116">
        <v>3.459119496855346</v>
      </c>
    </row>
    <row r="19" spans="1:255" ht="14.1" customHeight="1" x14ac:dyDescent="0.2">
      <c r="A19" s="306" t="s">
        <v>235</v>
      </c>
      <c r="B19" s="307" t="s">
        <v>236</v>
      </c>
      <c r="C19" s="308"/>
      <c r="D19" s="113">
        <v>0.25706940874035988</v>
      </c>
      <c r="E19" s="115">
        <v>265</v>
      </c>
      <c r="F19" s="114">
        <v>280</v>
      </c>
      <c r="G19" s="114">
        <v>287</v>
      </c>
      <c r="H19" s="114">
        <v>258</v>
      </c>
      <c r="I19" s="140">
        <v>247</v>
      </c>
      <c r="J19" s="115">
        <v>18</v>
      </c>
      <c r="K19" s="116">
        <v>7.287449392712551</v>
      </c>
    </row>
    <row r="20" spans="1:255" ht="14.1" customHeight="1" x14ac:dyDescent="0.2">
      <c r="A20" s="306">
        <v>12</v>
      </c>
      <c r="B20" s="307" t="s">
        <v>237</v>
      </c>
      <c r="C20" s="308"/>
      <c r="D20" s="113">
        <v>0.73434544308095262</v>
      </c>
      <c r="E20" s="115">
        <v>757</v>
      </c>
      <c r="F20" s="114">
        <v>650</v>
      </c>
      <c r="G20" s="114">
        <v>750</v>
      </c>
      <c r="H20" s="114">
        <v>793</v>
      </c>
      <c r="I20" s="140">
        <v>777</v>
      </c>
      <c r="J20" s="115">
        <v>-20</v>
      </c>
      <c r="K20" s="116">
        <v>-2.574002574002574</v>
      </c>
    </row>
    <row r="21" spans="1:255" ht="14.1" customHeight="1" x14ac:dyDescent="0.2">
      <c r="A21" s="306">
        <v>21</v>
      </c>
      <c r="B21" s="307" t="s">
        <v>238</v>
      </c>
      <c r="C21" s="308"/>
      <c r="D21" s="113">
        <v>1.831498278119998</v>
      </c>
      <c r="E21" s="115">
        <v>1888</v>
      </c>
      <c r="F21" s="114">
        <v>1880</v>
      </c>
      <c r="G21" s="114">
        <v>1902</v>
      </c>
      <c r="H21" s="114">
        <v>1920</v>
      </c>
      <c r="I21" s="140">
        <v>1917</v>
      </c>
      <c r="J21" s="115">
        <v>-29</v>
      </c>
      <c r="K21" s="116">
        <v>-1.5127803860198226</v>
      </c>
    </row>
    <row r="22" spans="1:255" ht="14.1" customHeight="1" x14ac:dyDescent="0.2">
      <c r="A22" s="306">
        <v>22</v>
      </c>
      <c r="B22" s="307" t="s">
        <v>239</v>
      </c>
      <c r="C22" s="308"/>
      <c r="D22" s="113">
        <v>3.7609739535334916</v>
      </c>
      <c r="E22" s="115">
        <v>3877</v>
      </c>
      <c r="F22" s="114">
        <v>3932</v>
      </c>
      <c r="G22" s="114">
        <v>4025</v>
      </c>
      <c r="H22" s="114">
        <v>4007</v>
      </c>
      <c r="I22" s="140">
        <v>4020</v>
      </c>
      <c r="J22" s="115">
        <v>-143</v>
      </c>
      <c r="K22" s="116">
        <v>-3.5572139303482588</v>
      </c>
    </row>
    <row r="23" spans="1:255" ht="14.1" customHeight="1" x14ac:dyDescent="0.2">
      <c r="A23" s="306">
        <v>23</v>
      </c>
      <c r="B23" s="307" t="s">
        <v>240</v>
      </c>
      <c r="C23" s="308"/>
      <c r="D23" s="113">
        <v>0.77314837270213899</v>
      </c>
      <c r="E23" s="115">
        <v>797</v>
      </c>
      <c r="F23" s="114">
        <v>791</v>
      </c>
      <c r="G23" s="114">
        <v>804</v>
      </c>
      <c r="H23" s="114">
        <v>805</v>
      </c>
      <c r="I23" s="140">
        <v>803</v>
      </c>
      <c r="J23" s="115">
        <v>-6</v>
      </c>
      <c r="K23" s="116">
        <v>-0.74719800747198006</v>
      </c>
    </row>
    <row r="24" spans="1:255" ht="14.1" customHeight="1" x14ac:dyDescent="0.2">
      <c r="A24" s="306">
        <v>24</v>
      </c>
      <c r="B24" s="307" t="s">
        <v>241</v>
      </c>
      <c r="C24" s="308"/>
      <c r="D24" s="113">
        <v>5.9329679390794006</v>
      </c>
      <c r="E24" s="115">
        <v>6116</v>
      </c>
      <c r="F24" s="114">
        <v>6199</v>
      </c>
      <c r="G24" s="114">
        <v>6442</v>
      </c>
      <c r="H24" s="114">
        <v>6370</v>
      </c>
      <c r="I24" s="140">
        <v>6376</v>
      </c>
      <c r="J24" s="115">
        <v>-260</v>
      </c>
      <c r="K24" s="116">
        <v>-4.077791718946048</v>
      </c>
    </row>
    <row r="25" spans="1:255" ht="14.1" customHeight="1" x14ac:dyDescent="0.2">
      <c r="A25" s="306">
        <v>25</v>
      </c>
      <c r="B25" s="307" t="s">
        <v>242</v>
      </c>
      <c r="C25" s="308"/>
      <c r="D25" s="113">
        <v>5.311150991899888</v>
      </c>
      <c r="E25" s="115">
        <v>5475</v>
      </c>
      <c r="F25" s="114">
        <v>5480</v>
      </c>
      <c r="G25" s="114">
        <v>5560</v>
      </c>
      <c r="H25" s="114">
        <v>5436</v>
      </c>
      <c r="I25" s="140">
        <v>5438</v>
      </c>
      <c r="J25" s="115">
        <v>37</v>
      </c>
      <c r="K25" s="116">
        <v>0.68039720485472599</v>
      </c>
    </row>
    <row r="26" spans="1:255" ht="14.1" customHeight="1" x14ac:dyDescent="0.2">
      <c r="A26" s="306">
        <v>26</v>
      </c>
      <c r="B26" s="307" t="s">
        <v>243</v>
      </c>
      <c r="C26" s="308"/>
      <c r="D26" s="113">
        <v>3.1711694232914587</v>
      </c>
      <c r="E26" s="115">
        <v>3269</v>
      </c>
      <c r="F26" s="114">
        <v>3256</v>
      </c>
      <c r="G26" s="114">
        <v>3257</v>
      </c>
      <c r="H26" s="114">
        <v>3146</v>
      </c>
      <c r="I26" s="140">
        <v>3167</v>
      </c>
      <c r="J26" s="115">
        <v>102</v>
      </c>
      <c r="K26" s="116">
        <v>3.2207136090937798</v>
      </c>
    </row>
    <row r="27" spans="1:255" ht="14.1" customHeight="1" x14ac:dyDescent="0.2">
      <c r="A27" s="306">
        <v>27</v>
      </c>
      <c r="B27" s="307" t="s">
        <v>244</v>
      </c>
      <c r="C27" s="308"/>
      <c r="D27" s="113">
        <v>2.5881554057331329</v>
      </c>
      <c r="E27" s="115">
        <v>2668</v>
      </c>
      <c r="F27" s="114">
        <v>2666</v>
      </c>
      <c r="G27" s="114">
        <v>2658</v>
      </c>
      <c r="H27" s="114">
        <v>2594</v>
      </c>
      <c r="I27" s="140">
        <v>2598</v>
      </c>
      <c r="J27" s="115">
        <v>70</v>
      </c>
      <c r="K27" s="116">
        <v>2.6943802925327174</v>
      </c>
    </row>
    <row r="28" spans="1:255" ht="14.1" customHeight="1" x14ac:dyDescent="0.2">
      <c r="A28" s="306">
        <v>28</v>
      </c>
      <c r="B28" s="307" t="s">
        <v>245</v>
      </c>
      <c r="C28" s="308"/>
      <c r="D28" s="113">
        <v>0.25609933549983022</v>
      </c>
      <c r="E28" s="115">
        <v>264</v>
      </c>
      <c r="F28" s="114">
        <v>270</v>
      </c>
      <c r="G28" s="114">
        <v>275</v>
      </c>
      <c r="H28" s="114">
        <v>269</v>
      </c>
      <c r="I28" s="140">
        <v>268</v>
      </c>
      <c r="J28" s="115">
        <v>-4</v>
      </c>
      <c r="K28" s="116">
        <v>-1.4925373134328359</v>
      </c>
    </row>
    <row r="29" spans="1:255" ht="14.1" customHeight="1" x14ac:dyDescent="0.2">
      <c r="A29" s="306">
        <v>29</v>
      </c>
      <c r="B29" s="307" t="s">
        <v>246</v>
      </c>
      <c r="C29" s="308"/>
      <c r="D29" s="113">
        <v>2.3087743124605908</v>
      </c>
      <c r="E29" s="115">
        <v>2380</v>
      </c>
      <c r="F29" s="114">
        <v>2428</v>
      </c>
      <c r="G29" s="114">
        <v>2507</v>
      </c>
      <c r="H29" s="114">
        <v>2461</v>
      </c>
      <c r="I29" s="140">
        <v>2407</v>
      </c>
      <c r="J29" s="115">
        <v>-27</v>
      </c>
      <c r="K29" s="116">
        <v>-1.1217282924802658</v>
      </c>
    </row>
    <row r="30" spans="1:255" ht="14.1" customHeight="1" x14ac:dyDescent="0.2">
      <c r="A30" s="306" t="s">
        <v>247</v>
      </c>
      <c r="B30" s="307" t="s">
        <v>248</v>
      </c>
      <c r="C30" s="308"/>
      <c r="D30" s="113">
        <v>0.68293156133288069</v>
      </c>
      <c r="E30" s="115">
        <v>704</v>
      </c>
      <c r="F30" s="114">
        <v>727</v>
      </c>
      <c r="G30" s="114">
        <v>754</v>
      </c>
      <c r="H30" s="114">
        <v>711</v>
      </c>
      <c r="I30" s="140">
        <v>720</v>
      </c>
      <c r="J30" s="115">
        <v>-16</v>
      </c>
      <c r="K30" s="116">
        <v>-2.2222222222222223</v>
      </c>
    </row>
    <row r="31" spans="1:255" ht="14.1" customHeight="1" x14ac:dyDescent="0.2">
      <c r="A31" s="306" t="s">
        <v>249</v>
      </c>
      <c r="B31" s="307" t="s">
        <v>250</v>
      </c>
      <c r="C31" s="308"/>
      <c r="D31" s="113">
        <v>1.5909201144686425</v>
      </c>
      <c r="E31" s="115">
        <v>1640</v>
      </c>
      <c r="F31" s="114">
        <v>1663</v>
      </c>
      <c r="G31" s="114">
        <v>1714</v>
      </c>
      <c r="H31" s="114">
        <v>1710</v>
      </c>
      <c r="I31" s="140">
        <v>1647</v>
      </c>
      <c r="J31" s="115">
        <v>-7</v>
      </c>
      <c r="K31" s="116">
        <v>-0.42501517911353975</v>
      </c>
    </row>
    <row r="32" spans="1:255" ht="14.1" customHeight="1" x14ac:dyDescent="0.2">
      <c r="A32" s="306">
        <v>31</v>
      </c>
      <c r="B32" s="307" t="s">
        <v>251</v>
      </c>
      <c r="C32" s="308"/>
      <c r="D32" s="113">
        <v>0.65770965707910944</v>
      </c>
      <c r="E32" s="115">
        <v>678</v>
      </c>
      <c r="F32" s="114">
        <v>688</v>
      </c>
      <c r="G32" s="114">
        <v>678</v>
      </c>
      <c r="H32" s="114">
        <v>672</v>
      </c>
      <c r="I32" s="140">
        <v>674</v>
      </c>
      <c r="J32" s="115">
        <v>4</v>
      </c>
      <c r="K32" s="116">
        <v>0.59347181008902072</v>
      </c>
    </row>
    <row r="33" spans="1:11" ht="14.1" customHeight="1" x14ac:dyDescent="0.2">
      <c r="A33" s="306">
        <v>32</v>
      </c>
      <c r="B33" s="307" t="s">
        <v>252</v>
      </c>
      <c r="C33" s="308"/>
      <c r="D33" s="113">
        <v>3.0033467526798274</v>
      </c>
      <c r="E33" s="115">
        <v>3096</v>
      </c>
      <c r="F33" s="114">
        <v>3044</v>
      </c>
      <c r="G33" s="114">
        <v>3162</v>
      </c>
      <c r="H33" s="114">
        <v>3099</v>
      </c>
      <c r="I33" s="140">
        <v>3044</v>
      </c>
      <c r="J33" s="115">
        <v>52</v>
      </c>
      <c r="K33" s="116">
        <v>1.7082785808147174</v>
      </c>
    </row>
    <row r="34" spans="1:11" ht="14.1" customHeight="1" x14ac:dyDescent="0.2">
      <c r="A34" s="306">
        <v>33</v>
      </c>
      <c r="B34" s="307" t="s">
        <v>253</v>
      </c>
      <c r="C34" s="308"/>
      <c r="D34" s="113">
        <v>1.8935829655138963</v>
      </c>
      <c r="E34" s="115">
        <v>1952</v>
      </c>
      <c r="F34" s="114">
        <v>1904</v>
      </c>
      <c r="G34" s="114">
        <v>1990</v>
      </c>
      <c r="H34" s="114">
        <v>1931</v>
      </c>
      <c r="I34" s="140">
        <v>1908</v>
      </c>
      <c r="J34" s="115">
        <v>44</v>
      </c>
      <c r="K34" s="116">
        <v>2.3060796645702304</v>
      </c>
    </row>
    <row r="35" spans="1:11" ht="14.1" customHeight="1" x14ac:dyDescent="0.2">
      <c r="A35" s="306">
        <v>34</v>
      </c>
      <c r="B35" s="307" t="s">
        <v>254</v>
      </c>
      <c r="C35" s="308"/>
      <c r="D35" s="113">
        <v>2.7055342678372218</v>
      </c>
      <c r="E35" s="115">
        <v>2789</v>
      </c>
      <c r="F35" s="114">
        <v>2738</v>
      </c>
      <c r="G35" s="114">
        <v>2767</v>
      </c>
      <c r="H35" s="114">
        <v>2656</v>
      </c>
      <c r="I35" s="140">
        <v>2677</v>
      </c>
      <c r="J35" s="115">
        <v>112</v>
      </c>
      <c r="K35" s="116">
        <v>4.1837878221890179</v>
      </c>
    </row>
    <row r="36" spans="1:11" ht="14.1" customHeight="1" x14ac:dyDescent="0.2">
      <c r="A36" s="306">
        <v>41</v>
      </c>
      <c r="B36" s="307" t="s">
        <v>255</v>
      </c>
      <c r="C36" s="308"/>
      <c r="D36" s="113">
        <v>1.1834893534461852</v>
      </c>
      <c r="E36" s="115">
        <v>1220</v>
      </c>
      <c r="F36" s="114">
        <v>1239</v>
      </c>
      <c r="G36" s="114">
        <v>1240</v>
      </c>
      <c r="H36" s="114">
        <v>1231</v>
      </c>
      <c r="I36" s="140">
        <v>1244</v>
      </c>
      <c r="J36" s="115">
        <v>-24</v>
      </c>
      <c r="K36" s="116">
        <v>-1.9292604501607717</v>
      </c>
    </row>
    <row r="37" spans="1:11" ht="14.1" customHeight="1" x14ac:dyDescent="0.2">
      <c r="A37" s="306">
        <v>42</v>
      </c>
      <c r="B37" s="307" t="s">
        <v>256</v>
      </c>
      <c r="C37" s="308"/>
      <c r="D37" s="113">
        <v>0.11349856914197022</v>
      </c>
      <c r="E37" s="115">
        <v>117</v>
      </c>
      <c r="F37" s="114">
        <v>120</v>
      </c>
      <c r="G37" s="114">
        <v>123</v>
      </c>
      <c r="H37" s="114">
        <v>117</v>
      </c>
      <c r="I37" s="140">
        <v>115</v>
      </c>
      <c r="J37" s="115">
        <v>2</v>
      </c>
      <c r="K37" s="116">
        <v>1.7391304347826086</v>
      </c>
    </row>
    <row r="38" spans="1:11" ht="14.1" customHeight="1" x14ac:dyDescent="0.2">
      <c r="A38" s="306">
        <v>43</v>
      </c>
      <c r="B38" s="307" t="s">
        <v>257</v>
      </c>
      <c r="C38" s="308"/>
      <c r="D38" s="113">
        <v>1.6433040694572441</v>
      </c>
      <c r="E38" s="115">
        <v>1694</v>
      </c>
      <c r="F38" s="114">
        <v>1679</v>
      </c>
      <c r="G38" s="114">
        <v>1646</v>
      </c>
      <c r="H38" s="114">
        <v>1573</v>
      </c>
      <c r="I38" s="140">
        <v>1556</v>
      </c>
      <c r="J38" s="115">
        <v>138</v>
      </c>
      <c r="K38" s="116">
        <v>8.8688946015424168</v>
      </c>
    </row>
    <row r="39" spans="1:11" ht="14.1" customHeight="1" x14ac:dyDescent="0.2">
      <c r="A39" s="306">
        <v>51</v>
      </c>
      <c r="B39" s="307" t="s">
        <v>258</v>
      </c>
      <c r="C39" s="308"/>
      <c r="D39" s="113">
        <v>5.7059708007954599</v>
      </c>
      <c r="E39" s="115">
        <v>5882</v>
      </c>
      <c r="F39" s="114">
        <v>5946</v>
      </c>
      <c r="G39" s="114">
        <v>6041</v>
      </c>
      <c r="H39" s="114">
        <v>5971</v>
      </c>
      <c r="I39" s="140">
        <v>5883</v>
      </c>
      <c r="J39" s="115">
        <v>-1</v>
      </c>
      <c r="K39" s="116">
        <v>-1.6998130205677375E-2</v>
      </c>
    </row>
    <row r="40" spans="1:11" ht="14.1" customHeight="1" x14ac:dyDescent="0.2">
      <c r="A40" s="306" t="s">
        <v>259</v>
      </c>
      <c r="B40" s="307" t="s">
        <v>260</v>
      </c>
      <c r="C40" s="308"/>
      <c r="D40" s="113">
        <v>5.0123684338167536</v>
      </c>
      <c r="E40" s="115">
        <v>5167</v>
      </c>
      <c r="F40" s="114">
        <v>5223</v>
      </c>
      <c r="G40" s="114">
        <v>5312</v>
      </c>
      <c r="H40" s="114">
        <v>5258</v>
      </c>
      <c r="I40" s="140">
        <v>5207</v>
      </c>
      <c r="J40" s="115">
        <v>-40</v>
      </c>
      <c r="K40" s="116">
        <v>-0.76819665834453621</v>
      </c>
    </row>
    <row r="41" spans="1:11" ht="14.1" customHeight="1" x14ac:dyDescent="0.2">
      <c r="A41" s="306"/>
      <c r="B41" s="307" t="s">
        <v>261</v>
      </c>
      <c r="C41" s="308"/>
      <c r="D41" s="113">
        <v>4.0898287820730461</v>
      </c>
      <c r="E41" s="115">
        <v>4216</v>
      </c>
      <c r="F41" s="114">
        <v>4253</v>
      </c>
      <c r="G41" s="114">
        <v>4345</v>
      </c>
      <c r="H41" s="114">
        <v>4287</v>
      </c>
      <c r="I41" s="140">
        <v>4233</v>
      </c>
      <c r="J41" s="115">
        <v>-17</v>
      </c>
      <c r="K41" s="116">
        <v>-0.40160642570281124</v>
      </c>
    </row>
    <row r="42" spans="1:11" ht="14.1" customHeight="1" x14ac:dyDescent="0.2">
      <c r="A42" s="306">
        <v>52</v>
      </c>
      <c r="B42" s="307" t="s">
        <v>262</v>
      </c>
      <c r="C42" s="308"/>
      <c r="D42" s="113">
        <v>3.6988892661395933</v>
      </c>
      <c r="E42" s="115">
        <v>3813</v>
      </c>
      <c r="F42" s="114">
        <v>3822</v>
      </c>
      <c r="G42" s="114">
        <v>3925</v>
      </c>
      <c r="H42" s="114">
        <v>3866</v>
      </c>
      <c r="I42" s="140">
        <v>3840</v>
      </c>
      <c r="J42" s="115">
        <v>-27</v>
      </c>
      <c r="K42" s="116">
        <v>-0.703125</v>
      </c>
    </row>
    <row r="43" spans="1:11" ht="14.1" customHeight="1" x14ac:dyDescent="0.2">
      <c r="A43" s="306" t="s">
        <v>263</v>
      </c>
      <c r="B43" s="307" t="s">
        <v>264</v>
      </c>
      <c r="C43" s="308"/>
      <c r="D43" s="113">
        <v>3.1469175922782169</v>
      </c>
      <c r="E43" s="115">
        <v>3244</v>
      </c>
      <c r="F43" s="114">
        <v>3225</v>
      </c>
      <c r="G43" s="114">
        <v>3322</v>
      </c>
      <c r="H43" s="114">
        <v>3267</v>
      </c>
      <c r="I43" s="140">
        <v>3239</v>
      </c>
      <c r="J43" s="115">
        <v>5</v>
      </c>
      <c r="K43" s="116">
        <v>0.15436863229391787</v>
      </c>
    </row>
    <row r="44" spans="1:11" ht="14.1" customHeight="1" x14ac:dyDescent="0.2">
      <c r="A44" s="306">
        <v>53</v>
      </c>
      <c r="B44" s="307" t="s">
        <v>265</v>
      </c>
      <c r="C44" s="308"/>
      <c r="D44" s="113">
        <v>0.69942280642188481</v>
      </c>
      <c r="E44" s="115">
        <v>721</v>
      </c>
      <c r="F44" s="114">
        <v>712</v>
      </c>
      <c r="G44" s="114">
        <v>732</v>
      </c>
      <c r="H44" s="114">
        <v>719</v>
      </c>
      <c r="I44" s="140">
        <v>698</v>
      </c>
      <c r="J44" s="115">
        <v>23</v>
      </c>
      <c r="K44" s="116">
        <v>3.2951289398280803</v>
      </c>
    </row>
    <row r="45" spans="1:11" ht="14.1" customHeight="1" x14ac:dyDescent="0.2">
      <c r="A45" s="306" t="s">
        <v>266</v>
      </c>
      <c r="B45" s="307" t="s">
        <v>267</v>
      </c>
      <c r="C45" s="308"/>
      <c r="D45" s="113">
        <v>0.63248775282533831</v>
      </c>
      <c r="E45" s="115">
        <v>652</v>
      </c>
      <c r="F45" s="114">
        <v>646</v>
      </c>
      <c r="G45" s="114">
        <v>673</v>
      </c>
      <c r="H45" s="114">
        <v>663</v>
      </c>
      <c r="I45" s="140">
        <v>645</v>
      </c>
      <c r="J45" s="115">
        <v>7</v>
      </c>
      <c r="K45" s="116">
        <v>1.0852713178294573</v>
      </c>
    </row>
    <row r="46" spans="1:11" ht="14.1" customHeight="1" x14ac:dyDescent="0.2">
      <c r="A46" s="306">
        <v>54</v>
      </c>
      <c r="B46" s="307" t="s">
        <v>268</v>
      </c>
      <c r="C46" s="308"/>
      <c r="D46" s="113">
        <v>2.758888296066353</v>
      </c>
      <c r="E46" s="115">
        <v>2844</v>
      </c>
      <c r="F46" s="114">
        <v>2861</v>
      </c>
      <c r="G46" s="114">
        <v>2890</v>
      </c>
      <c r="H46" s="114">
        <v>2752</v>
      </c>
      <c r="I46" s="140">
        <v>2645</v>
      </c>
      <c r="J46" s="115">
        <v>199</v>
      </c>
      <c r="K46" s="116">
        <v>7.5236294896030245</v>
      </c>
    </row>
    <row r="47" spans="1:11" ht="14.1" customHeight="1" x14ac:dyDescent="0.2">
      <c r="A47" s="306">
        <v>61</v>
      </c>
      <c r="B47" s="307" t="s">
        <v>269</v>
      </c>
      <c r="C47" s="308"/>
      <c r="D47" s="113">
        <v>2.4804772760343408</v>
      </c>
      <c r="E47" s="115">
        <v>2557</v>
      </c>
      <c r="F47" s="114">
        <v>2555</v>
      </c>
      <c r="G47" s="114">
        <v>2553</v>
      </c>
      <c r="H47" s="114">
        <v>2496</v>
      </c>
      <c r="I47" s="140">
        <v>2493</v>
      </c>
      <c r="J47" s="115">
        <v>64</v>
      </c>
      <c r="K47" s="116">
        <v>2.5671881267549139</v>
      </c>
    </row>
    <row r="48" spans="1:11" ht="14.1" customHeight="1" x14ac:dyDescent="0.2">
      <c r="A48" s="306">
        <v>62</v>
      </c>
      <c r="B48" s="307" t="s">
        <v>270</v>
      </c>
      <c r="C48" s="308"/>
      <c r="D48" s="113">
        <v>7.128098171411942</v>
      </c>
      <c r="E48" s="115">
        <v>7348</v>
      </c>
      <c r="F48" s="114">
        <v>7300</v>
      </c>
      <c r="G48" s="114">
        <v>7315</v>
      </c>
      <c r="H48" s="114">
        <v>7144</v>
      </c>
      <c r="I48" s="140">
        <v>7109</v>
      </c>
      <c r="J48" s="115">
        <v>239</v>
      </c>
      <c r="K48" s="116">
        <v>3.3619355746237165</v>
      </c>
    </row>
    <row r="49" spans="1:11" ht="14.1" customHeight="1" x14ac:dyDescent="0.2">
      <c r="A49" s="306">
        <v>63</v>
      </c>
      <c r="B49" s="307" t="s">
        <v>271</v>
      </c>
      <c r="C49" s="308"/>
      <c r="D49" s="113">
        <v>1.8053063006256973</v>
      </c>
      <c r="E49" s="115">
        <v>1861</v>
      </c>
      <c r="F49" s="114">
        <v>1937</v>
      </c>
      <c r="G49" s="114">
        <v>2005</v>
      </c>
      <c r="H49" s="114">
        <v>1942</v>
      </c>
      <c r="I49" s="140">
        <v>1866</v>
      </c>
      <c r="J49" s="115">
        <v>-5</v>
      </c>
      <c r="K49" s="116">
        <v>-0.26795284030010719</v>
      </c>
    </row>
    <row r="50" spans="1:11" ht="14.1" customHeight="1" x14ac:dyDescent="0.2">
      <c r="A50" s="306" t="s">
        <v>272</v>
      </c>
      <c r="B50" s="307" t="s">
        <v>273</v>
      </c>
      <c r="C50" s="308"/>
      <c r="D50" s="113">
        <v>0.57428335839355871</v>
      </c>
      <c r="E50" s="115">
        <v>592</v>
      </c>
      <c r="F50" s="114">
        <v>622</v>
      </c>
      <c r="G50" s="114">
        <v>643</v>
      </c>
      <c r="H50" s="114">
        <v>609</v>
      </c>
      <c r="I50" s="140">
        <v>588</v>
      </c>
      <c r="J50" s="115">
        <v>4</v>
      </c>
      <c r="K50" s="116">
        <v>0.68027210884353739</v>
      </c>
    </row>
    <row r="51" spans="1:11" ht="14.1" customHeight="1" x14ac:dyDescent="0.2">
      <c r="A51" s="306" t="s">
        <v>274</v>
      </c>
      <c r="B51" s="307" t="s">
        <v>275</v>
      </c>
      <c r="C51" s="308"/>
      <c r="D51" s="113">
        <v>0.9914148518213125</v>
      </c>
      <c r="E51" s="115">
        <v>1022</v>
      </c>
      <c r="F51" s="114">
        <v>1062</v>
      </c>
      <c r="G51" s="114">
        <v>1115</v>
      </c>
      <c r="H51" s="114">
        <v>1099</v>
      </c>
      <c r="I51" s="140">
        <v>1046</v>
      </c>
      <c r="J51" s="115">
        <v>-24</v>
      </c>
      <c r="K51" s="116">
        <v>-2.2944550669216062</v>
      </c>
    </row>
    <row r="52" spans="1:11" ht="14.1" customHeight="1" x14ac:dyDescent="0.2">
      <c r="A52" s="306">
        <v>71</v>
      </c>
      <c r="B52" s="307" t="s">
        <v>276</v>
      </c>
      <c r="C52" s="308"/>
      <c r="D52" s="113">
        <v>11.418732114274627</v>
      </c>
      <c r="E52" s="115">
        <v>11771</v>
      </c>
      <c r="F52" s="114">
        <v>11803</v>
      </c>
      <c r="G52" s="114">
        <v>11879</v>
      </c>
      <c r="H52" s="114">
        <v>11686</v>
      </c>
      <c r="I52" s="140">
        <v>11765</v>
      </c>
      <c r="J52" s="115">
        <v>6</v>
      </c>
      <c r="K52" s="116">
        <v>5.0998725031874206E-2</v>
      </c>
    </row>
    <row r="53" spans="1:11" ht="14.1" customHeight="1" x14ac:dyDescent="0.2">
      <c r="A53" s="306" t="s">
        <v>277</v>
      </c>
      <c r="B53" s="307" t="s">
        <v>278</v>
      </c>
      <c r="C53" s="308"/>
      <c r="D53" s="113">
        <v>4.22175874278508</v>
      </c>
      <c r="E53" s="115">
        <v>4352</v>
      </c>
      <c r="F53" s="114">
        <v>4386</v>
      </c>
      <c r="G53" s="114">
        <v>4388</v>
      </c>
      <c r="H53" s="114">
        <v>4300</v>
      </c>
      <c r="I53" s="140">
        <v>4320</v>
      </c>
      <c r="J53" s="115">
        <v>32</v>
      </c>
      <c r="K53" s="116">
        <v>0.7407407407407407</v>
      </c>
    </row>
    <row r="54" spans="1:11" ht="14.1" customHeight="1" x14ac:dyDescent="0.2">
      <c r="A54" s="306" t="s">
        <v>279</v>
      </c>
      <c r="B54" s="307" t="s">
        <v>280</v>
      </c>
      <c r="C54" s="308"/>
      <c r="D54" s="113">
        <v>6.0813891448804389</v>
      </c>
      <c r="E54" s="115">
        <v>6269</v>
      </c>
      <c r="F54" s="114">
        <v>6265</v>
      </c>
      <c r="G54" s="114">
        <v>6338</v>
      </c>
      <c r="H54" s="114">
        <v>6220</v>
      </c>
      <c r="I54" s="140">
        <v>6298</v>
      </c>
      <c r="J54" s="115">
        <v>-29</v>
      </c>
      <c r="K54" s="116">
        <v>-0.46046363925055572</v>
      </c>
    </row>
    <row r="55" spans="1:11" ht="14.1" customHeight="1" x14ac:dyDescent="0.2">
      <c r="A55" s="306">
        <v>72</v>
      </c>
      <c r="B55" s="307" t="s">
        <v>281</v>
      </c>
      <c r="C55" s="308"/>
      <c r="D55" s="113">
        <v>3.1362467866323906</v>
      </c>
      <c r="E55" s="115">
        <v>3233</v>
      </c>
      <c r="F55" s="114">
        <v>3261</v>
      </c>
      <c r="G55" s="114">
        <v>3295</v>
      </c>
      <c r="H55" s="114">
        <v>3219</v>
      </c>
      <c r="I55" s="140">
        <v>3217</v>
      </c>
      <c r="J55" s="115">
        <v>16</v>
      </c>
      <c r="K55" s="116">
        <v>0.49735778675784892</v>
      </c>
    </row>
    <row r="56" spans="1:11" ht="14.1" customHeight="1" x14ac:dyDescent="0.2">
      <c r="A56" s="306" t="s">
        <v>282</v>
      </c>
      <c r="B56" s="307" t="s">
        <v>283</v>
      </c>
      <c r="C56" s="308"/>
      <c r="D56" s="113">
        <v>1.5298055003152737</v>
      </c>
      <c r="E56" s="115">
        <v>1577</v>
      </c>
      <c r="F56" s="114">
        <v>1600</v>
      </c>
      <c r="G56" s="114">
        <v>1612</v>
      </c>
      <c r="H56" s="114">
        <v>1575</v>
      </c>
      <c r="I56" s="140">
        <v>1571</v>
      </c>
      <c r="J56" s="115">
        <v>6</v>
      </c>
      <c r="K56" s="116">
        <v>0.38192234245703371</v>
      </c>
    </row>
    <row r="57" spans="1:11" ht="14.1" customHeight="1" x14ac:dyDescent="0.2">
      <c r="A57" s="306" t="s">
        <v>284</v>
      </c>
      <c r="B57" s="307" t="s">
        <v>285</v>
      </c>
      <c r="C57" s="308"/>
      <c r="D57" s="113">
        <v>1.0913323955958676</v>
      </c>
      <c r="E57" s="115">
        <v>1125</v>
      </c>
      <c r="F57" s="114">
        <v>1127</v>
      </c>
      <c r="G57" s="114">
        <v>1139</v>
      </c>
      <c r="H57" s="114">
        <v>1120</v>
      </c>
      <c r="I57" s="140">
        <v>1115</v>
      </c>
      <c r="J57" s="115">
        <v>10</v>
      </c>
      <c r="K57" s="116">
        <v>0.89686098654708524</v>
      </c>
    </row>
    <row r="58" spans="1:11" ht="14.1" customHeight="1" x14ac:dyDescent="0.2">
      <c r="A58" s="306">
        <v>73</v>
      </c>
      <c r="B58" s="307" t="s">
        <v>286</v>
      </c>
      <c r="C58" s="308"/>
      <c r="D58" s="113">
        <v>2.7210554396856961</v>
      </c>
      <c r="E58" s="115">
        <v>2805</v>
      </c>
      <c r="F58" s="114">
        <v>2798</v>
      </c>
      <c r="G58" s="114">
        <v>2787</v>
      </c>
      <c r="H58" s="114">
        <v>2763</v>
      </c>
      <c r="I58" s="140">
        <v>2771</v>
      </c>
      <c r="J58" s="115">
        <v>34</v>
      </c>
      <c r="K58" s="116">
        <v>1.2269938650306749</v>
      </c>
    </row>
    <row r="59" spans="1:11" ht="14.1" customHeight="1" x14ac:dyDescent="0.2">
      <c r="A59" s="306" t="s">
        <v>287</v>
      </c>
      <c r="B59" s="307" t="s">
        <v>288</v>
      </c>
      <c r="C59" s="308"/>
      <c r="D59" s="113">
        <v>2.3669787068923704</v>
      </c>
      <c r="E59" s="115">
        <v>2440</v>
      </c>
      <c r="F59" s="114">
        <v>2428</v>
      </c>
      <c r="G59" s="114">
        <v>2416</v>
      </c>
      <c r="H59" s="114">
        <v>2407</v>
      </c>
      <c r="I59" s="140">
        <v>2406</v>
      </c>
      <c r="J59" s="115">
        <v>34</v>
      </c>
      <c r="K59" s="116">
        <v>1.4131338320864506</v>
      </c>
    </row>
    <row r="60" spans="1:11" ht="14.1" customHeight="1" x14ac:dyDescent="0.2">
      <c r="A60" s="306">
        <v>81</v>
      </c>
      <c r="B60" s="307" t="s">
        <v>289</v>
      </c>
      <c r="C60" s="308"/>
      <c r="D60" s="113">
        <v>6.8477470048988698</v>
      </c>
      <c r="E60" s="115">
        <v>7059</v>
      </c>
      <c r="F60" s="114">
        <v>7038</v>
      </c>
      <c r="G60" s="114">
        <v>6994</v>
      </c>
      <c r="H60" s="114">
        <v>6851</v>
      </c>
      <c r="I60" s="140">
        <v>6867</v>
      </c>
      <c r="J60" s="115">
        <v>192</v>
      </c>
      <c r="K60" s="116">
        <v>2.7959807776321539</v>
      </c>
    </row>
    <row r="61" spans="1:11" ht="14.1" customHeight="1" x14ac:dyDescent="0.2">
      <c r="A61" s="306" t="s">
        <v>290</v>
      </c>
      <c r="B61" s="307" t="s">
        <v>291</v>
      </c>
      <c r="C61" s="308"/>
      <c r="D61" s="113">
        <v>1.9799194839210361</v>
      </c>
      <c r="E61" s="115">
        <v>2041</v>
      </c>
      <c r="F61" s="114">
        <v>2044</v>
      </c>
      <c r="G61" s="114">
        <v>2038</v>
      </c>
      <c r="H61" s="114">
        <v>1957</v>
      </c>
      <c r="I61" s="140">
        <v>1996</v>
      </c>
      <c r="J61" s="115">
        <v>45</v>
      </c>
      <c r="K61" s="116">
        <v>2.2545090180360723</v>
      </c>
    </row>
    <row r="62" spans="1:11" ht="14.1" customHeight="1" x14ac:dyDescent="0.2">
      <c r="A62" s="306" t="s">
        <v>292</v>
      </c>
      <c r="B62" s="307" t="s">
        <v>293</v>
      </c>
      <c r="C62" s="308"/>
      <c r="D62" s="113">
        <v>2.8432846679924335</v>
      </c>
      <c r="E62" s="115">
        <v>2931</v>
      </c>
      <c r="F62" s="114">
        <v>2930</v>
      </c>
      <c r="G62" s="114">
        <v>2911</v>
      </c>
      <c r="H62" s="114">
        <v>2869</v>
      </c>
      <c r="I62" s="140">
        <v>2835</v>
      </c>
      <c r="J62" s="115">
        <v>96</v>
      </c>
      <c r="K62" s="116">
        <v>3.3862433862433861</v>
      </c>
    </row>
    <row r="63" spans="1:11" ht="14.1" customHeight="1" x14ac:dyDescent="0.2">
      <c r="A63" s="306"/>
      <c r="B63" s="307" t="s">
        <v>294</v>
      </c>
      <c r="C63" s="308"/>
      <c r="D63" s="113">
        <v>2.3068341659795313</v>
      </c>
      <c r="E63" s="115">
        <v>2378</v>
      </c>
      <c r="F63" s="114">
        <v>2377</v>
      </c>
      <c r="G63" s="114">
        <v>2351</v>
      </c>
      <c r="H63" s="114">
        <v>2333</v>
      </c>
      <c r="I63" s="140">
        <v>2288</v>
      </c>
      <c r="J63" s="115">
        <v>90</v>
      </c>
      <c r="K63" s="116">
        <v>3.9335664335664338</v>
      </c>
    </row>
    <row r="64" spans="1:11" ht="14.1" customHeight="1" x14ac:dyDescent="0.2">
      <c r="A64" s="306" t="s">
        <v>295</v>
      </c>
      <c r="B64" s="307" t="s">
        <v>296</v>
      </c>
      <c r="C64" s="308"/>
      <c r="D64" s="113">
        <v>0.5393607217344909</v>
      </c>
      <c r="E64" s="115">
        <v>556</v>
      </c>
      <c r="F64" s="114">
        <v>545</v>
      </c>
      <c r="G64" s="114">
        <v>534</v>
      </c>
      <c r="H64" s="114">
        <v>520</v>
      </c>
      <c r="I64" s="140">
        <v>523</v>
      </c>
      <c r="J64" s="115">
        <v>33</v>
      </c>
      <c r="K64" s="116">
        <v>6.3097514340344167</v>
      </c>
    </row>
    <row r="65" spans="1:11" ht="14.1" customHeight="1" x14ac:dyDescent="0.2">
      <c r="A65" s="306" t="s">
        <v>297</v>
      </c>
      <c r="B65" s="307" t="s">
        <v>298</v>
      </c>
      <c r="C65" s="308"/>
      <c r="D65" s="113">
        <v>0.86045496434980839</v>
      </c>
      <c r="E65" s="115">
        <v>887</v>
      </c>
      <c r="F65" s="114">
        <v>881</v>
      </c>
      <c r="G65" s="114">
        <v>875</v>
      </c>
      <c r="H65" s="114">
        <v>876</v>
      </c>
      <c r="I65" s="140">
        <v>886</v>
      </c>
      <c r="J65" s="115">
        <v>1</v>
      </c>
      <c r="K65" s="116">
        <v>0.11286681715575621</v>
      </c>
    </row>
    <row r="66" spans="1:11" ht="14.1" customHeight="1" x14ac:dyDescent="0.2">
      <c r="A66" s="306">
        <v>82</v>
      </c>
      <c r="B66" s="307" t="s">
        <v>299</v>
      </c>
      <c r="C66" s="308"/>
      <c r="D66" s="113">
        <v>3.1760197894941067</v>
      </c>
      <c r="E66" s="115">
        <v>3274</v>
      </c>
      <c r="F66" s="114">
        <v>3271</v>
      </c>
      <c r="G66" s="114">
        <v>3252</v>
      </c>
      <c r="H66" s="114">
        <v>3177</v>
      </c>
      <c r="I66" s="140">
        <v>3189</v>
      </c>
      <c r="J66" s="115">
        <v>85</v>
      </c>
      <c r="K66" s="116">
        <v>2.66541235497021</v>
      </c>
    </row>
    <row r="67" spans="1:11" ht="14.1" customHeight="1" x14ac:dyDescent="0.2">
      <c r="A67" s="306" t="s">
        <v>300</v>
      </c>
      <c r="B67" s="307" t="s">
        <v>301</v>
      </c>
      <c r="C67" s="308"/>
      <c r="D67" s="113">
        <v>2.0090216811369257</v>
      </c>
      <c r="E67" s="115">
        <v>2071</v>
      </c>
      <c r="F67" s="114">
        <v>2045</v>
      </c>
      <c r="G67" s="114">
        <v>2022</v>
      </c>
      <c r="H67" s="114">
        <v>1986</v>
      </c>
      <c r="I67" s="140">
        <v>1969</v>
      </c>
      <c r="J67" s="115">
        <v>102</v>
      </c>
      <c r="K67" s="116">
        <v>5.1802945657694259</v>
      </c>
    </row>
    <row r="68" spans="1:11" ht="14.1" customHeight="1" x14ac:dyDescent="0.2">
      <c r="A68" s="306" t="s">
        <v>302</v>
      </c>
      <c r="B68" s="307" t="s">
        <v>303</v>
      </c>
      <c r="C68" s="308"/>
      <c r="D68" s="113">
        <v>0.53548042877237234</v>
      </c>
      <c r="E68" s="115">
        <v>552</v>
      </c>
      <c r="F68" s="114">
        <v>568</v>
      </c>
      <c r="G68" s="114">
        <v>567</v>
      </c>
      <c r="H68" s="114">
        <v>540</v>
      </c>
      <c r="I68" s="140">
        <v>559</v>
      </c>
      <c r="J68" s="115">
        <v>-7</v>
      </c>
      <c r="K68" s="116">
        <v>-1.2522361359570662</v>
      </c>
    </row>
    <row r="69" spans="1:11" ht="14.1" customHeight="1" x14ac:dyDescent="0.2">
      <c r="A69" s="306">
        <v>83</v>
      </c>
      <c r="B69" s="307" t="s">
        <v>304</v>
      </c>
      <c r="C69" s="308"/>
      <c r="D69" s="113">
        <v>6.6886549934520056</v>
      </c>
      <c r="E69" s="115">
        <v>6895</v>
      </c>
      <c r="F69" s="114">
        <v>6931</v>
      </c>
      <c r="G69" s="114">
        <v>6870</v>
      </c>
      <c r="H69" s="114">
        <v>6679</v>
      </c>
      <c r="I69" s="140">
        <v>6657</v>
      </c>
      <c r="J69" s="115">
        <v>238</v>
      </c>
      <c r="K69" s="116">
        <v>3.5751840168243953</v>
      </c>
    </row>
    <row r="70" spans="1:11" ht="14.1" customHeight="1" x14ac:dyDescent="0.2">
      <c r="A70" s="306" t="s">
        <v>305</v>
      </c>
      <c r="B70" s="307" t="s">
        <v>306</v>
      </c>
      <c r="C70" s="308"/>
      <c r="D70" s="113">
        <v>5.4091283891933841</v>
      </c>
      <c r="E70" s="115">
        <v>5576</v>
      </c>
      <c r="F70" s="114">
        <v>5606</v>
      </c>
      <c r="G70" s="114">
        <v>5535</v>
      </c>
      <c r="H70" s="114">
        <v>5367</v>
      </c>
      <c r="I70" s="140">
        <v>5343</v>
      </c>
      <c r="J70" s="115">
        <v>233</v>
      </c>
      <c r="K70" s="116">
        <v>4.3608459666853827</v>
      </c>
    </row>
    <row r="71" spans="1:11" ht="14.1" customHeight="1" x14ac:dyDescent="0.2">
      <c r="A71" s="306"/>
      <c r="B71" s="307" t="s">
        <v>307</v>
      </c>
      <c r="C71" s="308"/>
      <c r="D71" s="113">
        <v>3.289518358636077</v>
      </c>
      <c r="E71" s="115">
        <v>3391</v>
      </c>
      <c r="F71" s="114">
        <v>3435</v>
      </c>
      <c r="G71" s="114">
        <v>3420</v>
      </c>
      <c r="H71" s="114">
        <v>3279</v>
      </c>
      <c r="I71" s="140">
        <v>3282</v>
      </c>
      <c r="J71" s="115">
        <v>109</v>
      </c>
      <c r="K71" s="116">
        <v>3.3211456429006705</v>
      </c>
    </row>
    <row r="72" spans="1:11" ht="14.1" customHeight="1" x14ac:dyDescent="0.2">
      <c r="A72" s="306">
        <v>84</v>
      </c>
      <c r="B72" s="307" t="s">
        <v>308</v>
      </c>
      <c r="C72" s="308"/>
      <c r="D72" s="113">
        <v>1.0437988068099142</v>
      </c>
      <c r="E72" s="115">
        <v>1076</v>
      </c>
      <c r="F72" s="114">
        <v>1067</v>
      </c>
      <c r="G72" s="114">
        <v>1034</v>
      </c>
      <c r="H72" s="114">
        <v>1036</v>
      </c>
      <c r="I72" s="140">
        <v>1086</v>
      </c>
      <c r="J72" s="115">
        <v>-10</v>
      </c>
      <c r="K72" s="116">
        <v>-0.92081031307550643</v>
      </c>
    </row>
    <row r="73" spans="1:11" ht="14.1" customHeight="1" x14ac:dyDescent="0.2">
      <c r="A73" s="306" t="s">
        <v>309</v>
      </c>
      <c r="B73" s="307" t="s">
        <v>310</v>
      </c>
      <c r="C73" s="308"/>
      <c r="D73" s="113">
        <v>0.60338555560944851</v>
      </c>
      <c r="E73" s="115">
        <v>622</v>
      </c>
      <c r="F73" s="114">
        <v>609</v>
      </c>
      <c r="G73" s="114">
        <v>587</v>
      </c>
      <c r="H73" s="114">
        <v>594</v>
      </c>
      <c r="I73" s="140">
        <v>634</v>
      </c>
      <c r="J73" s="115">
        <v>-12</v>
      </c>
      <c r="K73" s="116">
        <v>-1.8927444794952681</v>
      </c>
    </row>
    <row r="74" spans="1:11" ht="14.1" customHeight="1" x14ac:dyDescent="0.2">
      <c r="A74" s="306" t="s">
        <v>311</v>
      </c>
      <c r="B74" s="307" t="s">
        <v>312</v>
      </c>
      <c r="C74" s="308"/>
      <c r="D74" s="113">
        <v>7.0815346558665185E-2</v>
      </c>
      <c r="E74" s="115">
        <v>73</v>
      </c>
      <c r="F74" s="114">
        <v>69</v>
      </c>
      <c r="G74" s="114">
        <v>70</v>
      </c>
      <c r="H74" s="114">
        <v>76</v>
      </c>
      <c r="I74" s="140">
        <v>75</v>
      </c>
      <c r="J74" s="115">
        <v>-2</v>
      </c>
      <c r="K74" s="116">
        <v>-2.6666666666666665</v>
      </c>
    </row>
    <row r="75" spans="1:11" ht="14.1" customHeight="1" x14ac:dyDescent="0.2">
      <c r="A75" s="306" t="s">
        <v>313</v>
      </c>
      <c r="B75" s="307" t="s">
        <v>314</v>
      </c>
      <c r="C75" s="308"/>
      <c r="D75" s="113">
        <v>6.0144540912838919E-2</v>
      </c>
      <c r="E75" s="115">
        <v>62</v>
      </c>
      <c r="F75" s="114">
        <v>64</v>
      </c>
      <c r="G75" s="114">
        <v>63</v>
      </c>
      <c r="H75" s="114">
        <v>56</v>
      </c>
      <c r="I75" s="140">
        <v>68</v>
      </c>
      <c r="J75" s="115">
        <v>-6</v>
      </c>
      <c r="K75" s="116">
        <v>-8.8235294117647065</v>
      </c>
    </row>
    <row r="76" spans="1:11" ht="14.1" customHeight="1" x14ac:dyDescent="0.2">
      <c r="A76" s="306">
        <v>91</v>
      </c>
      <c r="B76" s="307" t="s">
        <v>315</v>
      </c>
      <c r="C76" s="308"/>
      <c r="D76" s="113">
        <v>0.16297230440898289</v>
      </c>
      <c r="E76" s="115">
        <v>168</v>
      </c>
      <c r="F76" s="114">
        <v>165</v>
      </c>
      <c r="G76" s="114">
        <v>168</v>
      </c>
      <c r="H76" s="114">
        <v>157</v>
      </c>
      <c r="I76" s="140">
        <v>156</v>
      </c>
      <c r="J76" s="115">
        <v>12</v>
      </c>
      <c r="K76" s="116">
        <v>7.6923076923076925</v>
      </c>
    </row>
    <row r="77" spans="1:11" ht="14.1" customHeight="1" x14ac:dyDescent="0.2">
      <c r="A77" s="306">
        <v>92</v>
      </c>
      <c r="B77" s="307" t="s">
        <v>316</v>
      </c>
      <c r="C77" s="308"/>
      <c r="D77" s="113">
        <v>1.4987631566183246</v>
      </c>
      <c r="E77" s="115">
        <v>1545</v>
      </c>
      <c r="F77" s="114">
        <v>1539</v>
      </c>
      <c r="G77" s="114">
        <v>1532</v>
      </c>
      <c r="H77" s="114">
        <v>1529</v>
      </c>
      <c r="I77" s="140">
        <v>1527</v>
      </c>
      <c r="J77" s="115">
        <v>18</v>
      </c>
      <c r="K77" s="116">
        <v>1.1787819253438114</v>
      </c>
    </row>
    <row r="78" spans="1:11" ht="14.1" customHeight="1" x14ac:dyDescent="0.2">
      <c r="A78" s="306">
        <v>93</v>
      </c>
      <c r="B78" s="307" t="s">
        <v>317</v>
      </c>
      <c r="C78" s="308"/>
      <c r="D78" s="113">
        <v>0.42392200611146141</v>
      </c>
      <c r="E78" s="115">
        <v>437</v>
      </c>
      <c r="F78" s="114">
        <v>449</v>
      </c>
      <c r="G78" s="114">
        <v>459</v>
      </c>
      <c r="H78" s="114">
        <v>463</v>
      </c>
      <c r="I78" s="140">
        <v>475</v>
      </c>
      <c r="J78" s="115">
        <v>-38</v>
      </c>
      <c r="K78" s="116">
        <v>-8</v>
      </c>
    </row>
    <row r="79" spans="1:11" ht="14.1" customHeight="1" x14ac:dyDescent="0.2">
      <c r="A79" s="306">
        <v>94</v>
      </c>
      <c r="B79" s="307" t="s">
        <v>318</v>
      </c>
      <c r="C79" s="308"/>
      <c r="D79" s="113">
        <v>9.1186884609788035E-2</v>
      </c>
      <c r="E79" s="115">
        <v>94</v>
      </c>
      <c r="F79" s="114">
        <v>96</v>
      </c>
      <c r="G79" s="114">
        <v>96</v>
      </c>
      <c r="H79" s="114">
        <v>93</v>
      </c>
      <c r="I79" s="140">
        <v>88</v>
      </c>
      <c r="J79" s="115">
        <v>6</v>
      </c>
      <c r="K79" s="116">
        <v>6.8181818181818183</v>
      </c>
    </row>
    <row r="80" spans="1:11" ht="14.1" customHeight="1" x14ac:dyDescent="0.2">
      <c r="A80" s="306" t="s">
        <v>319</v>
      </c>
      <c r="B80" s="307" t="s">
        <v>320</v>
      </c>
      <c r="C80" s="308"/>
      <c r="D80" s="113">
        <v>6.7905126837076203E-3</v>
      </c>
      <c r="E80" s="115">
        <v>7</v>
      </c>
      <c r="F80" s="114">
        <v>8</v>
      </c>
      <c r="G80" s="114">
        <v>7</v>
      </c>
      <c r="H80" s="114">
        <v>8</v>
      </c>
      <c r="I80" s="140">
        <v>10</v>
      </c>
      <c r="J80" s="115">
        <v>-3</v>
      </c>
      <c r="K80" s="116">
        <v>-30</v>
      </c>
    </row>
    <row r="81" spans="1:11" ht="14.1" customHeight="1" x14ac:dyDescent="0.2">
      <c r="A81" s="310" t="s">
        <v>321</v>
      </c>
      <c r="B81" s="311" t="s">
        <v>224</v>
      </c>
      <c r="C81" s="312"/>
      <c r="D81" s="125">
        <v>0</v>
      </c>
      <c r="E81" s="143">
        <v>0</v>
      </c>
      <c r="F81" s="144" t="s">
        <v>514</v>
      </c>
      <c r="G81" s="144" t="s">
        <v>514</v>
      </c>
      <c r="H81" s="144">
        <v>4</v>
      </c>
      <c r="I81" s="145">
        <v>5</v>
      </c>
      <c r="J81" s="143">
        <v>-5</v>
      </c>
      <c r="K81" s="146">
        <v>-100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35309</v>
      </c>
      <c r="E12" s="114">
        <v>36061</v>
      </c>
      <c r="F12" s="114">
        <v>36177</v>
      </c>
      <c r="G12" s="114">
        <v>36340</v>
      </c>
      <c r="H12" s="140">
        <v>35774</v>
      </c>
      <c r="I12" s="115">
        <v>-465</v>
      </c>
      <c r="J12" s="116">
        <v>-1.2998266897746966</v>
      </c>
      <c r="K12"/>
      <c r="L12"/>
      <c r="M12"/>
      <c r="N12"/>
      <c r="O12"/>
      <c r="P12"/>
    </row>
    <row r="13" spans="1:16" s="110" customFormat="1" ht="14.45" customHeight="1" x14ac:dyDescent="0.2">
      <c r="A13" s="120" t="s">
        <v>105</v>
      </c>
      <c r="B13" s="119" t="s">
        <v>106</v>
      </c>
      <c r="C13" s="113">
        <v>40.25036109773712</v>
      </c>
      <c r="D13" s="115">
        <v>14212</v>
      </c>
      <c r="E13" s="114">
        <v>14394</v>
      </c>
      <c r="F13" s="114">
        <v>14494</v>
      </c>
      <c r="G13" s="114">
        <v>14584</v>
      </c>
      <c r="H13" s="140">
        <v>14296</v>
      </c>
      <c r="I13" s="115">
        <v>-84</v>
      </c>
      <c r="J13" s="116">
        <v>-0.58757694459988807</v>
      </c>
      <c r="K13"/>
      <c r="L13"/>
      <c r="M13"/>
      <c r="N13"/>
      <c r="O13"/>
      <c r="P13"/>
    </row>
    <row r="14" spans="1:16" s="110" customFormat="1" ht="14.45" customHeight="1" x14ac:dyDescent="0.2">
      <c r="A14" s="120"/>
      <c r="B14" s="119" t="s">
        <v>107</v>
      </c>
      <c r="C14" s="113">
        <v>59.74963890226288</v>
      </c>
      <c r="D14" s="115">
        <v>21097</v>
      </c>
      <c r="E14" s="114">
        <v>21667</v>
      </c>
      <c r="F14" s="114">
        <v>21683</v>
      </c>
      <c r="G14" s="114">
        <v>21756</v>
      </c>
      <c r="H14" s="140">
        <v>21478</v>
      </c>
      <c r="I14" s="115">
        <v>-381</v>
      </c>
      <c r="J14" s="116">
        <v>-1.7739081851196574</v>
      </c>
      <c r="K14"/>
      <c r="L14"/>
      <c r="M14"/>
      <c r="N14"/>
      <c r="O14"/>
      <c r="P14"/>
    </row>
    <row r="15" spans="1:16" s="110" customFormat="1" ht="14.45" customHeight="1" x14ac:dyDescent="0.2">
      <c r="A15" s="118" t="s">
        <v>105</v>
      </c>
      <c r="B15" s="121" t="s">
        <v>108</v>
      </c>
      <c r="C15" s="113">
        <v>16.585006655526918</v>
      </c>
      <c r="D15" s="115">
        <v>5856</v>
      </c>
      <c r="E15" s="114">
        <v>5946</v>
      </c>
      <c r="F15" s="114">
        <v>6018</v>
      </c>
      <c r="G15" s="114">
        <v>6157</v>
      </c>
      <c r="H15" s="140">
        <v>5899</v>
      </c>
      <c r="I15" s="115">
        <v>-43</v>
      </c>
      <c r="J15" s="116">
        <v>-0.72893710798440414</v>
      </c>
      <c r="K15"/>
      <c r="L15"/>
      <c r="M15"/>
      <c r="N15"/>
      <c r="O15"/>
      <c r="P15"/>
    </row>
    <row r="16" spans="1:16" s="110" customFormat="1" ht="14.45" customHeight="1" x14ac:dyDescent="0.2">
      <c r="A16" s="118"/>
      <c r="B16" s="121" t="s">
        <v>109</v>
      </c>
      <c r="C16" s="113">
        <v>46.546206349655897</v>
      </c>
      <c r="D16" s="115">
        <v>16435</v>
      </c>
      <c r="E16" s="114">
        <v>16842</v>
      </c>
      <c r="F16" s="114">
        <v>16899</v>
      </c>
      <c r="G16" s="114">
        <v>17013</v>
      </c>
      <c r="H16" s="140">
        <v>16932</v>
      </c>
      <c r="I16" s="115">
        <v>-497</v>
      </c>
      <c r="J16" s="116">
        <v>-2.9352704937396648</v>
      </c>
      <c r="K16"/>
      <c r="L16"/>
      <c r="M16"/>
      <c r="N16"/>
      <c r="O16"/>
      <c r="P16"/>
    </row>
    <row r="17" spans="1:16" s="110" customFormat="1" ht="14.45" customHeight="1" x14ac:dyDescent="0.2">
      <c r="A17" s="118"/>
      <c r="B17" s="121" t="s">
        <v>110</v>
      </c>
      <c r="C17" s="113">
        <v>20.201648304964738</v>
      </c>
      <c r="D17" s="115">
        <v>7133</v>
      </c>
      <c r="E17" s="114">
        <v>7199</v>
      </c>
      <c r="F17" s="114">
        <v>7217</v>
      </c>
      <c r="G17" s="114">
        <v>7190</v>
      </c>
      <c r="H17" s="140">
        <v>7104</v>
      </c>
      <c r="I17" s="115">
        <v>29</v>
      </c>
      <c r="J17" s="116">
        <v>0.40822072072072074</v>
      </c>
      <c r="K17"/>
      <c r="L17"/>
      <c r="M17"/>
      <c r="N17"/>
      <c r="O17"/>
      <c r="P17"/>
    </row>
    <row r="18" spans="1:16" s="110" customFormat="1" ht="14.45" customHeight="1" x14ac:dyDescent="0.2">
      <c r="A18" s="120"/>
      <c r="B18" s="121" t="s">
        <v>111</v>
      </c>
      <c r="C18" s="113">
        <v>16.667138689852447</v>
      </c>
      <c r="D18" s="115">
        <v>5885</v>
      </c>
      <c r="E18" s="114">
        <v>6074</v>
      </c>
      <c r="F18" s="114">
        <v>6043</v>
      </c>
      <c r="G18" s="114">
        <v>5980</v>
      </c>
      <c r="H18" s="140">
        <v>5839</v>
      </c>
      <c r="I18" s="115">
        <v>46</v>
      </c>
      <c r="J18" s="116">
        <v>0.78780613118684706</v>
      </c>
      <c r="K18"/>
      <c r="L18"/>
      <c r="M18"/>
      <c r="N18"/>
      <c r="O18"/>
      <c r="P18"/>
    </row>
    <row r="19" spans="1:16" s="110" customFormat="1" ht="14.45" customHeight="1" x14ac:dyDescent="0.2">
      <c r="A19" s="120"/>
      <c r="B19" s="121" t="s">
        <v>112</v>
      </c>
      <c r="C19" s="113">
        <v>1.503865869891529</v>
      </c>
      <c r="D19" s="115">
        <v>531</v>
      </c>
      <c r="E19" s="114">
        <v>552</v>
      </c>
      <c r="F19" s="114">
        <v>586</v>
      </c>
      <c r="G19" s="114">
        <v>506</v>
      </c>
      <c r="H19" s="140">
        <v>506</v>
      </c>
      <c r="I19" s="115">
        <v>25</v>
      </c>
      <c r="J19" s="116">
        <v>4.9407114624505928</v>
      </c>
      <c r="K19"/>
      <c r="L19"/>
      <c r="M19"/>
      <c r="N19"/>
      <c r="O19"/>
      <c r="P19"/>
    </row>
    <row r="20" spans="1:16" s="110" customFormat="1" ht="14.45" customHeight="1" x14ac:dyDescent="0.2">
      <c r="A20" s="120" t="s">
        <v>113</v>
      </c>
      <c r="B20" s="119" t="s">
        <v>116</v>
      </c>
      <c r="C20" s="113">
        <v>91.141068849301874</v>
      </c>
      <c r="D20" s="115">
        <v>32181</v>
      </c>
      <c r="E20" s="114">
        <v>32907</v>
      </c>
      <c r="F20" s="114">
        <v>33066</v>
      </c>
      <c r="G20" s="114">
        <v>33234</v>
      </c>
      <c r="H20" s="140">
        <v>32749</v>
      </c>
      <c r="I20" s="115">
        <v>-568</v>
      </c>
      <c r="J20" s="116">
        <v>-1.7344041039421052</v>
      </c>
      <c r="K20"/>
      <c r="L20"/>
      <c r="M20"/>
      <c r="N20"/>
      <c r="O20"/>
      <c r="P20"/>
    </row>
    <row r="21" spans="1:16" s="110" customFormat="1" ht="14.45" customHeight="1" x14ac:dyDescent="0.2">
      <c r="A21" s="123"/>
      <c r="B21" s="124" t="s">
        <v>117</v>
      </c>
      <c r="C21" s="125">
        <v>8.7229884731938032</v>
      </c>
      <c r="D21" s="143">
        <v>3080</v>
      </c>
      <c r="E21" s="144">
        <v>3116</v>
      </c>
      <c r="F21" s="144">
        <v>3070</v>
      </c>
      <c r="G21" s="144">
        <v>3066</v>
      </c>
      <c r="H21" s="145">
        <v>2982</v>
      </c>
      <c r="I21" s="143">
        <v>98</v>
      </c>
      <c r="J21" s="146">
        <v>3.2863849765258215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470357</v>
      </c>
      <c r="E23" s="114">
        <v>489426</v>
      </c>
      <c r="F23" s="114">
        <v>493608</v>
      </c>
      <c r="G23" s="114">
        <v>494508</v>
      </c>
      <c r="H23" s="140">
        <v>487194</v>
      </c>
      <c r="I23" s="115">
        <v>-16837</v>
      </c>
      <c r="J23" s="116">
        <v>-3.4559128396490926</v>
      </c>
      <c r="K23"/>
      <c r="L23"/>
      <c r="M23"/>
      <c r="N23"/>
      <c r="O23"/>
      <c r="P23"/>
    </row>
    <row r="24" spans="1:16" s="110" customFormat="1" ht="14.45" customHeight="1" x14ac:dyDescent="0.2">
      <c r="A24" s="120" t="s">
        <v>105</v>
      </c>
      <c r="B24" s="119" t="s">
        <v>106</v>
      </c>
      <c r="C24" s="113">
        <v>40.426739689214791</v>
      </c>
      <c r="D24" s="115">
        <v>190150</v>
      </c>
      <c r="E24" s="114">
        <v>196287</v>
      </c>
      <c r="F24" s="114">
        <v>197849</v>
      </c>
      <c r="G24" s="114">
        <v>197290</v>
      </c>
      <c r="H24" s="140">
        <v>194372</v>
      </c>
      <c r="I24" s="115">
        <v>-4222</v>
      </c>
      <c r="J24" s="116">
        <v>-2.1721235568909103</v>
      </c>
      <c r="K24"/>
      <c r="L24"/>
      <c r="M24"/>
      <c r="N24"/>
      <c r="O24"/>
      <c r="P24"/>
    </row>
    <row r="25" spans="1:16" s="110" customFormat="1" ht="14.45" customHeight="1" x14ac:dyDescent="0.2">
      <c r="A25" s="120"/>
      <c r="B25" s="119" t="s">
        <v>107</v>
      </c>
      <c r="C25" s="113">
        <v>59.573260310785209</v>
      </c>
      <c r="D25" s="115">
        <v>280207</v>
      </c>
      <c r="E25" s="114">
        <v>293139</v>
      </c>
      <c r="F25" s="114">
        <v>295759</v>
      </c>
      <c r="G25" s="114">
        <v>297218</v>
      </c>
      <c r="H25" s="140">
        <v>292822</v>
      </c>
      <c r="I25" s="115">
        <v>-12615</v>
      </c>
      <c r="J25" s="116">
        <v>-4.3080779449631521</v>
      </c>
      <c r="K25"/>
      <c r="L25"/>
      <c r="M25"/>
      <c r="N25"/>
      <c r="O25"/>
      <c r="P25"/>
    </row>
    <row r="26" spans="1:16" s="110" customFormat="1" ht="14.45" customHeight="1" x14ac:dyDescent="0.2">
      <c r="A26" s="118" t="s">
        <v>105</v>
      </c>
      <c r="B26" s="121" t="s">
        <v>108</v>
      </c>
      <c r="C26" s="113">
        <v>16.785760603116355</v>
      </c>
      <c r="D26" s="115">
        <v>78953</v>
      </c>
      <c r="E26" s="114">
        <v>84347</v>
      </c>
      <c r="F26" s="114">
        <v>85552</v>
      </c>
      <c r="G26" s="114">
        <v>87910</v>
      </c>
      <c r="H26" s="140">
        <v>84635</v>
      </c>
      <c r="I26" s="115">
        <v>-5682</v>
      </c>
      <c r="J26" s="116">
        <v>-6.7135345897087495</v>
      </c>
      <c r="K26"/>
      <c r="L26"/>
      <c r="M26"/>
      <c r="N26"/>
      <c r="O26"/>
      <c r="P26"/>
    </row>
    <row r="27" spans="1:16" s="110" customFormat="1" ht="14.45" customHeight="1" x14ac:dyDescent="0.2">
      <c r="A27" s="118"/>
      <c r="B27" s="121" t="s">
        <v>109</v>
      </c>
      <c r="C27" s="113">
        <v>46.5004241459147</v>
      </c>
      <c r="D27" s="115">
        <v>218718</v>
      </c>
      <c r="E27" s="114">
        <v>228807</v>
      </c>
      <c r="F27" s="114">
        <v>231217</v>
      </c>
      <c r="G27" s="114">
        <v>231109</v>
      </c>
      <c r="H27" s="140">
        <v>229687</v>
      </c>
      <c r="I27" s="115">
        <v>-10969</v>
      </c>
      <c r="J27" s="116">
        <v>-4.7756294435470883</v>
      </c>
      <c r="K27"/>
      <c r="L27"/>
      <c r="M27"/>
      <c r="N27"/>
      <c r="O27"/>
      <c r="P27"/>
    </row>
    <row r="28" spans="1:16" s="110" customFormat="1" ht="14.45" customHeight="1" x14ac:dyDescent="0.2">
      <c r="A28" s="118"/>
      <c r="B28" s="121" t="s">
        <v>110</v>
      </c>
      <c r="C28" s="113">
        <v>20.320947705678879</v>
      </c>
      <c r="D28" s="115">
        <v>95581</v>
      </c>
      <c r="E28" s="114">
        <v>97355</v>
      </c>
      <c r="F28" s="114">
        <v>98122</v>
      </c>
      <c r="G28" s="114">
        <v>97824</v>
      </c>
      <c r="H28" s="140">
        <v>96763</v>
      </c>
      <c r="I28" s="115">
        <v>-1182</v>
      </c>
      <c r="J28" s="116">
        <v>-1.2215412916093962</v>
      </c>
      <c r="K28"/>
      <c r="L28"/>
      <c r="M28"/>
      <c r="N28"/>
      <c r="O28"/>
      <c r="P28"/>
    </row>
    <row r="29" spans="1:16" s="110" customFormat="1" ht="14.45" customHeight="1" x14ac:dyDescent="0.2">
      <c r="A29" s="118"/>
      <c r="B29" s="121" t="s">
        <v>111</v>
      </c>
      <c r="C29" s="113">
        <v>16.392654940821547</v>
      </c>
      <c r="D29" s="115">
        <v>77104</v>
      </c>
      <c r="E29" s="114">
        <v>78916</v>
      </c>
      <c r="F29" s="114">
        <v>78717</v>
      </c>
      <c r="G29" s="114">
        <v>77665</v>
      </c>
      <c r="H29" s="140">
        <v>76109</v>
      </c>
      <c r="I29" s="115">
        <v>995</v>
      </c>
      <c r="J29" s="116">
        <v>1.3073355319344624</v>
      </c>
      <c r="K29"/>
      <c r="L29"/>
      <c r="M29"/>
      <c r="N29"/>
      <c r="O29"/>
      <c r="P29"/>
    </row>
    <row r="30" spans="1:16" s="110" customFormat="1" ht="14.45" customHeight="1" x14ac:dyDescent="0.2">
      <c r="A30" s="120"/>
      <c r="B30" s="121" t="s">
        <v>112</v>
      </c>
      <c r="C30" s="113">
        <v>1.5739108804588855</v>
      </c>
      <c r="D30" s="115">
        <v>7403</v>
      </c>
      <c r="E30" s="114">
        <v>7595</v>
      </c>
      <c r="F30" s="114">
        <v>8004</v>
      </c>
      <c r="G30" s="114">
        <v>6991</v>
      </c>
      <c r="H30" s="140">
        <v>6849</v>
      </c>
      <c r="I30" s="115">
        <v>554</v>
      </c>
      <c r="J30" s="116">
        <v>8.0887720835158419</v>
      </c>
      <c r="K30"/>
      <c r="L30"/>
      <c r="M30"/>
      <c r="N30"/>
      <c r="O30"/>
      <c r="P30"/>
    </row>
    <row r="31" spans="1:16" s="110" customFormat="1" ht="14.45" customHeight="1" x14ac:dyDescent="0.2">
      <c r="A31" s="120" t="s">
        <v>113</v>
      </c>
      <c r="B31" s="119" t="s">
        <v>116</v>
      </c>
      <c r="C31" s="113">
        <v>88.523610789251563</v>
      </c>
      <c r="D31" s="115">
        <v>416377</v>
      </c>
      <c r="E31" s="114">
        <v>433275</v>
      </c>
      <c r="F31" s="114">
        <v>437742</v>
      </c>
      <c r="G31" s="114">
        <v>439328</v>
      </c>
      <c r="H31" s="140">
        <v>433581</v>
      </c>
      <c r="I31" s="115">
        <v>-17204</v>
      </c>
      <c r="J31" s="116">
        <v>-3.9678860466671741</v>
      </c>
      <c r="K31"/>
      <c r="L31"/>
      <c r="M31"/>
      <c r="N31"/>
      <c r="O31"/>
      <c r="P31"/>
    </row>
    <row r="32" spans="1:16" s="110" customFormat="1" ht="14.45" customHeight="1" x14ac:dyDescent="0.2">
      <c r="A32" s="123"/>
      <c r="B32" s="124" t="s">
        <v>117</v>
      </c>
      <c r="C32" s="125">
        <v>11.288659465044637</v>
      </c>
      <c r="D32" s="143">
        <v>53097</v>
      </c>
      <c r="E32" s="144">
        <v>55234</v>
      </c>
      <c r="F32" s="144">
        <v>54957</v>
      </c>
      <c r="G32" s="144">
        <v>54276</v>
      </c>
      <c r="H32" s="145">
        <v>52739</v>
      </c>
      <c r="I32" s="143">
        <v>358</v>
      </c>
      <c r="J32" s="146">
        <v>0.67881453952482984</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35644</v>
      </c>
      <c r="E56" s="114">
        <v>36626</v>
      </c>
      <c r="F56" s="114">
        <v>36884</v>
      </c>
      <c r="G56" s="114">
        <v>36925</v>
      </c>
      <c r="H56" s="140">
        <v>36438</v>
      </c>
      <c r="I56" s="115">
        <v>-794</v>
      </c>
      <c r="J56" s="116">
        <v>-2.1790438553158791</v>
      </c>
      <c r="K56"/>
      <c r="L56"/>
      <c r="M56"/>
      <c r="N56"/>
      <c r="O56"/>
      <c r="P56"/>
    </row>
    <row r="57" spans="1:16" s="110" customFormat="1" ht="14.45" customHeight="1" x14ac:dyDescent="0.2">
      <c r="A57" s="120" t="s">
        <v>105</v>
      </c>
      <c r="B57" s="119" t="s">
        <v>106</v>
      </c>
      <c r="C57" s="113">
        <v>40.323757154079225</v>
      </c>
      <c r="D57" s="115">
        <v>14373</v>
      </c>
      <c r="E57" s="114">
        <v>14673</v>
      </c>
      <c r="F57" s="114">
        <v>14752</v>
      </c>
      <c r="G57" s="114">
        <v>14746</v>
      </c>
      <c r="H57" s="140">
        <v>14526</v>
      </c>
      <c r="I57" s="115">
        <v>-153</v>
      </c>
      <c r="J57" s="116">
        <v>-1.0532837670384139</v>
      </c>
    </row>
    <row r="58" spans="1:16" s="110" customFormat="1" ht="14.45" customHeight="1" x14ac:dyDescent="0.2">
      <c r="A58" s="120"/>
      <c r="B58" s="119" t="s">
        <v>107</v>
      </c>
      <c r="C58" s="113">
        <v>59.676242845920775</v>
      </c>
      <c r="D58" s="115">
        <v>21271</v>
      </c>
      <c r="E58" s="114">
        <v>21953</v>
      </c>
      <c r="F58" s="114">
        <v>22132</v>
      </c>
      <c r="G58" s="114">
        <v>22179</v>
      </c>
      <c r="H58" s="140">
        <v>21912</v>
      </c>
      <c r="I58" s="115">
        <v>-641</v>
      </c>
      <c r="J58" s="116">
        <v>-2.9253377144943409</v>
      </c>
    </row>
    <row r="59" spans="1:16" s="110" customFormat="1" ht="14.45" customHeight="1" x14ac:dyDescent="0.2">
      <c r="A59" s="118" t="s">
        <v>105</v>
      </c>
      <c r="B59" s="121" t="s">
        <v>108</v>
      </c>
      <c r="C59" s="113">
        <v>14.964650432050275</v>
      </c>
      <c r="D59" s="115">
        <v>5334</v>
      </c>
      <c r="E59" s="114">
        <v>5554</v>
      </c>
      <c r="F59" s="114">
        <v>5661</v>
      </c>
      <c r="G59" s="114">
        <v>5841</v>
      </c>
      <c r="H59" s="140">
        <v>5619</v>
      </c>
      <c r="I59" s="115">
        <v>-285</v>
      </c>
      <c r="J59" s="116">
        <v>-5.0720768820074742</v>
      </c>
    </row>
    <row r="60" spans="1:16" s="110" customFormat="1" ht="14.45" customHeight="1" x14ac:dyDescent="0.2">
      <c r="A60" s="118"/>
      <c r="B60" s="121" t="s">
        <v>109</v>
      </c>
      <c r="C60" s="113">
        <v>47.129951745034226</v>
      </c>
      <c r="D60" s="115">
        <v>16799</v>
      </c>
      <c r="E60" s="114">
        <v>17303</v>
      </c>
      <c r="F60" s="114">
        <v>17464</v>
      </c>
      <c r="G60" s="114">
        <v>17466</v>
      </c>
      <c r="H60" s="140">
        <v>17359</v>
      </c>
      <c r="I60" s="115">
        <v>-560</v>
      </c>
      <c r="J60" s="116">
        <v>-3.2259922806613286</v>
      </c>
    </row>
    <row r="61" spans="1:16" s="110" customFormat="1" ht="14.45" customHeight="1" x14ac:dyDescent="0.2">
      <c r="A61" s="118"/>
      <c r="B61" s="121" t="s">
        <v>110</v>
      </c>
      <c r="C61" s="113">
        <v>20.732802154640332</v>
      </c>
      <c r="D61" s="115">
        <v>7390</v>
      </c>
      <c r="E61" s="114">
        <v>7489</v>
      </c>
      <c r="F61" s="114">
        <v>7520</v>
      </c>
      <c r="G61" s="114">
        <v>7454</v>
      </c>
      <c r="H61" s="140">
        <v>7386</v>
      </c>
      <c r="I61" s="115">
        <v>4</v>
      </c>
      <c r="J61" s="116">
        <v>5.4156512320606552E-2</v>
      </c>
    </row>
    <row r="62" spans="1:16" s="110" customFormat="1" ht="14.45" customHeight="1" x14ac:dyDescent="0.2">
      <c r="A62" s="120"/>
      <c r="B62" s="121" t="s">
        <v>111</v>
      </c>
      <c r="C62" s="113">
        <v>17.172595668275164</v>
      </c>
      <c r="D62" s="115">
        <v>6121</v>
      </c>
      <c r="E62" s="114">
        <v>6280</v>
      </c>
      <c r="F62" s="114">
        <v>6239</v>
      </c>
      <c r="G62" s="114">
        <v>6164</v>
      </c>
      <c r="H62" s="140">
        <v>6074</v>
      </c>
      <c r="I62" s="115">
        <v>47</v>
      </c>
      <c r="J62" s="116">
        <v>0.77378992426736914</v>
      </c>
    </row>
    <row r="63" spans="1:16" s="110" customFormat="1" ht="14.45" customHeight="1" x14ac:dyDescent="0.2">
      <c r="A63" s="120"/>
      <c r="B63" s="121" t="s">
        <v>112</v>
      </c>
      <c r="C63" s="113">
        <v>1.6243968129278419</v>
      </c>
      <c r="D63" s="115">
        <v>579</v>
      </c>
      <c r="E63" s="114">
        <v>587</v>
      </c>
      <c r="F63" s="114">
        <v>595</v>
      </c>
      <c r="G63" s="114">
        <v>516</v>
      </c>
      <c r="H63" s="140">
        <v>520</v>
      </c>
      <c r="I63" s="115">
        <v>59</v>
      </c>
      <c r="J63" s="116">
        <v>11.346153846153847</v>
      </c>
    </row>
    <row r="64" spans="1:16" s="110" customFormat="1" ht="14.45" customHeight="1" x14ac:dyDescent="0.2">
      <c r="A64" s="120" t="s">
        <v>113</v>
      </c>
      <c r="B64" s="119" t="s">
        <v>116</v>
      </c>
      <c r="C64" s="113">
        <v>91.364605543710027</v>
      </c>
      <c r="D64" s="115">
        <v>32566</v>
      </c>
      <c r="E64" s="114">
        <v>33530</v>
      </c>
      <c r="F64" s="114">
        <v>33849</v>
      </c>
      <c r="G64" s="114">
        <v>33884</v>
      </c>
      <c r="H64" s="140">
        <v>33449</v>
      </c>
      <c r="I64" s="115">
        <v>-883</v>
      </c>
      <c r="J64" s="116">
        <v>-2.6398397560465185</v>
      </c>
    </row>
    <row r="65" spans="1:10" s="110" customFormat="1" ht="14.45" customHeight="1" x14ac:dyDescent="0.2">
      <c r="A65" s="123"/>
      <c r="B65" s="124" t="s">
        <v>117</v>
      </c>
      <c r="C65" s="125">
        <v>8.517562563124228</v>
      </c>
      <c r="D65" s="143">
        <v>3036</v>
      </c>
      <c r="E65" s="144">
        <v>3063</v>
      </c>
      <c r="F65" s="144">
        <v>2998</v>
      </c>
      <c r="G65" s="144">
        <v>3004</v>
      </c>
      <c r="H65" s="145">
        <v>2948</v>
      </c>
      <c r="I65" s="143">
        <v>88</v>
      </c>
      <c r="J65" s="146">
        <v>2.9850746268656718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35309</v>
      </c>
      <c r="G11" s="114">
        <v>36061</v>
      </c>
      <c r="H11" s="114">
        <v>36177</v>
      </c>
      <c r="I11" s="114">
        <v>36340</v>
      </c>
      <c r="J11" s="140">
        <v>35774</v>
      </c>
      <c r="K11" s="114">
        <v>-465</v>
      </c>
      <c r="L11" s="116">
        <v>-1.2998266897746966</v>
      </c>
    </row>
    <row r="12" spans="1:17" s="110" customFormat="1" ht="24" customHeight="1" x14ac:dyDescent="0.2">
      <c r="A12" s="604" t="s">
        <v>185</v>
      </c>
      <c r="B12" s="605"/>
      <c r="C12" s="605"/>
      <c r="D12" s="606"/>
      <c r="E12" s="113">
        <v>40.25036109773712</v>
      </c>
      <c r="F12" s="115">
        <v>14212</v>
      </c>
      <c r="G12" s="114">
        <v>14394</v>
      </c>
      <c r="H12" s="114">
        <v>14494</v>
      </c>
      <c r="I12" s="114">
        <v>14584</v>
      </c>
      <c r="J12" s="140">
        <v>14296</v>
      </c>
      <c r="K12" s="114">
        <v>-84</v>
      </c>
      <c r="L12" s="116">
        <v>-0.58757694459988807</v>
      </c>
    </row>
    <row r="13" spans="1:17" s="110" customFormat="1" ht="15" customHeight="1" x14ac:dyDescent="0.2">
      <c r="A13" s="120"/>
      <c r="B13" s="612" t="s">
        <v>107</v>
      </c>
      <c r="C13" s="612"/>
      <c r="E13" s="113">
        <v>59.74963890226288</v>
      </c>
      <c r="F13" s="115">
        <v>21097</v>
      </c>
      <c r="G13" s="114">
        <v>21667</v>
      </c>
      <c r="H13" s="114">
        <v>21683</v>
      </c>
      <c r="I13" s="114">
        <v>21756</v>
      </c>
      <c r="J13" s="140">
        <v>21478</v>
      </c>
      <c r="K13" s="114">
        <v>-381</v>
      </c>
      <c r="L13" s="116">
        <v>-1.7739081851196574</v>
      </c>
    </row>
    <row r="14" spans="1:17" s="110" customFormat="1" ht="22.5" customHeight="1" x14ac:dyDescent="0.2">
      <c r="A14" s="604" t="s">
        <v>186</v>
      </c>
      <c r="B14" s="605"/>
      <c r="C14" s="605"/>
      <c r="D14" s="606"/>
      <c r="E14" s="113">
        <v>16.585006655526918</v>
      </c>
      <c r="F14" s="115">
        <v>5856</v>
      </c>
      <c r="G14" s="114">
        <v>5946</v>
      </c>
      <c r="H14" s="114">
        <v>6018</v>
      </c>
      <c r="I14" s="114">
        <v>6157</v>
      </c>
      <c r="J14" s="140">
        <v>5899</v>
      </c>
      <c r="K14" s="114">
        <v>-43</v>
      </c>
      <c r="L14" s="116">
        <v>-0.72893710798440414</v>
      </c>
    </row>
    <row r="15" spans="1:17" s="110" customFormat="1" ht="15" customHeight="1" x14ac:dyDescent="0.2">
      <c r="A15" s="120"/>
      <c r="B15" s="119"/>
      <c r="C15" s="258" t="s">
        <v>106</v>
      </c>
      <c r="E15" s="113">
        <v>47.728825136612024</v>
      </c>
      <c r="F15" s="115">
        <v>2795</v>
      </c>
      <c r="G15" s="114">
        <v>2777</v>
      </c>
      <c r="H15" s="114">
        <v>2830</v>
      </c>
      <c r="I15" s="114">
        <v>2916</v>
      </c>
      <c r="J15" s="140">
        <v>2817</v>
      </c>
      <c r="K15" s="114">
        <v>-22</v>
      </c>
      <c r="L15" s="116">
        <v>-0.78097266595669157</v>
      </c>
    </row>
    <row r="16" spans="1:17" s="110" customFormat="1" ht="15" customHeight="1" x14ac:dyDescent="0.2">
      <c r="A16" s="120"/>
      <c r="B16" s="119"/>
      <c r="C16" s="258" t="s">
        <v>107</v>
      </c>
      <c r="E16" s="113">
        <v>52.271174863387976</v>
      </c>
      <c r="F16" s="115">
        <v>3061</v>
      </c>
      <c r="G16" s="114">
        <v>3169</v>
      </c>
      <c r="H16" s="114">
        <v>3188</v>
      </c>
      <c r="I16" s="114">
        <v>3241</v>
      </c>
      <c r="J16" s="140">
        <v>3082</v>
      </c>
      <c r="K16" s="114">
        <v>-21</v>
      </c>
      <c r="L16" s="116">
        <v>-0.68137573004542507</v>
      </c>
    </row>
    <row r="17" spans="1:12" s="110" customFormat="1" ht="15" customHeight="1" x14ac:dyDescent="0.2">
      <c r="A17" s="120"/>
      <c r="B17" s="121" t="s">
        <v>109</v>
      </c>
      <c r="C17" s="258"/>
      <c r="E17" s="113">
        <v>46.546206349655897</v>
      </c>
      <c r="F17" s="115">
        <v>16435</v>
      </c>
      <c r="G17" s="114">
        <v>16842</v>
      </c>
      <c r="H17" s="114">
        <v>16899</v>
      </c>
      <c r="I17" s="114">
        <v>17013</v>
      </c>
      <c r="J17" s="140">
        <v>16932</v>
      </c>
      <c r="K17" s="114">
        <v>-497</v>
      </c>
      <c r="L17" s="116">
        <v>-2.9352704937396648</v>
      </c>
    </row>
    <row r="18" spans="1:12" s="110" customFormat="1" ht="15" customHeight="1" x14ac:dyDescent="0.2">
      <c r="A18" s="120"/>
      <c r="B18" s="119"/>
      <c r="C18" s="258" t="s">
        <v>106</v>
      </c>
      <c r="E18" s="113">
        <v>35.144508670520231</v>
      </c>
      <c r="F18" s="115">
        <v>5776</v>
      </c>
      <c r="G18" s="114">
        <v>5857</v>
      </c>
      <c r="H18" s="114">
        <v>5878</v>
      </c>
      <c r="I18" s="114">
        <v>5895</v>
      </c>
      <c r="J18" s="140">
        <v>5808</v>
      </c>
      <c r="K18" s="114">
        <v>-32</v>
      </c>
      <c r="L18" s="116">
        <v>-0.55096418732782371</v>
      </c>
    </row>
    <row r="19" spans="1:12" s="110" customFormat="1" ht="15" customHeight="1" x14ac:dyDescent="0.2">
      <c r="A19" s="120"/>
      <c r="B19" s="119"/>
      <c r="C19" s="258" t="s">
        <v>107</v>
      </c>
      <c r="E19" s="113">
        <v>64.855491329479776</v>
      </c>
      <c r="F19" s="115">
        <v>10659</v>
      </c>
      <c r="G19" s="114">
        <v>10985</v>
      </c>
      <c r="H19" s="114">
        <v>11021</v>
      </c>
      <c r="I19" s="114">
        <v>11118</v>
      </c>
      <c r="J19" s="140">
        <v>11124</v>
      </c>
      <c r="K19" s="114">
        <v>-465</v>
      </c>
      <c r="L19" s="116">
        <v>-4.1801510248112193</v>
      </c>
    </row>
    <row r="20" spans="1:12" s="110" customFormat="1" ht="15" customHeight="1" x14ac:dyDescent="0.2">
      <c r="A20" s="120"/>
      <c r="B20" s="121" t="s">
        <v>110</v>
      </c>
      <c r="C20" s="258"/>
      <c r="E20" s="113">
        <v>20.201648304964738</v>
      </c>
      <c r="F20" s="115">
        <v>7133</v>
      </c>
      <c r="G20" s="114">
        <v>7199</v>
      </c>
      <c r="H20" s="114">
        <v>7217</v>
      </c>
      <c r="I20" s="114">
        <v>7190</v>
      </c>
      <c r="J20" s="140">
        <v>7104</v>
      </c>
      <c r="K20" s="114">
        <v>29</v>
      </c>
      <c r="L20" s="116">
        <v>0.40822072072072074</v>
      </c>
    </row>
    <row r="21" spans="1:12" s="110" customFormat="1" ht="15" customHeight="1" x14ac:dyDescent="0.2">
      <c r="A21" s="120"/>
      <c r="B21" s="119"/>
      <c r="C21" s="258" t="s">
        <v>106</v>
      </c>
      <c r="E21" s="113">
        <v>34.501612224870321</v>
      </c>
      <c r="F21" s="115">
        <v>2461</v>
      </c>
      <c r="G21" s="114">
        <v>2491</v>
      </c>
      <c r="H21" s="114">
        <v>2509</v>
      </c>
      <c r="I21" s="114">
        <v>2498</v>
      </c>
      <c r="J21" s="140">
        <v>2498</v>
      </c>
      <c r="K21" s="114">
        <v>-37</v>
      </c>
      <c r="L21" s="116">
        <v>-1.4811849479583667</v>
      </c>
    </row>
    <row r="22" spans="1:12" s="110" customFormat="1" ht="15" customHeight="1" x14ac:dyDescent="0.2">
      <c r="A22" s="120"/>
      <c r="B22" s="119"/>
      <c r="C22" s="258" t="s">
        <v>107</v>
      </c>
      <c r="E22" s="113">
        <v>65.498387775129686</v>
      </c>
      <c r="F22" s="115">
        <v>4672</v>
      </c>
      <c r="G22" s="114">
        <v>4708</v>
      </c>
      <c r="H22" s="114">
        <v>4708</v>
      </c>
      <c r="I22" s="114">
        <v>4692</v>
      </c>
      <c r="J22" s="140">
        <v>4606</v>
      </c>
      <c r="K22" s="114">
        <v>66</v>
      </c>
      <c r="L22" s="116">
        <v>1.4329135909683022</v>
      </c>
    </row>
    <row r="23" spans="1:12" s="110" customFormat="1" ht="15" customHeight="1" x14ac:dyDescent="0.2">
      <c r="A23" s="120"/>
      <c r="B23" s="121" t="s">
        <v>111</v>
      </c>
      <c r="C23" s="258"/>
      <c r="E23" s="113">
        <v>16.667138689852447</v>
      </c>
      <c r="F23" s="115">
        <v>5885</v>
      </c>
      <c r="G23" s="114">
        <v>6074</v>
      </c>
      <c r="H23" s="114">
        <v>6043</v>
      </c>
      <c r="I23" s="114">
        <v>5980</v>
      </c>
      <c r="J23" s="140">
        <v>5839</v>
      </c>
      <c r="K23" s="114">
        <v>46</v>
      </c>
      <c r="L23" s="116">
        <v>0.78780613118684706</v>
      </c>
    </row>
    <row r="24" spans="1:12" s="110" customFormat="1" ht="15" customHeight="1" x14ac:dyDescent="0.2">
      <c r="A24" s="120"/>
      <c r="B24" s="119"/>
      <c r="C24" s="258" t="s">
        <v>106</v>
      </c>
      <c r="E24" s="113">
        <v>54.035683942226001</v>
      </c>
      <c r="F24" s="115">
        <v>3180</v>
      </c>
      <c r="G24" s="114">
        <v>3269</v>
      </c>
      <c r="H24" s="114">
        <v>3277</v>
      </c>
      <c r="I24" s="114">
        <v>3275</v>
      </c>
      <c r="J24" s="140">
        <v>3173</v>
      </c>
      <c r="K24" s="114">
        <v>7</v>
      </c>
      <c r="L24" s="116">
        <v>0.22061140876142452</v>
      </c>
    </row>
    <row r="25" spans="1:12" s="110" customFormat="1" ht="15" customHeight="1" x14ac:dyDescent="0.2">
      <c r="A25" s="120"/>
      <c r="B25" s="119"/>
      <c r="C25" s="258" t="s">
        <v>107</v>
      </c>
      <c r="E25" s="113">
        <v>45.964316057773999</v>
      </c>
      <c r="F25" s="115">
        <v>2705</v>
      </c>
      <c r="G25" s="114">
        <v>2805</v>
      </c>
      <c r="H25" s="114">
        <v>2766</v>
      </c>
      <c r="I25" s="114">
        <v>2705</v>
      </c>
      <c r="J25" s="140">
        <v>2666</v>
      </c>
      <c r="K25" s="114">
        <v>39</v>
      </c>
      <c r="L25" s="116">
        <v>1.4628657164291072</v>
      </c>
    </row>
    <row r="26" spans="1:12" s="110" customFormat="1" ht="15" customHeight="1" x14ac:dyDescent="0.2">
      <c r="A26" s="120"/>
      <c r="C26" s="121" t="s">
        <v>187</v>
      </c>
      <c r="D26" s="110" t="s">
        <v>188</v>
      </c>
      <c r="E26" s="113">
        <v>1.503865869891529</v>
      </c>
      <c r="F26" s="115">
        <v>531</v>
      </c>
      <c r="G26" s="114">
        <v>552</v>
      </c>
      <c r="H26" s="114">
        <v>586</v>
      </c>
      <c r="I26" s="114">
        <v>506</v>
      </c>
      <c r="J26" s="140">
        <v>506</v>
      </c>
      <c r="K26" s="114">
        <v>25</v>
      </c>
      <c r="L26" s="116">
        <v>4.9407114624505928</v>
      </c>
    </row>
    <row r="27" spans="1:12" s="110" customFormat="1" ht="15" customHeight="1" x14ac:dyDescent="0.2">
      <c r="A27" s="120"/>
      <c r="B27" s="119"/>
      <c r="D27" s="259" t="s">
        <v>106</v>
      </c>
      <c r="E27" s="113">
        <v>47.457627118644069</v>
      </c>
      <c r="F27" s="115">
        <v>252</v>
      </c>
      <c r="G27" s="114">
        <v>261</v>
      </c>
      <c r="H27" s="114">
        <v>295</v>
      </c>
      <c r="I27" s="114">
        <v>263</v>
      </c>
      <c r="J27" s="140">
        <v>256</v>
      </c>
      <c r="K27" s="114">
        <v>-4</v>
      </c>
      <c r="L27" s="116">
        <v>-1.5625</v>
      </c>
    </row>
    <row r="28" spans="1:12" s="110" customFormat="1" ht="15" customHeight="1" x14ac:dyDescent="0.2">
      <c r="A28" s="120"/>
      <c r="B28" s="119"/>
      <c r="D28" s="259" t="s">
        <v>107</v>
      </c>
      <c r="E28" s="113">
        <v>52.542372881355931</v>
      </c>
      <c r="F28" s="115">
        <v>279</v>
      </c>
      <c r="G28" s="114">
        <v>291</v>
      </c>
      <c r="H28" s="114">
        <v>291</v>
      </c>
      <c r="I28" s="114">
        <v>243</v>
      </c>
      <c r="J28" s="140">
        <v>250</v>
      </c>
      <c r="K28" s="114">
        <v>29</v>
      </c>
      <c r="L28" s="116">
        <v>11.6</v>
      </c>
    </row>
    <row r="29" spans="1:12" s="110" customFormat="1" ht="24" customHeight="1" x14ac:dyDescent="0.2">
      <c r="A29" s="604" t="s">
        <v>189</v>
      </c>
      <c r="B29" s="605"/>
      <c r="C29" s="605"/>
      <c r="D29" s="606"/>
      <c r="E29" s="113">
        <v>91.141068849301874</v>
      </c>
      <c r="F29" s="115">
        <v>32181</v>
      </c>
      <c r="G29" s="114">
        <v>32907</v>
      </c>
      <c r="H29" s="114">
        <v>33066</v>
      </c>
      <c r="I29" s="114">
        <v>33234</v>
      </c>
      <c r="J29" s="140">
        <v>32749</v>
      </c>
      <c r="K29" s="114">
        <v>-568</v>
      </c>
      <c r="L29" s="116">
        <v>-1.7344041039421052</v>
      </c>
    </row>
    <row r="30" spans="1:12" s="110" customFormat="1" ht="15" customHeight="1" x14ac:dyDescent="0.2">
      <c r="A30" s="120"/>
      <c r="B30" s="119"/>
      <c r="C30" s="258" t="s">
        <v>106</v>
      </c>
      <c r="E30" s="113">
        <v>40.648208570274384</v>
      </c>
      <c r="F30" s="115">
        <v>13081</v>
      </c>
      <c r="G30" s="114">
        <v>13260</v>
      </c>
      <c r="H30" s="114">
        <v>13400</v>
      </c>
      <c r="I30" s="114">
        <v>13496</v>
      </c>
      <c r="J30" s="140">
        <v>13236</v>
      </c>
      <c r="K30" s="114">
        <v>-155</v>
      </c>
      <c r="L30" s="116">
        <v>-1.1710486551828347</v>
      </c>
    </row>
    <row r="31" spans="1:12" s="110" customFormat="1" ht="15" customHeight="1" x14ac:dyDescent="0.2">
      <c r="A31" s="120"/>
      <c r="B31" s="119"/>
      <c r="C31" s="258" t="s">
        <v>107</v>
      </c>
      <c r="E31" s="113">
        <v>59.351791429725616</v>
      </c>
      <c r="F31" s="115">
        <v>19100</v>
      </c>
      <c r="G31" s="114">
        <v>19647</v>
      </c>
      <c r="H31" s="114">
        <v>19666</v>
      </c>
      <c r="I31" s="114">
        <v>19738</v>
      </c>
      <c r="J31" s="140">
        <v>19513</v>
      </c>
      <c r="K31" s="114">
        <v>-413</v>
      </c>
      <c r="L31" s="116">
        <v>-2.1165376928201711</v>
      </c>
    </row>
    <row r="32" spans="1:12" s="110" customFormat="1" ht="15" customHeight="1" x14ac:dyDescent="0.2">
      <c r="A32" s="120"/>
      <c r="B32" s="119" t="s">
        <v>117</v>
      </c>
      <c r="C32" s="258"/>
      <c r="E32" s="113">
        <v>8.7229884731938032</v>
      </c>
      <c r="F32" s="114">
        <v>3080</v>
      </c>
      <c r="G32" s="114">
        <v>3116</v>
      </c>
      <c r="H32" s="114">
        <v>3070</v>
      </c>
      <c r="I32" s="114">
        <v>3066</v>
      </c>
      <c r="J32" s="140">
        <v>2982</v>
      </c>
      <c r="K32" s="114">
        <v>98</v>
      </c>
      <c r="L32" s="116">
        <v>3.2863849765258215</v>
      </c>
    </row>
    <row r="33" spans="1:12" s="110" customFormat="1" ht="15" customHeight="1" x14ac:dyDescent="0.2">
      <c r="A33" s="120"/>
      <c r="B33" s="119"/>
      <c r="C33" s="258" t="s">
        <v>106</v>
      </c>
      <c r="E33" s="113">
        <v>36.298701298701296</v>
      </c>
      <c r="F33" s="114">
        <v>1118</v>
      </c>
      <c r="G33" s="114">
        <v>1123</v>
      </c>
      <c r="H33" s="114">
        <v>1081</v>
      </c>
      <c r="I33" s="114">
        <v>1074</v>
      </c>
      <c r="J33" s="140">
        <v>1048</v>
      </c>
      <c r="K33" s="114">
        <v>70</v>
      </c>
      <c r="L33" s="116">
        <v>6.6793893129770989</v>
      </c>
    </row>
    <row r="34" spans="1:12" s="110" customFormat="1" ht="15" customHeight="1" x14ac:dyDescent="0.2">
      <c r="A34" s="120"/>
      <c r="B34" s="119"/>
      <c r="C34" s="258" t="s">
        <v>107</v>
      </c>
      <c r="E34" s="113">
        <v>63.701298701298704</v>
      </c>
      <c r="F34" s="114">
        <v>1962</v>
      </c>
      <c r="G34" s="114">
        <v>1993</v>
      </c>
      <c r="H34" s="114">
        <v>1989</v>
      </c>
      <c r="I34" s="114">
        <v>1992</v>
      </c>
      <c r="J34" s="140">
        <v>1934</v>
      </c>
      <c r="K34" s="114">
        <v>28</v>
      </c>
      <c r="L34" s="116">
        <v>1.4477766287487073</v>
      </c>
    </row>
    <row r="35" spans="1:12" s="110" customFormat="1" ht="24" customHeight="1" x14ac:dyDescent="0.2">
      <c r="A35" s="604" t="s">
        <v>192</v>
      </c>
      <c r="B35" s="605"/>
      <c r="C35" s="605"/>
      <c r="D35" s="606"/>
      <c r="E35" s="113">
        <v>18.369254297771107</v>
      </c>
      <c r="F35" s="114">
        <v>6486</v>
      </c>
      <c r="G35" s="114">
        <v>6662</v>
      </c>
      <c r="H35" s="114">
        <v>6663</v>
      </c>
      <c r="I35" s="114">
        <v>6902</v>
      </c>
      <c r="J35" s="114">
        <v>6661</v>
      </c>
      <c r="K35" s="318">
        <v>-175</v>
      </c>
      <c r="L35" s="319">
        <v>-2.6272331481759497</v>
      </c>
    </row>
    <row r="36" spans="1:12" s="110" customFormat="1" ht="15" customHeight="1" x14ac:dyDescent="0.2">
      <c r="A36" s="120"/>
      <c r="B36" s="119"/>
      <c r="C36" s="258" t="s">
        <v>106</v>
      </c>
      <c r="E36" s="113">
        <v>38.606228800493369</v>
      </c>
      <c r="F36" s="114">
        <v>2504</v>
      </c>
      <c r="G36" s="114">
        <v>2538</v>
      </c>
      <c r="H36" s="114">
        <v>2541</v>
      </c>
      <c r="I36" s="114">
        <v>2673</v>
      </c>
      <c r="J36" s="114">
        <v>2581</v>
      </c>
      <c r="K36" s="318">
        <v>-77</v>
      </c>
      <c r="L36" s="116">
        <v>-2.9833397907787678</v>
      </c>
    </row>
    <row r="37" spans="1:12" s="110" customFormat="1" ht="15" customHeight="1" x14ac:dyDescent="0.2">
      <c r="A37" s="120"/>
      <c r="B37" s="119"/>
      <c r="C37" s="258" t="s">
        <v>107</v>
      </c>
      <c r="E37" s="113">
        <v>61.393771199506631</v>
      </c>
      <c r="F37" s="114">
        <v>3982</v>
      </c>
      <c r="G37" s="114">
        <v>4124</v>
      </c>
      <c r="H37" s="114">
        <v>4122</v>
      </c>
      <c r="I37" s="114">
        <v>4229</v>
      </c>
      <c r="J37" s="140">
        <v>4080</v>
      </c>
      <c r="K37" s="114">
        <v>-98</v>
      </c>
      <c r="L37" s="116">
        <v>-2.4019607843137254</v>
      </c>
    </row>
    <row r="38" spans="1:12" s="110" customFormat="1" ht="15" customHeight="1" x14ac:dyDescent="0.2">
      <c r="A38" s="120"/>
      <c r="B38" s="119" t="s">
        <v>329</v>
      </c>
      <c r="C38" s="258"/>
      <c r="E38" s="113">
        <v>59.545724886006404</v>
      </c>
      <c r="F38" s="114">
        <v>21025</v>
      </c>
      <c r="G38" s="114">
        <v>21365</v>
      </c>
      <c r="H38" s="114">
        <v>21436</v>
      </c>
      <c r="I38" s="114">
        <v>21455</v>
      </c>
      <c r="J38" s="140">
        <v>21163</v>
      </c>
      <c r="K38" s="114">
        <v>-138</v>
      </c>
      <c r="L38" s="116">
        <v>-0.65208146293058644</v>
      </c>
    </row>
    <row r="39" spans="1:12" s="110" customFormat="1" ht="15" customHeight="1" x14ac:dyDescent="0.2">
      <c r="A39" s="120"/>
      <c r="B39" s="119"/>
      <c r="C39" s="258" t="s">
        <v>106</v>
      </c>
      <c r="E39" s="113">
        <v>42.282996432818074</v>
      </c>
      <c r="F39" s="115">
        <v>8890</v>
      </c>
      <c r="G39" s="114">
        <v>8989</v>
      </c>
      <c r="H39" s="114">
        <v>9061</v>
      </c>
      <c r="I39" s="114">
        <v>9082</v>
      </c>
      <c r="J39" s="140">
        <v>8925</v>
      </c>
      <c r="K39" s="114">
        <v>-35</v>
      </c>
      <c r="L39" s="116">
        <v>-0.39215686274509803</v>
      </c>
    </row>
    <row r="40" spans="1:12" s="110" customFormat="1" ht="15" customHeight="1" x14ac:dyDescent="0.2">
      <c r="A40" s="120"/>
      <c r="B40" s="119"/>
      <c r="C40" s="258" t="s">
        <v>107</v>
      </c>
      <c r="E40" s="113">
        <v>57.717003567181926</v>
      </c>
      <c r="F40" s="115">
        <v>12135</v>
      </c>
      <c r="G40" s="114">
        <v>12376</v>
      </c>
      <c r="H40" s="114">
        <v>12375</v>
      </c>
      <c r="I40" s="114">
        <v>12373</v>
      </c>
      <c r="J40" s="140">
        <v>12238</v>
      </c>
      <c r="K40" s="114">
        <v>-103</v>
      </c>
      <c r="L40" s="116">
        <v>-0.84164079097891809</v>
      </c>
    </row>
    <row r="41" spans="1:12" s="110" customFormat="1" ht="15" customHeight="1" x14ac:dyDescent="0.2">
      <c r="A41" s="120"/>
      <c r="B41" s="320" t="s">
        <v>517</v>
      </c>
      <c r="C41" s="258"/>
      <c r="E41" s="113">
        <v>5.1601574669347761</v>
      </c>
      <c r="F41" s="115">
        <v>1822</v>
      </c>
      <c r="G41" s="114">
        <v>1811</v>
      </c>
      <c r="H41" s="114">
        <v>1836</v>
      </c>
      <c r="I41" s="114">
        <v>1820</v>
      </c>
      <c r="J41" s="140">
        <v>1744</v>
      </c>
      <c r="K41" s="114">
        <v>78</v>
      </c>
      <c r="L41" s="116">
        <v>4.4724770642201834</v>
      </c>
    </row>
    <row r="42" spans="1:12" s="110" customFormat="1" ht="15" customHeight="1" x14ac:dyDescent="0.2">
      <c r="A42" s="120"/>
      <c r="B42" s="119"/>
      <c r="C42" s="268" t="s">
        <v>106</v>
      </c>
      <c r="D42" s="182"/>
      <c r="E42" s="113">
        <v>46.103183315038422</v>
      </c>
      <c r="F42" s="115">
        <v>840</v>
      </c>
      <c r="G42" s="114">
        <v>847</v>
      </c>
      <c r="H42" s="114">
        <v>856</v>
      </c>
      <c r="I42" s="114">
        <v>840</v>
      </c>
      <c r="J42" s="140">
        <v>820</v>
      </c>
      <c r="K42" s="114">
        <v>20</v>
      </c>
      <c r="L42" s="116">
        <v>2.4390243902439024</v>
      </c>
    </row>
    <row r="43" spans="1:12" s="110" customFormat="1" ht="15" customHeight="1" x14ac:dyDescent="0.2">
      <c r="A43" s="120"/>
      <c r="B43" s="119"/>
      <c r="C43" s="268" t="s">
        <v>107</v>
      </c>
      <c r="D43" s="182"/>
      <c r="E43" s="113">
        <v>53.896816684961578</v>
      </c>
      <c r="F43" s="115">
        <v>982</v>
      </c>
      <c r="G43" s="114">
        <v>964</v>
      </c>
      <c r="H43" s="114">
        <v>980</v>
      </c>
      <c r="I43" s="114">
        <v>980</v>
      </c>
      <c r="J43" s="140">
        <v>924</v>
      </c>
      <c r="K43" s="114">
        <v>58</v>
      </c>
      <c r="L43" s="116">
        <v>6.2770562770562774</v>
      </c>
    </row>
    <row r="44" spans="1:12" s="110" customFormat="1" ht="15" customHeight="1" x14ac:dyDescent="0.2">
      <c r="A44" s="120"/>
      <c r="B44" s="119" t="s">
        <v>205</v>
      </c>
      <c r="C44" s="268"/>
      <c r="D44" s="182"/>
      <c r="E44" s="113">
        <v>16.924863349287715</v>
      </c>
      <c r="F44" s="115">
        <v>5976</v>
      </c>
      <c r="G44" s="114">
        <v>6223</v>
      </c>
      <c r="H44" s="114">
        <v>6242</v>
      </c>
      <c r="I44" s="114">
        <v>6163</v>
      </c>
      <c r="J44" s="140">
        <v>6206</v>
      </c>
      <c r="K44" s="114">
        <v>-230</v>
      </c>
      <c r="L44" s="116">
        <v>-3.7060908797937482</v>
      </c>
    </row>
    <row r="45" spans="1:12" s="110" customFormat="1" ht="15" customHeight="1" x14ac:dyDescent="0.2">
      <c r="A45" s="120"/>
      <c r="B45" s="119"/>
      <c r="C45" s="268" t="s">
        <v>106</v>
      </c>
      <c r="D45" s="182"/>
      <c r="E45" s="113">
        <v>33.099062918340024</v>
      </c>
      <c r="F45" s="115">
        <v>1978</v>
      </c>
      <c r="G45" s="114">
        <v>2020</v>
      </c>
      <c r="H45" s="114">
        <v>2036</v>
      </c>
      <c r="I45" s="114">
        <v>1989</v>
      </c>
      <c r="J45" s="140">
        <v>1970</v>
      </c>
      <c r="K45" s="114">
        <v>8</v>
      </c>
      <c r="L45" s="116">
        <v>0.40609137055837563</v>
      </c>
    </row>
    <row r="46" spans="1:12" s="110" customFormat="1" ht="15" customHeight="1" x14ac:dyDescent="0.2">
      <c r="A46" s="123"/>
      <c r="B46" s="124"/>
      <c r="C46" s="260" t="s">
        <v>107</v>
      </c>
      <c r="D46" s="261"/>
      <c r="E46" s="125">
        <v>66.900937081659976</v>
      </c>
      <c r="F46" s="143">
        <v>3998</v>
      </c>
      <c r="G46" s="144">
        <v>4203</v>
      </c>
      <c r="H46" s="144">
        <v>4206</v>
      </c>
      <c r="I46" s="144">
        <v>4174</v>
      </c>
      <c r="J46" s="145">
        <v>4236</v>
      </c>
      <c r="K46" s="144">
        <v>-238</v>
      </c>
      <c r="L46" s="146">
        <v>-5.618508026440038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35309</v>
      </c>
      <c r="E11" s="114">
        <v>36061</v>
      </c>
      <c r="F11" s="114">
        <v>36177</v>
      </c>
      <c r="G11" s="114">
        <v>36340</v>
      </c>
      <c r="H11" s="140">
        <v>35774</v>
      </c>
      <c r="I11" s="115">
        <v>-465</v>
      </c>
      <c r="J11" s="116">
        <v>-1.2998266897746966</v>
      </c>
    </row>
    <row r="12" spans="1:15" s="110" customFormat="1" ht="24.95" customHeight="1" x14ac:dyDescent="0.2">
      <c r="A12" s="193" t="s">
        <v>132</v>
      </c>
      <c r="B12" s="194" t="s">
        <v>133</v>
      </c>
      <c r="C12" s="113">
        <v>1.0393950550851059</v>
      </c>
      <c r="D12" s="115">
        <v>367</v>
      </c>
      <c r="E12" s="114">
        <v>362</v>
      </c>
      <c r="F12" s="114">
        <v>370</v>
      </c>
      <c r="G12" s="114">
        <v>380</v>
      </c>
      <c r="H12" s="140">
        <v>367</v>
      </c>
      <c r="I12" s="115">
        <v>0</v>
      </c>
      <c r="J12" s="116">
        <v>0</v>
      </c>
    </row>
    <row r="13" spans="1:15" s="110" customFormat="1" ht="24.95" customHeight="1" x14ac:dyDescent="0.2">
      <c r="A13" s="193" t="s">
        <v>134</v>
      </c>
      <c r="B13" s="199" t="s">
        <v>214</v>
      </c>
      <c r="C13" s="113">
        <v>0.46730295392109661</v>
      </c>
      <c r="D13" s="115">
        <v>165</v>
      </c>
      <c r="E13" s="114">
        <v>175</v>
      </c>
      <c r="F13" s="114">
        <v>170</v>
      </c>
      <c r="G13" s="114">
        <v>175</v>
      </c>
      <c r="H13" s="140">
        <v>172</v>
      </c>
      <c r="I13" s="115">
        <v>-7</v>
      </c>
      <c r="J13" s="116">
        <v>-4.0697674418604652</v>
      </c>
    </row>
    <row r="14" spans="1:15" s="287" customFormat="1" ht="24.95" customHeight="1" x14ac:dyDescent="0.2">
      <c r="A14" s="193" t="s">
        <v>215</v>
      </c>
      <c r="B14" s="199" t="s">
        <v>137</v>
      </c>
      <c r="C14" s="113">
        <v>10.06259027443428</v>
      </c>
      <c r="D14" s="115">
        <v>3553</v>
      </c>
      <c r="E14" s="114">
        <v>3714</v>
      </c>
      <c r="F14" s="114">
        <v>3775</v>
      </c>
      <c r="G14" s="114">
        <v>3799</v>
      </c>
      <c r="H14" s="140">
        <v>3810</v>
      </c>
      <c r="I14" s="115">
        <v>-257</v>
      </c>
      <c r="J14" s="116">
        <v>-6.7454068241469818</v>
      </c>
      <c r="K14" s="110"/>
      <c r="L14" s="110"/>
      <c r="M14" s="110"/>
      <c r="N14" s="110"/>
      <c r="O14" s="110"/>
    </row>
    <row r="15" spans="1:15" s="110" customFormat="1" ht="24.95" customHeight="1" x14ac:dyDescent="0.2">
      <c r="A15" s="193" t="s">
        <v>216</v>
      </c>
      <c r="B15" s="199" t="s">
        <v>217</v>
      </c>
      <c r="C15" s="113">
        <v>2.6367215157608541</v>
      </c>
      <c r="D15" s="115">
        <v>931</v>
      </c>
      <c r="E15" s="114">
        <v>954</v>
      </c>
      <c r="F15" s="114">
        <v>953</v>
      </c>
      <c r="G15" s="114">
        <v>938</v>
      </c>
      <c r="H15" s="140">
        <v>935</v>
      </c>
      <c r="I15" s="115">
        <v>-4</v>
      </c>
      <c r="J15" s="116">
        <v>-0.42780748663101603</v>
      </c>
    </row>
    <row r="16" spans="1:15" s="287" customFormat="1" ht="24.95" customHeight="1" x14ac:dyDescent="0.2">
      <c r="A16" s="193" t="s">
        <v>218</v>
      </c>
      <c r="B16" s="199" t="s">
        <v>141</v>
      </c>
      <c r="C16" s="113">
        <v>4.944914894219604</v>
      </c>
      <c r="D16" s="115">
        <v>1746</v>
      </c>
      <c r="E16" s="114">
        <v>1841</v>
      </c>
      <c r="F16" s="114">
        <v>1887</v>
      </c>
      <c r="G16" s="114">
        <v>1919</v>
      </c>
      <c r="H16" s="140">
        <v>1929</v>
      </c>
      <c r="I16" s="115">
        <v>-183</v>
      </c>
      <c r="J16" s="116">
        <v>-9.4867807153965789</v>
      </c>
      <c r="K16" s="110"/>
      <c r="L16" s="110"/>
      <c r="M16" s="110"/>
      <c r="N16" s="110"/>
      <c r="O16" s="110"/>
    </row>
    <row r="17" spans="1:15" s="110" customFormat="1" ht="24.95" customHeight="1" x14ac:dyDescent="0.2">
      <c r="A17" s="193" t="s">
        <v>142</v>
      </c>
      <c r="B17" s="199" t="s">
        <v>220</v>
      </c>
      <c r="C17" s="113">
        <v>2.4809538644538218</v>
      </c>
      <c r="D17" s="115">
        <v>876</v>
      </c>
      <c r="E17" s="114">
        <v>919</v>
      </c>
      <c r="F17" s="114">
        <v>935</v>
      </c>
      <c r="G17" s="114">
        <v>942</v>
      </c>
      <c r="H17" s="140">
        <v>946</v>
      </c>
      <c r="I17" s="115">
        <v>-70</v>
      </c>
      <c r="J17" s="116">
        <v>-7.3995771670190278</v>
      </c>
    </row>
    <row r="18" spans="1:15" s="287" customFormat="1" ht="24.95" customHeight="1" x14ac:dyDescent="0.2">
      <c r="A18" s="201" t="s">
        <v>144</v>
      </c>
      <c r="B18" s="202" t="s">
        <v>145</v>
      </c>
      <c r="C18" s="113">
        <v>5.8851850802911443</v>
      </c>
      <c r="D18" s="115">
        <v>2078</v>
      </c>
      <c r="E18" s="114">
        <v>2069</v>
      </c>
      <c r="F18" s="114">
        <v>2095</v>
      </c>
      <c r="G18" s="114">
        <v>2123</v>
      </c>
      <c r="H18" s="140">
        <v>2065</v>
      </c>
      <c r="I18" s="115">
        <v>13</v>
      </c>
      <c r="J18" s="116">
        <v>0.6295399515738499</v>
      </c>
      <c r="K18" s="110"/>
      <c r="L18" s="110"/>
      <c r="M18" s="110"/>
      <c r="N18" s="110"/>
      <c r="O18" s="110"/>
    </row>
    <row r="19" spans="1:15" s="110" customFormat="1" ht="24.95" customHeight="1" x14ac:dyDescent="0.2">
      <c r="A19" s="193" t="s">
        <v>146</v>
      </c>
      <c r="B19" s="199" t="s">
        <v>147</v>
      </c>
      <c r="C19" s="113">
        <v>15.293551219235889</v>
      </c>
      <c r="D19" s="115">
        <v>5400</v>
      </c>
      <c r="E19" s="114">
        <v>5466</v>
      </c>
      <c r="F19" s="114">
        <v>5469</v>
      </c>
      <c r="G19" s="114">
        <v>5600</v>
      </c>
      <c r="H19" s="140">
        <v>5544</v>
      </c>
      <c r="I19" s="115">
        <v>-144</v>
      </c>
      <c r="J19" s="116">
        <v>-2.5974025974025974</v>
      </c>
    </row>
    <row r="20" spans="1:15" s="287" customFormat="1" ht="24.95" customHeight="1" x14ac:dyDescent="0.2">
      <c r="A20" s="193" t="s">
        <v>148</v>
      </c>
      <c r="B20" s="199" t="s">
        <v>149</v>
      </c>
      <c r="C20" s="113">
        <v>7.6864255572233704</v>
      </c>
      <c r="D20" s="115">
        <v>2714</v>
      </c>
      <c r="E20" s="114">
        <v>2757</v>
      </c>
      <c r="F20" s="114">
        <v>2740</v>
      </c>
      <c r="G20" s="114">
        <v>2736</v>
      </c>
      <c r="H20" s="140">
        <v>2659</v>
      </c>
      <c r="I20" s="115">
        <v>55</v>
      </c>
      <c r="J20" s="116">
        <v>2.0684467845054533</v>
      </c>
      <c r="K20" s="110"/>
      <c r="L20" s="110"/>
      <c r="M20" s="110"/>
      <c r="N20" s="110"/>
      <c r="O20" s="110"/>
    </row>
    <row r="21" spans="1:15" s="110" customFormat="1" ht="24.95" customHeight="1" x14ac:dyDescent="0.2">
      <c r="A21" s="201" t="s">
        <v>150</v>
      </c>
      <c r="B21" s="202" t="s">
        <v>151</v>
      </c>
      <c r="C21" s="113">
        <v>8.7881276728312887</v>
      </c>
      <c r="D21" s="115">
        <v>3103</v>
      </c>
      <c r="E21" s="114">
        <v>3496</v>
      </c>
      <c r="F21" s="114">
        <v>3515</v>
      </c>
      <c r="G21" s="114">
        <v>3512</v>
      </c>
      <c r="H21" s="140">
        <v>3395</v>
      </c>
      <c r="I21" s="115">
        <v>-292</v>
      </c>
      <c r="J21" s="116">
        <v>-8.6008836524300438</v>
      </c>
    </row>
    <row r="22" spans="1:15" s="110" customFormat="1" ht="24.95" customHeight="1" x14ac:dyDescent="0.2">
      <c r="A22" s="201" t="s">
        <v>152</v>
      </c>
      <c r="B22" s="199" t="s">
        <v>153</v>
      </c>
      <c r="C22" s="113">
        <v>6.055113427171543</v>
      </c>
      <c r="D22" s="115">
        <v>2138</v>
      </c>
      <c r="E22" s="114">
        <v>2038</v>
      </c>
      <c r="F22" s="114">
        <v>2042</v>
      </c>
      <c r="G22" s="114">
        <v>2028</v>
      </c>
      <c r="H22" s="140">
        <v>2039</v>
      </c>
      <c r="I22" s="115">
        <v>99</v>
      </c>
      <c r="J22" s="116">
        <v>4.8553212358999511</v>
      </c>
    </row>
    <row r="23" spans="1:15" s="110" customFormat="1" ht="24.95" customHeight="1" x14ac:dyDescent="0.2">
      <c r="A23" s="193" t="s">
        <v>154</v>
      </c>
      <c r="B23" s="199" t="s">
        <v>155</v>
      </c>
      <c r="C23" s="113">
        <v>0.86380242997536039</v>
      </c>
      <c r="D23" s="115">
        <v>305</v>
      </c>
      <c r="E23" s="114">
        <v>286</v>
      </c>
      <c r="F23" s="114">
        <v>292</v>
      </c>
      <c r="G23" s="114">
        <v>297</v>
      </c>
      <c r="H23" s="140">
        <v>289</v>
      </c>
      <c r="I23" s="115">
        <v>16</v>
      </c>
      <c r="J23" s="116">
        <v>5.5363321799307954</v>
      </c>
    </row>
    <row r="24" spans="1:15" s="110" customFormat="1" ht="24.95" customHeight="1" x14ac:dyDescent="0.2">
      <c r="A24" s="193" t="s">
        <v>156</v>
      </c>
      <c r="B24" s="199" t="s">
        <v>221</v>
      </c>
      <c r="C24" s="113">
        <v>6.1457418788410889</v>
      </c>
      <c r="D24" s="115">
        <v>2170</v>
      </c>
      <c r="E24" s="114">
        <v>2179</v>
      </c>
      <c r="F24" s="114">
        <v>2154</v>
      </c>
      <c r="G24" s="114">
        <v>2167</v>
      </c>
      <c r="H24" s="140">
        <v>2161</v>
      </c>
      <c r="I24" s="115">
        <v>9</v>
      </c>
      <c r="J24" s="116">
        <v>0.41647385469689957</v>
      </c>
    </row>
    <row r="25" spans="1:15" s="110" customFormat="1" ht="24.95" customHeight="1" x14ac:dyDescent="0.2">
      <c r="A25" s="193" t="s">
        <v>222</v>
      </c>
      <c r="B25" s="204" t="s">
        <v>159</v>
      </c>
      <c r="C25" s="113">
        <v>10.034268883287547</v>
      </c>
      <c r="D25" s="115">
        <v>3543</v>
      </c>
      <c r="E25" s="114">
        <v>3624</v>
      </c>
      <c r="F25" s="114">
        <v>3627</v>
      </c>
      <c r="G25" s="114">
        <v>3630</v>
      </c>
      <c r="H25" s="140">
        <v>3584</v>
      </c>
      <c r="I25" s="115">
        <v>-41</v>
      </c>
      <c r="J25" s="116">
        <v>-1.1439732142857142</v>
      </c>
    </row>
    <row r="26" spans="1:15" s="110" customFormat="1" ht="24.95" customHeight="1" x14ac:dyDescent="0.2">
      <c r="A26" s="201">
        <v>782.78300000000002</v>
      </c>
      <c r="B26" s="203" t="s">
        <v>160</v>
      </c>
      <c r="C26" s="113">
        <v>0.31153530261406442</v>
      </c>
      <c r="D26" s="115">
        <v>110</v>
      </c>
      <c r="E26" s="114">
        <v>95</v>
      </c>
      <c r="F26" s="114">
        <v>91</v>
      </c>
      <c r="G26" s="114">
        <v>93</v>
      </c>
      <c r="H26" s="140">
        <v>96</v>
      </c>
      <c r="I26" s="115">
        <v>14</v>
      </c>
      <c r="J26" s="116">
        <v>14.583333333333334</v>
      </c>
    </row>
    <row r="27" spans="1:15" s="110" customFormat="1" ht="24.95" customHeight="1" x14ac:dyDescent="0.2">
      <c r="A27" s="193" t="s">
        <v>161</v>
      </c>
      <c r="B27" s="199" t="s">
        <v>162</v>
      </c>
      <c r="C27" s="113">
        <v>5.6954317596080317</v>
      </c>
      <c r="D27" s="115">
        <v>2011</v>
      </c>
      <c r="E27" s="114">
        <v>1990</v>
      </c>
      <c r="F27" s="114">
        <v>2035</v>
      </c>
      <c r="G27" s="114">
        <v>1982</v>
      </c>
      <c r="H27" s="140">
        <v>1909</v>
      </c>
      <c r="I27" s="115">
        <v>102</v>
      </c>
      <c r="J27" s="116">
        <v>5.3431115767417499</v>
      </c>
    </row>
    <row r="28" spans="1:15" s="110" customFormat="1" ht="24.95" customHeight="1" x14ac:dyDescent="0.2">
      <c r="A28" s="193" t="s">
        <v>163</v>
      </c>
      <c r="B28" s="199" t="s">
        <v>164</v>
      </c>
      <c r="C28" s="113">
        <v>2.4158146648163359</v>
      </c>
      <c r="D28" s="115">
        <v>853</v>
      </c>
      <c r="E28" s="114">
        <v>842</v>
      </c>
      <c r="F28" s="114">
        <v>814</v>
      </c>
      <c r="G28" s="114">
        <v>815</v>
      </c>
      <c r="H28" s="140">
        <v>768</v>
      </c>
      <c r="I28" s="115">
        <v>85</v>
      </c>
      <c r="J28" s="116">
        <v>11.067708333333334</v>
      </c>
    </row>
    <row r="29" spans="1:15" s="110" customFormat="1" ht="24.95" customHeight="1" x14ac:dyDescent="0.2">
      <c r="A29" s="193">
        <v>86</v>
      </c>
      <c r="B29" s="199" t="s">
        <v>165</v>
      </c>
      <c r="C29" s="113">
        <v>4.6107224786881531</v>
      </c>
      <c r="D29" s="115">
        <v>1628</v>
      </c>
      <c r="E29" s="114">
        <v>1633</v>
      </c>
      <c r="F29" s="114">
        <v>1665</v>
      </c>
      <c r="G29" s="114">
        <v>1659</v>
      </c>
      <c r="H29" s="140">
        <v>1674</v>
      </c>
      <c r="I29" s="115">
        <v>-46</v>
      </c>
      <c r="J29" s="116">
        <v>-2.7479091995221028</v>
      </c>
    </row>
    <row r="30" spans="1:15" s="110" customFormat="1" ht="24.95" customHeight="1" x14ac:dyDescent="0.2">
      <c r="A30" s="193">
        <v>87.88</v>
      </c>
      <c r="B30" s="204" t="s">
        <v>166</v>
      </c>
      <c r="C30" s="113">
        <v>3.2229743124982297</v>
      </c>
      <c r="D30" s="115">
        <v>1138</v>
      </c>
      <c r="E30" s="114">
        <v>1144</v>
      </c>
      <c r="F30" s="114">
        <v>1149</v>
      </c>
      <c r="G30" s="114">
        <v>1160</v>
      </c>
      <c r="H30" s="140">
        <v>1155</v>
      </c>
      <c r="I30" s="115">
        <v>-17</v>
      </c>
      <c r="J30" s="116">
        <v>-1.4718614718614718</v>
      </c>
    </row>
    <row r="31" spans="1:15" s="110" customFormat="1" ht="24.95" customHeight="1" x14ac:dyDescent="0.2">
      <c r="A31" s="193" t="s">
        <v>167</v>
      </c>
      <c r="B31" s="199" t="s">
        <v>168</v>
      </c>
      <c r="C31" s="113">
        <v>11.419184910362796</v>
      </c>
      <c r="D31" s="115">
        <v>4032</v>
      </c>
      <c r="E31" s="114">
        <v>4190</v>
      </c>
      <c r="F31" s="114">
        <v>4172</v>
      </c>
      <c r="G31" s="114">
        <v>4183</v>
      </c>
      <c r="H31" s="140">
        <v>4085</v>
      </c>
      <c r="I31" s="115">
        <v>-53</v>
      </c>
      <c r="J31" s="116">
        <v>-1.2974296205630356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1.0393950550851059</v>
      </c>
      <c r="D34" s="115">
        <v>367</v>
      </c>
      <c r="E34" s="114">
        <v>362</v>
      </c>
      <c r="F34" s="114">
        <v>370</v>
      </c>
      <c r="G34" s="114">
        <v>380</v>
      </c>
      <c r="H34" s="140">
        <v>367</v>
      </c>
      <c r="I34" s="115">
        <v>0</v>
      </c>
      <c r="J34" s="116">
        <v>0</v>
      </c>
    </row>
    <row r="35" spans="1:10" s="110" customFormat="1" ht="24.95" customHeight="1" x14ac:dyDescent="0.2">
      <c r="A35" s="292" t="s">
        <v>171</v>
      </c>
      <c r="B35" s="293" t="s">
        <v>172</v>
      </c>
      <c r="C35" s="113">
        <v>16.415078308646521</v>
      </c>
      <c r="D35" s="115">
        <v>5796</v>
      </c>
      <c r="E35" s="114">
        <v>5958</v>
      </c>
      <c r="F35" s="114">
        <v>6040</v>
      </c>
      <c r="G35" s="114">
        <v>6097</v>
      </c>
      <c r="H35" s="140">
        <v>6047</v>
      </c>
      <c r="I35" s="115">
        <v>-251</v>
      </c>
      <c r="J35" s="116">
        <v>-4.1508185877294528</v>
      </c>
    </row>
    <row r="36" spans="1:10" s="110" customFormat="1" ht="24.95" customHeight="1" x14ac:dyDescent="0.2">
      <c r="A36" s="294" t="s">
        <v>173</v>
      </c>
      <c r="B36" s="295" t="s">
        <v>174</v>
      </c>
      <c r="C36" s="125">
        <v>82.542694497153704</v>
      </c>
      <c r="D36" s="143">
        <v>29145</v>
      </c>
      <c r="E36" s="144">
        <v>29740</v>
      </c>
      <c r="F36" s="144">
        <v>29765</v>
      </c>
      <c r="G36" s="144">
        <v>29862</v>
      </c>
      <c r="H36" s="145">
        <v>29358</v>
      </c>
      <c r="I36" s="143">
        <v>-213</v>
      </c>
      <c r="J36" s="146">
        <v>-0.7255262620069487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35309</v>
      </c>
      <c r="F11" s="264">
        <v>36061</v>
      </c>
      <c r="G11" s="264">
        <v>36177</v>
      </c>
      <c r="H11" s="264">
        <v>36340</v>
      </c>
      <c r="I11" s="265">
        <v>35774</v>
      </c>
      <c r="J11" s="263">
        <v>-465</v>
      </c>
      <c r="K11" s="266">
        <v>-1.2998266897746966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47.177773372228046</v>
      </c>
      <c r="E13" s="115">
        <v>16658</v>
      </c>
      <c r="F13" s="114">
        <v>16924</v>
      </c>
      <c r="G13" s="114">
        <v>16958</v>
      </c>
      <c r="H13" s="114">
        <v>17037</v>
      </c>
      <c r="I13" s="140">
        <v>16780</v>
      </c>
      <c r="J13" s="115">
        <v>-122</v>
      </c>
      <c r="K13" s="116">
        <v>-0.7270560190703218</v>
      </c>
    </row>
    <row r="14" spans="1:15" ht="15.95" customHeight="1" x14ac:dyDescent="0.2">
      <c r="A14" s="306" t="s">
        <v>230</v>
      </c>
      <c r="B14" s="307"/>
      <c r="C14" s="308"/>
      <c r="D14" s="113">
        <v>41.796709054348753</v>
      </c>
      <c r="E14" s="115">
        <v>14758</v>
      </c>
      <c r="F14" s="114">
        <v>15151</v>
      </c>
      <c r="G14" s="114">
        <v>15235</v>
      </c>
      <c r="H14" s="114">
        <v>15366</v>
      </c>
      <c r="I14" s="140">
        <v>15116</v>
      </c>
      <c r="J14" s="115">
        <v>-358</v>
      </c>
      <c r="K14" s="116">
        <v>-2.3683514157184442</v>
      </c>
    </row>
    <row r="15" spans="1:15" ht="15.95" customHeight="1" x14ac:dyDescent="0.2">
      <c r="A15" s="306" t="s">
        <v>231</v>
      </c>
      <c r="B15" s="307"/>
      <c r="C15" s="308"/>
      <c r="D15" s="113">
        <v>4.1745730550284632</v>
      </c>
      <c r="E15" s="115">
        <v>1474</v>
      </c>
      <c r="F15" s="114">
        <v>1516</v>
      </c>
      <c r="G15" s="114">
        <v>1513</v>
      </c>
      <c r="H15" s="114">
        <v>1505</v>
      </c>
      <c r="I15" s="140">
        <v>1460</v>
      </c>
      <c r="J15" s="115">
        <v>14</v>
      </c>
      <c r="K15" s="116">
        <v>0.95890410958904104</v>
      </c>
    </row>
    <row r="16" spans="1:15" ht="15.95" customHeight="1" x14ac:dyDescent="0.2">
      <c r="A16" s="306" t="s">
        <v>232</v>
      </c>
      <c r="B16" s="307"/>
      <c r="C16" s="308"/>
      <c r="D16" s="113">
        <v>2.7358463847744203</v>
      </c>
      <c r="E16" s="115">
        <v>966</v>
      </c>
      <c r="F16" s="114">
        <v>952</v>
      </c>
      <c r="G16" s="114">
        <v>965</v>
      </c>
      <c r="H16" s="114">
        <v>921</v>
      </c>
      <c r="I16" s="140">
        <v>919</v>
      </c>
      <c r="J16" s="115">
        <v>47</v>
      </c>
      <c r="K16" s="116">
        <v>5.1142546245919478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1.0167379421677192</v>
      </c>
      <c r="E18" s="115">
        <v>359</v>
      </c>
      <c r="F18" s="114">
        <v>345</v>
      </c>
      <c r="G18" s="114">
        <v>352</v>
      </c>
      <c r="H18" s="114">
        <v>368</v>
      </c>
      <c r="I18" s="140">
        <v>348</v>
      </c>
      <c r="J18" s="115">
        <v>11</v>
      </c>
      <c r="K18" s="116">
        <v>3.1609195402298851</v>
      </c>
    </row>
    <row r="19" spans="1:11" ht="14.1" customHeight="1" x14ac:dyDescent="0.2">
      <c r="A19" s="306" t="s">
        <v>235</v>
      </c>
      <c r="B19" s="307" t="s">
        <v>236</v>
      </c>
      <c r="C19" s="308"/>
      <c r="D19" s="113">
        <v>0.60607777054008893</v>
      </c>
      <c r="E19" s="115">
        <v>214</v>
      </c>
      <c r="F19" s="114">
        <v>207</v>
      </c>
      <c r="G19" s="114">
        <v>219</v>
      </c>
      <c r="H19" s="114">
        <v>226</v>
      </c>
      <c r="I19" s="140">
        <v>216</v>
      </c>
      <c r="J19" s="115">
        <v>-2</v>
      </c>
      <c r="K19" s="116">
        <v>-0.92592592592592593</v>
      </c>
    </row>
    <row r="20" spans="1:11" ht="14.1" customHeight="1" x14ac:dyDescent="0.2">
      <c r="A20" s="306">
        <v>12</v>
      </c>
      <c r="B20" s="307" t="s">
        <v>237</v>
      </c>
      <c r="C20" s="308"/>
      <c r="D20" s="113">
        <v>1.2716304624883175</v>
      </c>
      <c r="E20" s="115">
        <v>449</v>
      </c>
      <c r="F20" s="114">
        <v>456</v>
      </c>
      <c r="G20" s="114">
        <v>482</v>
      </c>
      <c r="H20" s="114">
        <v>485</v>
      </c>
      <c r="I20" s="140">
        <v>447</v>
      </c>
      <c r="J20" s="115">
        <v>2</v>
      </c>
      <c r="K20" s="116">
        <v>0.44742729306487694</v>
      </c>
    </row>
    <row r="21" spans="1:11" ht="14.1" customHeight="1" x14ac:dyDescent="0.2">
      <c r="A21" s="306">
        <v>21</v>
      </c>
      <c r="B21" s="307" t="s">
        <v>238</v>
      </c>
      <c r="C21" s="308"/>
      <c r="D21" s="113">
        <v>0.60324563142541565</v>
      </c>
      <c r="E21" s="115">
        <v>213</v>
      </c>
      <c r="F21" s="114">
        <v>255</v>
      </c>
      <c r="G21" s="114">
        <v>266</v>
      </c>
      <c r="H21" s="114">
        <v>264</v>
      </c>
      <c r="I21" s="140">
        <v>261</v>
      </c>
      <c r="J21" s="115">
        <v>-48</v>
      </c>
      <c r="K21" s="116">
        <v>-18.390804597701148</v>
      </c>
    </row>
    <row r="22" spans="1:11" ht="14.1" customHeight="1" x14ac:dyDescent="0.2">
      <c r="A22" s="306">
        <v>22</v>
      </c>
      <c r="B22" s="307" t="s">
        <v>239</v>
      </c>
      <c r="C22" s="308"/>
      <c r="D22" s="113">
        <v>0.94027018607153978</v>
      </c>
      <c r="E22" s="115">
        <v>332</v>
      </c>
      <c r="F22" s="114">
        <v>329</v>
      </c>
      <c r="G22" s="114">
        <v>347</v>
      </c>
      <c r="H22" s="114">
        <v>358</v>
      </c>
      <c r="I22" s="140">
        <v>348</v>
      </c>
      <c r="J22" s="115">
        <v>-16</v>
      </c>
      <c r="K22" s="116">
        <v>-4.5977011494252871</v>
      </c>
    </row>
    <row r="23" spans="1:11" ht="14.1" customHeight="1" x14ac:dyDescent="0.2">
      <c r="A23" s="306">
        <v>23</v>
      </c>
      <c r="B23" s="307" t="s">
        <v>240</v>
      </c>
      <c r="C23" s="308"/>
      <c r="D23" s="113">
        <v>0.43898156277436345</v>
      </c>
      <c r="E23" s="115">
        <v>155</v>
      </c>
      <c r="F23" s="114">
        <v>166</v>
      </c>
      <c r="G23" s="114">
        <v>161</v>
      </c>
      <c r="H23" s="114">
        <v>188</v>
      </c>
      <c r="I23" s="140">
        <v>196</v>
      </c>
      <c r="J23" s="115">
        <v>-41</v>
      </c>
      <c r="K23" s="116">
        <v>-20.918367346938776</v>
      </c>
    </row>
    <row r="24" spans="1:11" ht="14.1" customHeight="1" x14ac:dyDescent="0.2">
      <c r="A24" s="306">
        <v>24</v>
      </c>
      <c r="B24" s="307" t="s">
        <v>241</v>
      </c>
      <c r="C24" s="308"/>
      <c r="D24" s="113">
        <v>1.8918689286017729</v>
      </c>
      <c r="E24" s="115">
        <v>668</v>
      </c>
      <c r="F24" s="114">
        <v>738</v>
      </c>
      <c r="G24" s="114">
        <v>751</v>
      </c>
      <c r="H24" s="114">
        <v>740</v>
      </c>
      <c r="I24" s="140">
        <v>771</v>
      </c>
      <c r="J24" s="115">
        <v>-103</v>
      </c>
      <c r="K24" s="116">
        <v>-13.359273670557718</v>
      </c>
    </row>
    <row r="25" spans="1:11" ht="14.1" customHeight="1" x14ac:dyDescent="0.2">
      <c r="A25" s="306">
        <v>25</v>
      </c>
      <c r="B25" s="307" t="s">
        <v>242</v>
      </c>
      <c r="C25" s="308"/>
      <c r="D25" s="113">
        <v>1.7814155031295138</v>
      </c>
      <c r="E25" s="115">
        <v>629</v>
      </c>
      <c r="F25" s="114">
        <v>650</v>
      </c>
      <c r="G25" s="114">
        <v>646</v>
      </c>
      <c r="H25" s="114">
        <v>660</v>
      </c>
      <c r="I25" s="140">
        <v>642</v>
      </c>
      <c r="J25" s="115">
        <v>-13</v>
      </c>
      <c r="K25" s="116">
        <v>-2.0249221183800623</v>
      </c>
    </row>
    <row r="26" spans="1:11" ht="14.1" customHeight="1" x14ac:dyDescent="0.2">
      <c r="A26" s="306">
        <v>26</v>
      </c>
      <c r="B26" s="307" t="s">
        <v>243</v>
      </c>
      <c r="C26" s="308"/>
      <c r="D26" s="113">
        <v>0.9204452122688267</v>
      </c>
      <c r="E26" s="115">
        <v>325</v>
      </c>
      <c r="F26" s="114">
        <v>311</v>
      </c>
      <c r="G26" s="114">
        <v>311</v>
      </c>
      <c r="H26" s="114">
        <v>331</v>
      </c>
      <c r="I26" s="140">
        <v>329</v>
      </c>
      <c r="J26" s="115">
        <v>-4</v>
      </c>
      <c r="K26" s="116">
        <v>-1.21580547112462</v>
      </c>
    </row>
    <row r="27" spans="1:11" ht="14.1" customHeight="1" x14ac:dyDescent="0.2">
      <c r="A27" s="306">
        <v>27</v>
      </c>
      <c r="B27" s="307" t="s">
        <v>244</v>
      </c>
      <c r="C27" s="308"/>
      <c r="D27" s="113">
        <v>0.50128862329717638</v>
      </c>
      <c r="E27" s="115">
        <v>177</v>
      </c>
      <c r="F27" s="114">
        <v>169</v>
      </c>
      <c r="G27" s="114">
        <v>177</v>
      </c>
      <c r="H27" s="114">
        <v>177</v>
      </c>
      <c r="I27" s="140">
        <v>165</v>
      </c>
      <c r="J27" s="115">
        <v>12</v>
      </c>
      <c r="K27" s="116">
        <v>7.2727272727272725</v>
      </c>
    </row>
    <row r="28" spans="1:11" ht="14.1" customHeight="1" x14ac:dyDescent="0.2">
      <c r="A28" s="306">
        <v>28</v>
      </c>
      <c r="B28" s="307" t="s">
        <v>245</v>
      </c>
      <c r="C28" s="308"/>
      <c r="D28" s="113">
        <v>0.26055679854994479</v>
      </c>
      <c r="E28" s="115">
        <v>92</v>
      </c>
      <c r="F28" s="114">
        <v>92</v>
      </c>
      <c r="G28" s="114">
        <v>88</v>
      </c>
      <c r="H28" s="114">
        <v>91</v>
      </c>
      <c r="I28" s="140">
        <v>94</v>
      </c>
      <c r="J28" s="115">
        <v>-2</v>
      </c>
      <c r="K28" s="116">
        <v>-2.1276595744680851</v>
      </c>
    </row>
    <row r="29" spans="1:11" ht="14.1" customHeight="1" x14ac:dyDescent="0.2">
      <c r="A29" s="306">
        <v>29</v>
      </c>
      <c r="B29" s="307" t="s">
        <v>246</v>
      </c>
      <c r="C29" s="308"/>
      <c r="D29" s="113">
        <v>2.5744144552380415</v>
      </c>
      <c r="E29" s="115">
        <v>909</v>
      </c>
      <c r="F29" s="114">
        <v>1006</v>
      </c>
      <c r="G29" s="114">
        <v>995</v>
      </c>
      <c r="H29" s="114">
        <v>983</v>
      </c>
      <c r="I29" s="140">
        <v>968</v>
      </c>
      <c r="J29" s="115">
        <v>-59</v>
      </c>
      <c r="K29" s="116">
        <v>-6.0950413223140494</v>
      </c>
    </row>
    <row r="30" spans="1:11" ht="14.1" customHeight="1" x14ac:dyDescent="0.2">
      <c r="A30" s="306" t="s">
        <v>247</v>
      </c>
      <c r="B30" s="307" t="s">
        <v>248</v>
      </c>
      <c r="C30" s="308"/>
      <c r="D30" s="113" t="s">
        <v>514</v>
      </c>
      <c r="E30" s="115" t="s">
        <v>514</v>
      </c>
      <c r="F30" s="114" t="s">
        <v>514</v>
      </c>
      <c r="G30" s="114" t="s">
        <v>514</v>
      </c>
      <c r="H30" s="114" t="s">
        <v>514</v>
      </c>
      <c r="I30" s="140" t="s">
        <v>514</v>
      </c>
      <c r="J30" s="115" t="s">
        <v>514</v>
      </c>
      <c r="K30" s="116" t="s">
        <v>514</v>
      </c>
    </row>
    <row r="31" spans="1:11" ht="14.1" customHeight="1" x14ac:dyDescent="0.2">
      <c r="A31" s="306" t="s">
        <v>249</v>
      </c>
      <c r="B31" s="307" t="s">
        <v>250</v>
      </c>
      <c r="C31" s="308"/>
      <c r="D31" s="113">
        <v>2.1099436404316179</v>
      </c>
      <c r="E31" s="115">
        <v>745</v>
      </c>
      <c r="F31" s="114">
        <v>840</v>
      </c>
      <c r="G31" s="114">
        <v>830</v>
      </c>
      <c r="H31" s="114">
        <v>805</v>
      </c>
      <c r="I31" s="140">
        <v>801</v>
      </c>
      <c r="J31" s="115">
        <v>-56</v>
      </c>
      <c r="K31" s="116">
        <v>-6.9912609238451937</v>
      </c>
    </row>
    <row r="32" spans="1:11" ht="14.1" customHeight="1" x14ac:dyDescent="0.2">
      <c r="A32" s="306">
        <v>31</v>
      </c>
      <c r="B32" s="307" t="s">
        <v>251</v>
      </c>
      <c r="C32" s="308"/>
      <c r="D32" s="113">
        <v>0.15010337307768556</v>
      </c>
      <c r="E32" s="115">
        <v>53</v>
      </c>
      <c r="F32" s="114">
        <v>53</v>
      </c>
      <c r="G32" s="114">
        <v>51</v>
      </c>
      <c r="H32" s="114">
        <v>51</v>
      </c>
      <c r="I32" s="140">
        <v>45</v>
      </c>
      <c r="J32" s="115">
        <v>8</v>
      </c>
      <c r="K32" s="116">
        <v>17.777777777777779</v>
      </c>
    </row>
    <row r="33" spans="1:11" ht="14.1" customHeight="1" x14ac:dyDescent="0.2">
      <c r="A33" s="306">
        <v>32</v>
      </c>
      <c r="B33" s="307" t="s">
        <v>252</v>
      </c>
      <c r="C33" s="308"/>
      <c r="D33" s="113">
        <v>1.3056161318643973</v>
      </c>
      <c r="E33" s="115">
        <v>461</v>
      </c>
      <c r="F33" s="114">
        <v>441</v>
      </c>
      <c r="G33" s="114">
        <v>479</v>
      </c>
      <c r="H33" s="114">
        <v>493</v>
      </c>
      <c r="I33" s="140">
        <v>478</v>
      </c>
      <c r="J33" s="115">
        <v>-17</v>
      </c>
      <c r="K33" s="116">
        <v>-3.5564853556485354</v>
      </c>
    </row>
    <row r="34" spans="1:11" ht="14.1" customHeight="1" x14ac:dyDescent="0.2">
      <c r="A34" s="306">
        <v>33</v>
      </c>
      <c r="B34" s="307" t="s">
        <v>253</v>
      </c>
      <c r="C34" s="308"/>
      <c r="D34" s="113">
        <v>0.64006343991616865</v>
      </c>
      <c r="E34" s="115">
        <v>226</v>
      </c>
      <c r="F34" s="114">
        <v>221</v>
      </c>
      <c r="G34" s="114">
        <v>222</v>
      </c>
      <c r="H34" s="114">
        <v>235</v>
      </c>
      <c r="I34" s="140">
        <v>229</v>
      </c>
      <c r="J34" s="115">
        <v>-3</v>
      </c>
      <c r="K34" s="116">
        <v>-1.3100436681222707</v>
      </c>
    </row>
    <row r="35" spans="1:11" ht="14.1" customHeight="1" x14ac:dyDescent="0.2">
      <c r="A35" s="306">
        <v>34</v>
      </c>
      <c r="B35" s="307" t="s">
        <v>254</v>
      </c>
      <c r="C35" s="308"/>
      <c r="D35" s="113">
        <v>4.9619077289076436</v>
      </c>
      <c r="E35" s="115">
        <v>1752</v>
      </c>
      <c r="F35" s="114">
        <v>1745</v>
      </c>
      <c r="G35" s="114">
        <v>1770</v>
      </c>
      <c r="H35" s="114">
        <v>1766</v>
      </c>
      <c r="I35" s="140">
        <v>1744</v>
      </c>
      <c r="J35" s="115">
        <v>8</v>
      </c>
      <c r="K35" s="116">
        <v>0.45871559633027525</v>
      </c>
    </row>
    <row r="36" spans="1:11" ht="14.1" customHeight="1" x14ac:dyDescent="0.2">
      <c r="A36" s="306">
        <v>41</v>
      </c>
      <c r="B36" s="307" t="s">
        <v>255</v>
      </c>
      <c r="C36" s="308"/>
      <c r="D36" s="113">
        <v>0.18125690333909203</v>
      </c>
      <c r="E36" s="115">
        <v>64</v>
      </c>
      <c r="F36" s="114">
        <v>54</v>
      </c>
      <c r="G36" s="114">
        <v>58</v>
      </c>
      <c r="H36" s="114">
        <v>70</v>
      </c>
      <c r="I36" s="140">
        <v>68</v>
      </c>
      <c r="J36" s="115">
        <v>-4</v>
      </c>
      <c r="K36" s="116">
        <v>-5.882352941176471</v>
      </c>
    </row>
    <row r="37" spans="1:11" ht="14.1" customHeight="1" x14ac:dyDescent="0.2">
      <c r="A37" s="306">
        <v>42</v>
      </c>
      <c r="B37" s="307" t="s">
        <v>256</v>
      </c>
      <c r="C37" s="308"/>
      <c r="D37" s="113">
        <v>4.8146364949446317E-2</v>
      </c>
      <c r="E37" s="115">
        <v>17</v>
      </c>
      <c r="F37" s="114">
        <v>17</v>
      </c>
      <c r="G37" s="114">
        <v>16</v>
      </c>
      <c r="H37" s="114">
        <v>16</v>
      </c>
      <c r="I37" s="140">
        <v>17</v>
      </c>
      <c r="J37" s="115">
        <v>0</v>
      </c>
      <c r="K37" s="116">
        <v>0</v>
      </c>
    </row>
    <row r="38" spans="1:11" ht="14.1" customHeight="1" x14ac:dyDescent="0.2">
      <c r="A38" s="306">
        <v>43</v>
      </c>
      <c r="B38" s="307" t="s">
        <v>257</v>
      </c>
      <c r="C38" s="308"/>
      <c r="D38" s="113">
        <v>0.28321391146733127</v>
      </c>
      <c r="E38" s="115">
        <v>100</v>
      </c>
      <c r="F38" s="114">
        <v>93</v>
      </c>
      <c r="G38" s="114">
        <v>91</v>
      </c>
      <c r="H38" s="114">
        <v>91</v>
      </c>
      <c r="I38" s="140">
        <v>88</v>
      </c>
      <c r="J38" s="115">
        <v>12</v>
      </c>
      <c r="K38" s="116">
        <v>13.636363636363637</v>
      </c>
    </row>
    <row r="39" spans="1:11" ht="14.1" customHeight="1" x14ac:dyDescent="0.2">
      <c r="A39" s="306">
        <v>51</v>
      </c>
      <c r="B39" s="307" t="s">
        <v>258</v>
      </c>
      <c r="C39" s="308"/>
      <c r="D39" s="113">
        <v>13.690560480330793</v>
      </c>
      <c r="E39" s="115">
        <v>4834</v>
      </c>
      <c r="F39" s="114">
        <v>4816</v>
      </c>
      <c r="G39" s="114">
        <v>4831</v>
      </c>
      <c r="H39" s="114">
        <v>4845</v>
      </c>
      <c r="I39" s="140">
        <v>4761</v>
      </c>
      <c r="J39" s="115">
        <v>73</v>
      </c>
      <c r="K39" s="116">
        <v>1.5332913253518168</v>
      </c>
    </row>
    <row r="40" spans="1:11" ht="14.1" customHeight="1" x14ac:dyDescent="0.2">
      <c r="A40" s="306" t="s">
        <v>259</v>
      </c>
      <c r="B40" s="307" t="s">
        <v>260</v>
      </c>
      <c r="C40" s="308"/>
      <c r="D40" s="113">
        <v>13.458325072927583</v>
      </c>
      <c r="E40" s="115">
        <v>4752</v>
      </c>
      <c r="F40" s="114">
        <v>4739</v>
      </c>
      <c r="G40" s="114">
        <v>4743</v>
      </c>
      <c r="H40" s="114">
        <v>4755</v>
      </c>
      <c r="I40" s="140">
        <v>4679</v>
      </c>
      <c r="J40" s="115">
        <v>73</v>
      </c>
      <c r="K40" s="116">
        <v>1.5601624278692028</v>
      </c>
    </row>
    <row r="41" spans="1:11" ht="14.1" customHeight="1" x14ac:dyDescent="0.2">
      <c r="A41" s="306"/>
      <c r="B41" s="307" t="s">
        <v>261</v>
      </c>
      <c r="C41" s="308"/>
      <c r="D41" s="113">
        <v>3.8318842221529921</v>
      </c>
      <c r="E41" s="115">
        <v>1353</v>
      </c>
      <c r="F41" s="114">
        <v>1384</v>
      </c>
      <c r="G41" s="114">
        <v>1406</v>
      </c>
      <c r="H41" s="114">
        <v>1423</v>
      </c>
      <c r="I41" s="140">
        <v>1407</v>
      </c>
      <c r="J41" s="115">
        <v>-54</v>
      </c>
      <c r="K41" s="116">
        <v>-3.8379530916844349</v>
      </c>
    </row>
    <row r="42" spans="1:11" ht="14.1" customHeight="1" x14ac:dyDescent="0.2">
      <c r="A42" s="306">
        <v>52</v>
      </c>
      <c r="B42" s="307" t="s">
        <v>262</v>
      </c>
      <c r="C42" s="308"/>
      <c r="D42" s="113">
        <v>4.2510408111246427</v>
      </c>
      <c r="E42" s="115">
        <v>1501</v>
      </c>
      <c r="F42" s="114">
        <v>1535</v>
      </c>
      <c r="G42" s="114">
        <v>1545</v>
      </c>
      <c r="H42" s="114">
        <v>1535</v>
      </c>
      <c r="I42" s="140">
        <v>1506</v>
      </c>
      <c r="J42" s="115">
        <v>-5</v>
      </c>
      <c r="K42" s="116">
        <v>-0.33200531208499334</v>
      </c>
    </row>
    <row r="43" spans="1:11" ht="14.1" customHeight="1" x14ac:dyDescent="0.2">
      <c r="A43" s="306" t="s">
        <v>263</v>
      </c>
      <c r="B43" s="307" t="s">
        <v>264</v>
      </c>
      <c r="C43" s="308"/>
      <c r="D43" s="113">
        <v>4.0754481860148974</v>
      </c>
      <c r="E43" s="115">
        <v>1439</v>
      </c>
      <c r="F43" s="114">
        <v>1475</v>
      </c>
      <c r="G43" s="114">
        <v>1485</v>
      </c>
      <c r="H43" s="114">
        <v>1472</v>
      </c>
      <c r="I43" s="140">
        <v>1450</v>
      </c>
      <c r="J43" s="115">
        <v>-11</v>
      </c>
      <c r="K43" s="116">
        <v>-0.75862068965517238</v>
      </c>
    </row>
    <row r="44" spans="1:11" ht="14.1" customHeight="1" x14ac:dyDescent="0.2">
      <c r="A44" s="306">
        <v>53</v>
      </c>
      <c r="B44" s="307" t="s">
        <v>265</v>
      </c>
      <c r="C44" s="308"/>
      <c r="D44" s="113">
        <v>1.3594267750431901</v>
      </c>
      <c r="E44" s="115">
        <v>480</v>
      </c>
      <c r="F44" s="114">
        <v>474</v>
      </c>
      <c r="G44" s="114">
        <v>469</v>
      </c>
      <c r="H44" s="114">
        <v>460</v>
      </c>
      <c r="I44" s="140">
        <v>466</v>
      </c>
      <c r="J44" s="115">
        <v>14</v>
      </c>
      <c r="K44" s="116">
        <v>3.0042918454935621</v>
      </c>
    </row>
    <row r="45" spans="1:11" ht="14.1" customHeight="1" x14ac:dyDescent="0.2">
      <c r="A45" s="306" t="s">
        <v>266</v>
      </c>
      <c r="B45" s="307" t="s">
        <v>267</v>
      </c>
      <c r="C45" s="308"/>
      <c r="D45" s="113">
        <v>1.3282732447817838</v>
      </c>
      <c r="E45" s="115">
        <v>469</v>
      </c>
      <c r="F45" s="114">
        <v>464</v>
      </c>
      <c r="G45" s="114">
        <v>459</v>
      </c>
      <c r="H45" s="114">
        <v>453</v>
      </c>
      <c r="I45" s="140">
        <v>457</v>
      </c>
      <c r="J45" s="115">
        <v>12</v>
      </c>
      <c r="K45" s="116">
        <v>2.6258205689277898</v>
      </c>
    </row>
    <row r="46" spans="1:11" ht="14.1" customHeight="1" x14ac:dyDescent="0.2">
      <c r="A46" s="306">
        <v>54</v>
      </c>
      <c r="B46" s="307" t="s">
        <v>268</v>
      </c>
      <c r="C46" s="308"/>
      <c r="D46" s="113">
        <v>14.562859327650175</v>
      </c>
      <c r="E46" s="115">
        <v>5142</v>
      </c>
      <c r="F46" s="114">
        <v>5220</v>
      </c>
      <c r="G46" s="114">
        <v>5216</v>
      </c>
      <c r="H46" s="114">
        <v>5201</v>
      </c>
      <c r="I46" s="140">
        <v>5169</v>
      </c>
      <c r="J46" s="115">
        <v>-27</v>
      </c>
      <c r="K46" s="116">
        <v>-0.52234474753337201</v>
      </c>
    </row>
    <row r="47" spans="1:11" ht="14.1" customHeight="1" x14ac:dyDescent="0.2">
      <c r="A47" s="306">
        <v>61</v>
      </c>
      <c r="B47" s="307" t="s">
        <v>269</v>
      </c>
      <c r="C47" s="308"/>
      <c r="D47" s="113">
        <v>0.49279220595315643</v>
      </c>
      <c r="E47" s="115">
        <v>174</v>
      </c>
      <c r="F47" s="114">
        <v>184</v>
      </c>
      <c r="G47" s="114">
        <v>188</v>
      </c>
      <c r="H47" s="114">
        <v>183</v>
      </c>
      <c r="I47" s="140">
        <v>179</v>
      </c>
      <c r="J47" s="115">
        <v>-5</v>
      </c>
      <c r="K47" s="116">
        <v>-2.7932960893854748</v>
      </c>
    </row>
    <row r="48" spans="1:11" ht="14.1" customHeight="1" x14ac:dyDescent="0.2">
      <c r="A48" s="306">
        <v>62</v>
      </c>
      <c r="B48" s="307" t="s">
        <v>270</v>
      </c>
      <c r="C48" s="308"/>
      <c r="D48" s="113">
        <v>9.3800447477980118</v>
      </c>
      <c r="E48" s="115">
        <v>3312</v>
      </c>
      <c r="F48" s="114">
        <v>3345</v>
      </c>
      <c r="G48" s="114">
        <v>3358</v>
      </c>
      <c r="H48" s="114">
        <v>3436</v>
      </c>
      <c r="I48" s="140">
        <v>3400</v>
      </c>
      <c r="J48" s="115">
        <v>-88</v>
      </c>
      <c r="K48" s="116">
        <v>-2.5882352941176472</v>
      </c>
    </row>
    <row r="49" spans="1:11" ht="14.1" customHeight="1" x14ac:dyDescent="0.2">
      <c r="A49" s="306">
        <v>63</v>
      </c>
      <c r="B49" s="307" t="s">
        <v>271</v>
      </c>
      <c r="C49" s="308"/>
      <c r="D49" s="113">
        <v>7.479679401852219</v>
      </c>
      <c r="E49" s="115">
        <v>2641</v>
      </c>
      <c r="F49" s="114">
        <v>2934</v>
      </c>
      <c r="G49" s="114">
        <v>2906</v>
      </c>
      <c r="H49" s="114">
        <v>2930</v>
      </c>
      <c r="I49" s="140">
        <v>2789</v>
      </c>
      <c r="J49" s="115">
        <v>-148</v>
      </c>
      <c r="K49" s="116">
        <v>-5.3065614915740404</v>
      </c>
    </row>
    <row r="50" spans="1:11" ht="14.1" customHeight="1" x14ac:dyDescent="0.2">
      <c r="A50" s="306" t="s">
        <v>272</v>
      </c>
      <c r="B50" s="307" t="s">
        <v>273</v>
      </c>
      <c r="C50" s="308"/>
      <c r="D50" s="113">
        <v>0.82415248236993399</v>
      </c>
      <c r="E50" s="115">
        <v>291</v>
      </c>
      <c r="F50" s="114">
        <v>308</v>
      </c>
      <c r="G50" s="114">
        <v>299</v>
      </c>
      <c r="H50" s="114">
        <v>287</v>
      </c>
      <c r="I50" s="140">
        <v>285</v>
      </c>
      <c r="J50" s="115">
        <v>6</v>
      </c>
      <c r="K50" s="116">
        <v>2.1052631578947367</v>
      </c>
    </row>
    <row r="51" spans="1:11" ht="14.1" customHeight="1" x14ac:dyDescent="0.2">
      <c r="A51" s="306" t="s">
        <v>274</v>
      </c>
      <c r="B51" s="307" t="s">
        <v>275</v>
      </c>
      <c r="C51" s="308"/>
      <c r="D51" s="113">
        <v>6.2618595825426944</v>
      </c>
      <c r="E51" s="115">
        <v>2211</v>
      </c>
      <c r="F51" s="114">
        <v>2470</v>
      </c>
      <c r="G51" s="114">
        <v>2446</v>
      </c>
      <c r="H51" s="114">
        <v>2487</v>
      </c>
      <c r="I51" s="140">
        <v>2363</v>
      </c>
      <c r="J51" s="115">
        <v>-152</v>
      </c>
      <c r="K51" s="116">
        <v>-6.4325010579771478</v>
      </c>
    </row>
    <row r="52" spans="1:11" ht="14.1" customHeight="1" x14ac:dyDescent="0.2">
      <c r="A52" s="306">
        <v>71</v>
      </c>
      <c r="B52" s="307" t="s">
        <v>276</v>
      </c>
      <c r="C52" s="308"/>
      <c r="D52" s="113">
        <v>12.268826644764792</v>
      </c>
      <c r="E52" s="115">
        <v>4332</v>
      </c>
      <c r="F52" s="114">
        <v>4401</v>
      </c>
      <c r="G52" s="114">
        <v>4382</v>
      </c>
      <c r="H52" s="114">
        <v>4325</v>
      </c>
      <c r="I52" s="140">
        <v>4310</v>
      </c>
      <c r="J52" s="115">
        <v>22</v>
      </c>
      <c r="K52" s="116">
        <v>0.51044083526682138</v>
      </c>
    </row>
    <row r="53" spans="1:11" ht="14.1" customHeight="1" x14ac:dyDescent="0.2">
      <c r="A53" s="306" t="s">
        <v>277</v>
      </c>
      <c r="B53" s="307" t="s">
        <v>278</v>
      </c>
      <c r="C53" s="308"/>
      <c r="D53" s="113">
        <v>0.98841655102098613</v>
      </c>
      <c r="E53" s="115">
        <v>349</v>
      </c>
      <c r="F53" s="114">
        <v>354</v>
      </c>
      <c r="G53" s="114">
        <v>344</v>
      </c>
      <c r="H53" s="114">
        <v>342</v>
      </c>
      <c r="I53" s="140">
        <v>350</v>
      </c>
      <c r="J53" s="115">
        <v>-1</v>
      </c>
      <c r="K53" s="116">
        <v>-0.2857142857142857</v>
      </c>
    </row>
    <row r="54" spans="1:11" ht="14.1" customHeight="1" x14ac:dyDescent="0.2">
      <c r="A54" s="306" t="s">
        <v>279</v>
      </c>
      <c r="B54" s="307" t="s">
        <v>280</v>
      </c>
      <c r="C54" s="308"/>
      <c r="D54" s="113">
        <v>10.43076835934181</v>
      </c>
      <c r="E54" s="115">
        <v>3683</v>
      </c>
      <c r="F54" s="114">
        <v>3749</v>
      </c>
      <c r="G54" s="114">
        <v>3727</v>
      </c>
      <c r="H54" s="114">
        <v>3702</v>
      </c>
      <c r="I54" s="140">
        <v>3683</v>
      </c>
      <c r="J54" s="115">
        <v>0</v>
      </c>
      <c r="K54" s="116">
        <v>0</v>
      </c>
    </row>
    <row r="55" spans="1:11" ht="14.1" customHeight="1" x14ac:dyDescent="0.2">
      <c r="A55" s="306">
        <v>72</v>
      </c>
      <c r="B55" s="307" t="s">
        <v>281</v>
      </c>
      <c r="C55" s="308"/>
      <c r="D55" s="113">
        <v>1.1017021156079188</v>
      </c>
      <c r="E55" s="115">
        <v>389</v>
      </c>
      <c r="F55" s="114">
        <v>380</v>
      </c>
      <c r="G55" s="114">
        <v>391</v>
      </c>
      <c r="H55" s="114">
        <v>398</v>
      </c>
      <c r="I55" s="140">
        <v>390</v>
      </c>
      <c r="J55" s="115">
        <v>-1</v>
      </c>
      <c r="K55" s="116">
        <v>-0.25641025641025639</v>
      </c>
    </row>
    <row r="56" spans="1:11" ht="14.1" customHeight="1" x14ac:dyDescent="0.2">
      <c r="A56" s="306" t="s">
        <v>282</v>
      </c>
      <c r="B56" s="307" t="s">
        <v>283</v>
      </c>
      <c r="C56" s="308"/>
      <c r="D56" s="113">
        <v>0.15010337307768556</v>
      </c>
      <c r="E56" s="115">
        <v>53</v>
      </c>
      <c r="F56" s="114">
        <v>48</v>
      </c>
      <c r="G56" s="114">
        <v>54</v>
      </c>
      <c r="H56" s="114">
        <v>60</v>
      </c>
      <c r="I56" s="140">
        <v>61</v>
      </c>
      <c r="J56" s="115">
        <v>-8</v>
      </c>
      <c r="K56" s="116">
        <v>-13.114754098360656</v>
      </c>
    </row>
    <row r="57" spans="1:11" ht="14.1" customHeight="1" x14ac:dyDescent="0.2">
      <c r="A57" s="306" t="s">
        <v>284</v>
      </c>
      <c r="B57" s="307" t="s">
        <v>285</v>
      </c>
      <c r="C57" s="308"/>
      <c r="D57" s="113">
        <v>0.71369905689767477</v>
      </c>
      <c r="E57" s="115">
        <v>252</v>
      </c>
      <c r="F57" s="114">
        <v>246</v>
      </c>
      <c r="G57" s="114">
        <v>252</v>
      </c>
      <c r="H57" s="114">
        <v>257</v>
      </c>
      <c r="I57" s="140">
        <v>247</v>
      </c>
      <c r="J57" s="115">
        <v>5</v>
      </c>
      <c r="K57" s="116">
        <v>2.0242914979757085</v>
      </c>
    </row>
    <row r="58" spans="1:11" ht="14.1" customHeight="1" x14ac:dyDescent="0.2">
      <c r="A58" s="306">
        <v>73</v>
      </c>
      <c r="B58" s="307" t="s">
        <v>286</v>
      </c>
      <c r="C58" s="308"/>
      <c r="D58" s="113">
        <v>1.3254411056671103</v>
      </c>
      <c r="E58" s="115">
        <v>468</v>
      </c>
      <c r="F58" s="114">
        <v>473</v>
      </c>
      <c r="G58" s="114">
        <v>472</v>
      </c>
      <c r="H58" s="114">
        <v>479</v>
      </c>
      <c r="I58" s="140">
        <v>463</v>
      </c>
      <c r="J58" s="115">
        <v>5</v>
      </c>
      <c r="K58" s="116">
        <v>1.079913606911447</v>
      </c>
    </row>
    <row r="59" spans="1:11" ht="14.1" customHeight="1" x14ac:dyDescent="0.2">
      <c r="A59" s="306" t="s">
        <v>287</v>
      </c>
      <c r="B59" s="307" t="s">
        <v>288</v>
      </c>
      <c r="C59" s="308"/>
      <c r="D59" s="113">
        <v>1.1130306720666119</v>
      </c>
      <c r="E59" s="115">
        <v>393</v>
      </c>
      <c r="F59" s="114">
        <v>394</v>
      </c>
      <c r="G59" s="114">
        <v>392</v>
      </c>
      <c r="H59" s="114">
        <v>395</v>
      </c>
      <c r="I59" s="140">
        <v>379</v>
      </c>
      <c r="J59" s="115">
        <v>14</v>
      </c>
      <c r="K59" s="116">
        <v>3.6939313984168867</v>
      </c>
    </row>
    <row r="60" spans="1:11" ht="14.1" customHeight="1" x14ac:dyDescent="0.2">
      <c r="A60" s="306">
        <v>81</v>
      </c>
      <c r="B60" s="307" t="s">
        <v>289</v>
      </c>
      <c r="C60" s="308"/>
      <c r="D60" s="113">
        <v>2.554589481435328</v>
      </c>
      <c r="E60" s="115">
        <v>902</v>
      </c>
      <c r="F60" s="114">
        <v>906</v>
      </c>
      <c r="G60" s="114">
        <v>949</v>
      </c>
      <c r="H60" s="114">
        <v>976</v>
      </c>
      <c r="I60" s="140">
        <v>948</v>
      </c>
      <c r="J60" s="115">
        <v>-46</v>
      </c>
      <c r="K60" s="116">
        <v>-4.852320675105485</v>
      </c>
    </row>
    <row r="61" spans="1:11" ht="14.1" customHeight="1" x14ac:dyDescent="0.2">
      <c r="A61" s="306" t="s">
        <v>290</v>
      </c>
      <c r="B61" s="307" t="s">
        <v>291</v>
      </c>
      <c r="C61" s="308"/>
      <c r="D61" s="113">
        <v>0.80715964768189419</v>
      </c>
      <c r="E61" s="115">
        <v>285</v>
      </c>
      <c r="F61" s="114">
        <v>301</v>
      </c>
      <c r="G61" s="114">
        <v>328</v>
      </c>
      <c r="H61" s="114">
        <v>338</v>
      </c>
      <c r="I61" s="140">
        <v>332</v>
      </c>
      <c r="J61" s="115">
        <v>-47</v>
      </c>
      <c r="K61" s="116">
        <v>-14.156626506024097</v>
      </c>
    </row>
    <row r="62" spans="1:11" ht="14.1" customHeight="1" x14ac:dyDescent="0.2">
      <c r="A62" s="306" t="s">
        <v>292</v>
      </c>
      <c r="B62" s="307" t="s">
        <v>293</v>
      </c>
      <c r="C62" s="308"/>
      <c r="D62" s="113">
        <v>0.86663456909003367</v>
      </c>
      <c r="E62" s="115">
        <v>306</v>
      </c>
      <c r="F62" s="114">
        <v>285</v>
      </c>
      <c r="G62" s="114">
        <v>292</v>
      </c>
      <c r="H62" s="114">
        <v>317</v>
      </c>
      <c r="I62" s="140">
        <v>307</v>
      </c>
      <c r="J62" s="115">
        <v>-1</v>
      </c>
      <c r="K62" s="116">
        <v>-0.32573289902280128</v>
      </c>
    </row>
    <row r="63" spans="1:11" ht="14.1" customHeight="1" x14ac:dyDescent="0.2">
      <c r="A63" s="306"/>
      <c r="B63" s="307" t="s">
        <v>294</v>
      </c>
      <c r="C63" s="308"/>
      <c r="D63" s="113">
        <v>0.84680959528732047</v>
      </c>
      <c r="E63" s="115">
        <v>299</v>
      </c>
      <c r="F63" s="114">
        <v>278</v>
      </c>
      <c r="G63" s="114">
        <v>285</v>
      </c>
      <c r="H63" s="114">
        <v>309</v>
      </c>
      <c r="I63" s="140">
        <v>299</v>
      </c>
      <c r="J63" s="115">
        <v>0</v>
      </c>
      <c r="K63" s="116">
        <v>0</v>
      </c>
    </row>
    <row r="64" spans="1:11" ht="14.1" customHeight="1" x14ac:dyDescent="0.2">
      <c r="A64" s="306" t="s">
        <v>295</v>
      </c>
      <c r="B64" s="307" t="s">
        <v>296</v>
      </c>
      <c r="C64" s="308"/>
      <c r="D64" s="113">
        <v>5.3810643178792944E-2</v>
      </c>
      <c r="E64" s="115">
        <v>19</v>
      </c>
      <c r="F64" s="114">
        <v>18</v>
      </c>
      <c r="G64" s="114">
        <v>18</v>
      </c>
      <c r="H64" s="114">
        <v>16</v>
      </c>
      <c r="I64" s="140">
        <v>16</v>
      </c>
      <c r="J64" s="115">
        <v>3</v>
      </c>
      <c r="K64" s="116">
        <v>18.75</v>
      </c>
    </row>
    <row r="65" spans="1:11" ht="14.1" customHeight="1" x14ac:dyDescent="0.2">
      <c r="A65" s="306" t="s">
        <v>297</v>
      </c>
      <c r="B65" s="307" t="s">
        <v>298</v>
      </c>
      <c r="C65" s="308"/>
      <c r="D65" s="113">
        <v>0.57209210116400921</v>
      </c>
      <c r="E65" s="115">
        <v>202</v>
      </c>
      <c r="F65" s="114">
        <v>208</v>
      </c>
      <c r="G65" s="114">
        <v>219</v>
      </c>
      <c r="H65" s="114">
        <v>215</v>
      </c>
      <c r="I65" s="140">
        <v>204</v>
      </c>
      <c r="J65" s="115">
        <v>-2</v>
      </c>
      <c r="K65" s="116">
        <v>-0.98039215686274506</v>
      </c>
    </row>
    <row r="66" spans="1:11" ht="14.1" customHeight="1" x14ac:dyDescent="0.2">
      <c r="A66" s="306">
        <v>82</v>
      </c>
      <c r="B66" s="307" t="s">
        <v>299</v>
      </c>
      <c r="C66" s="308"/>
      <c r="D66" s="113">
        <v>1.6001585997904217</v>
      </c>
      <c r="E66" s="115">
        <v>565</v>
      </c>
      <c r="F66" s="114">
        <v>582</v>
      </c>
      <c r="G66" s="114">
        <v>573</v>
      </c>
      <c r="H66" s="114">
        <v>564</v>
      </c>
      <c r="I66" s="140">
        <v>560</v>
      </c>
      <c r="J66" s="115">
        <v>5</v>
      </c>
      <c r="K66" s="116">
        <v>0.8928571428571429</v>
      </c>
    </row>
    <row r="67" spans="1:11" ht="14.1" customHeight="1" x14ac:dyDescent="0.2">
      <c r="A67" s="306" t="s">
        <v>300</v>
      </c>
      <c r="B67" s="307" t="s">
        <v>301</v>
      </c>
      <c r="C67" s="308"/>
      <c r="D67" s="113">
        <v>0.55226712736129602</v>
      </c>
      <c r="E67" s="115">
        <v>195</v>
      </c>
      <c r="F67" s="114">
        <v>190</v>
      </c>
      <c r="G67" s="114">
        <v>186</v>
      </c>
      <c r="H67" s="114">
        <v>184</v>
      </c>
      <c r="I67" s="140">
        <v>176</v>
      </c>
      <c r="J67" s="115">
        <v>19</v>
      </c>
      <c r="K67" s="116">
        <v>10.795454545454545</v>
      </c>
    </row>
    <row r="68" spans="1:11" ht="14.1" customHeight="1" x14ac:dyDescent="0.2">
      <c r="A68" s="306" t="s">
        <v>302</v>
      </c>
      <c r="B68" s="307" t="s">
        <v>303</v>
      </c>
      <c r="C68" s="308"/>
      <c r="D68" s="113">
        <v>0.69104194398028829</v>
      </c>
      <c r="E68" s="115">
        <v>244</v>
      </c>
      <c r="F68" s="114">
        <v>258</v>
      </c>
      <c r="G68" s="114">
        <v>246</v>
      </c>
      <c r="H68" s="114">
        <v>246</v>
      </c>
      <c r="I68" s="140">
        <v>247</v>
      </c>
      <c r="J68" s="115">
        <v>-3</v>
      </c>
      <c r="K68" s="116">
        <v>-1.214574898785425</v>
      </c>
    </row>
    <row r="69" spans="1:11" ht="14.1" customHeight="1" x14ac:dyDescent="0.2">
      <c r="A69" s="306">
        <v>83</v>
      </c>
      <c r="B69" s="307" t="s">
        <v>304</v>
      </c>
      <c r="C69" s="308"/>
      <c r="D69" s="113">
        <v>3.902687700019825</v>
      </c>
      <c r="E69" s="115">
        <v>1378</v>
      </c>
      <c r="F69" s="114">
        <v>1378</v>
      </c>
      <c r="G69" s="114">
        <v>1373</v>
      </c>
      <c r="H69" s="114">
        <v>1377</v>
      </c>
      <c r="I69" s="140">
        <v>1315</v>
      </c>
      <c r="J69" s="115">
        <v>63</v>
      </c>
      <c r="K69" s="116">
        <v>4.7908745247148286</v>
      </c>
    </row>
    <row r="70" spans="1:11" ht="14.1" customHeight="1" x14ac:dyDescent="0.2">
      <c r="A70" s="306" t="s">
        <v>305</v>
      </c>
      <c r="B70" s="307" t="s">
        <v>306</v>
      </c>
      <c r="C70" s="308"/>
      <c r="D70" s="113">
        <v>2.254382735279957</v>
      </c>
      <c r="E70" s="115">
        <v>796</v>
      </c>
      <c r="F70" s="114">
        <v>794</v>
      </c>
      <c r="G70" s="114">
        <v>783</v>
      </c>
      <c r="H70" s="114">
        <v>784</v>
      </c>
      <c r="I70" s="140">
        <v>729</v>
      </c>
      <c r="J70" s="115">
        <v>67</v>
      </c>
      <c r="K70" s="116">
        <v>9.1906721536351164</v>
      </c>
    </row>
    <row r="71" spans="1:11" ht="14.1" customHeight="1" x14ac:dyDescent="0.2">
      <c r="A71" s="306"/>
      <c r="B71" s="307" t="s">
        <v>307</v>
      </c>
      <c r="C71" s="308"/>
      <c r="D71" s="113">
        <v>1.0762128635758588</v>
      </c>
      <c r="E71" s="115">
        <v>380</v>
      </c>
      <c r="F71" s="114">
        <v>372</v>
      </c>
      <c r="G71" s="114">
        <v>365</v>
      </c>
      <c r="H71" s="114">
        <v>371</v>
      </c>
      <c r="I71" s="140">
        <v>334</v>
      </c>
      <c r="J71" s="115">
        <v>46</v>
      </c>
      <c r="K71" s="116">
        <v>13.77245508982036</v>
      </c>
    </row>
    <row r="72" spans="1:11" ht="14.1" customHeight="1" x14ac:dyDescent="0.2">
      <c r="A72" s="306">
        <v>84</v>
      </c>
      <c r="B72" s="307" t="s">
        <v>308</v>
      </c>
      <c r="C72" s="308"/>
      <c r="D72" s="113">
        <v>1.1725055934747515</v>
      </c>
      <c r="E72" s="115">
        <v>414</v>
      </c>
      <c r="F72" s="114">
        <v>415</v>
      </c>
      <c r="G72" s="114">
        <v>393</v>
      </c>
      <c r="H72" s="114">
        <v>382</v>
      </c>
      <c r="I72" s="140">
        <v>387</v>
      </c>
      <c r="J72" s="115">
        <v>27</v>
      </c>
      <c r="K72" s="116">
        <v>6.9767441860465116</v>
      </c>
    </row>
    <row r="73" spans="1:11" ht="14.1" customHeight="1" x14ac:dyDescent="0.2">
      <c r="A73" s="306" t="s">
        <v>309</v>
      </c>
      <c r="B73" s="307" t="s">
        <v>310</v>
      </c>
      <c r="C73" s="308"/>
      <c r="D73" s="113">
        <v>0.14160695573366563</v>
      </c>
      <c r="E73" s="115">
        <v>50</v>
      </c>
      <c r="F73" s="114">
        <v>50</v>
      </c>
      <c r="G73" s="114">
        <v>46</v>
      </c>
      <c r="H73" s="114">
        <v>37</v>
      </c>
      <c r="I73" s="140">
        <v>47</v>
      </c>
      <c r="J73" s="115">
        <v>3</v>
      </c>
      <c r="K73" s="116">
        <v>6.3829787234042552</v>
      </c>
    </row>
    <row r="74" spans="1:11" ht="14.1" customHeight="1" x14ac:dyDescent="0.2">
      <c r="A74" s="306" t="s">
        <v>311</v>
      </c>
      <c r="B74" s="307" t="s">
        <v>312</v>
      </c>
      <c r="C74" s="308"/>
      <c r="D74" s="113">
        <v>1.4160695573366563E-2</v>
      </c>
      <c r="E74" s="115">
        <v>5</v>
      </c>
      <c r="F74" s="114">
        <v>7</v>
      </c>
      <c r="G74" s="114">
        <v>5</v>
      </c>
      <c r="H74" s="114">
        <v>7</v>
      </c>
      <c r="I74" s="140">
        <v>5</v>
      </c>
      <c r="J74" s="115">
        <v>0</v>
      </c>
      <c r="K74" s="116">
        <v>0</v>
      </c>
    </row>
    <row r="75" spans="1:11" ht="14.1" customHeight="1" x14ac:dyDescent="0.2">
      <c r="A75" s="306" t="s">
        <v>313</v>
      </c>
      <c r="B75" s="307" t="s">
        <v>314</v>
      </c>
      <c r="C75" s="308"/>
      <c r="D75" s="113">
        <v>5.3810643178792944E-2</v>
      </c>
      <c r="E75" s="115">
        <v>19</v>
      </c>
      <c r="F75" s="114">
        <v>13</v>
      </c>
      <c r="G75" s="114">
        <v>14</v>
      </c>
      <c r="H75" s="114">
        <v>8</v>
      </c>
      <c r="I75" s="140">
        <v>9</v>
      </c>
      <c r="J75" s="115">
        <v>10</v>
      </c>
      <c r="K75" s="116">
        <v>111.11111111111111</v>
      </c>
    </row>
    <row r="76" spans="1:11" ht="14.1" customHeight="1" x14ac:dyDescent="0.2">
      <c r="A76" s="306">
        <v>91</v>
      </c>
      <c r="B76" s="307" t="s">
        <v>315</v>
      </c>
      <c r="C76" s="308"/>
      <c r="D76" s="113">
        <v>3.6817808490753064E-2</v>
      </c>
      <c r="E76" s="115">
        <v>13</v>
      </c>
      <c r="F76" s="114">
        <v>12</v>
      </c>
      <c r="G76" s="114">
        <v>13</v>
      </c>
      <c r="H76" s="114">
        <v>14</v>
      </c>
      <c r="I76" s="140">
        <v>14</v>
      </c>
      <c r="J76" s="115">
        <v>-1</v>
      </c>
      <c r="K76" s="116">
        <v>-7.1428571428571432</v>
      </c>
    </row>
    <row r="77" spans="1:11" ht="14.1" customHeight="1" x14ac:dyDescent="0.2">
      <c r="A77" s="306">
        <v>92</v>
      </c>
      <c r="B77" s="307" t="s">
        <v>316</v>
      </c>
      <c r="C77" s="308"/>
      <c r="D77" s="113">
        <v>0.19824973802713189</v>
      </c>
      <c r="E77" s="115">
        <v>70</v>
      </c>
      <c r="F77" s="114">
        <v>73</v>
      </c>
      <c r="G77" s="114">
        <v>72</v>
      </c>
      <c r="H77" s="114">
        <v>77</v>
      </c>
      <c r="I77" s="140">
        <v>84</v>
      </c>
      <c r="J77" s="115">
        <v>-14</v>
      </c>
      <c r="K77" s="116">
        <v>-16.666666666666668</v>
      </c>
    </row>
    <row r="78" spans="1:11" ht="14.1" customHeight="1" x14ac:dyDescent="0.2">
      <c r="A78" s="306">
        <v>93</v>
      </c>
      <c r="B78" s="307" t="s">
        <v>317</v>
      </c>
      <c r="C78" s="308"/>
      <c r="D78" s="113">
        <v>0.2209068509445184</v>
      </c>
      <c r="E78" s="115">
        <v>78</v>
      </c>
      <c r="F78" s="114">
        <v>81</v>
      </c>
      <c r="G78" s="114">
        <v>87</v>
      </c>
      <c r="H78" s="114">
        <v>86</v>
      </c>
      <c r="I78" s="140">
        <v>94</v>
      </c>
      <c r="J78" s="115">
        <v>-16</v>
      </c>
      <c r="K78" s="116">
        <v>-17.021276595744681</v>
      </c>
    </row>
    <row r="79" spans="1:11" ht="14.1" customHeight="1" x14ac:dyDescent="0.2">
      <c r="A79" s="306">
        <v>94</v>
      </c>
      <c r="B79" s="307" t="s">
        <v>318</v>
      </c>
      <c r="C79" s="308"/>
      <c r="D79" s="113">
        <v>0.49845648418250305</v>
      </c>
      <c r="E79" s="115">
        <v>176</v>
      </c>
      <c r="F79" s="114">
        <v>187</v>
      </c>
      <c r="G79" s="114">
        <v>184</v>
      </c>
      <c r="H79" s="114">
        <v>187</v>
      </c>
      <c r="I79" s="140">
        <v>193</v>
      </c>
      <c r="J79" s="115">
        <v>-17</v>
      </c>
      <c r="K79" s="116">
        <v>-8.8082901554404138</v>
      </c>
    </row>
    <row r="80" spans="1:11" ht="14.1" customHeight="1" x14ac:dyDescent="0.2">
      <c r="A80" s="306" t="s">
        <v>319</v>
      </c>
      <c r="B80" s="307" t="s">
        <v>320</v>
      </c>
      <c r="C80" s="308"/>
      <c r="D80" s="113">
        <v>1.6992834688039877E-2</v>
      </c>
      <c r="E80" s="115">
        <v>6</v>
      </c>
      <c r="F80" s="114">
        <v>6</v>
      </c>
      <c r="G80" s="114">
        <v>6</v>
      </c>
      <c r="H80" s="114">
        <v>7</v>
      </c>
      <c r="I80" s="140">
        <v>9</v>
      </c>
      <c r="J80" s="115">
        <v>-3</v>
      </c>
      <c r="K80" s="116">
        <v>-33.333333333333336</v>
      </c>
    </row>
    <row r="81" spans="1:11" ht="14.1" customHeight="1" x14ac:dyDescent="0.2">
      <c r="A81" s="310" t="s">
        <v>321</v>
      </c>
      <c r="B81" s="311" t="s">
        <v>334</v>
      </c>
      <c r="C81" s="312"/>
      <c r="D81" s="125">
        <v>4.1150981336203234</v>
      </c>
      <c r="E81" s="143">
        <v>1453</v>
      </c>
      <c r="F81" s="144">
        <v>1518</v>
      </c>
      <c r="G81" s="144">
        <v>1506</v>
      </c>
      <c r="H81" s="144">
        <v>1511</v>
      </c>
      <c r="I81" s="145">
        <v>1499</v>
      </c>
      <c r="J81" s="143">
        <v>-46</v>
      </c>
      <c r="K81" s="146">
        <v>-3.0687124749833221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7981</v>
      </c>
      <c r="G12" s="536">
        <v>5543</v>
      </c>
      <c r="H12" s="536">
        <v>10583</v>
      </c>
      <c r="I12" s="536">
        <v>7171</v>
      </c>
      <c r="J12" s="537">
        <v>7830</v>
      </c>
      <c r="K12" s="538">
        <v>151</v>
      </c>
      <c r="L12" s="349">
        <v>1.9284802043422733</v>
      </c>
    </row>
    <row r="13" spans="1:17" s="110" customFormat="1" ht="15" customHeight="1" x14ac:dyDescent="0.2">
      <c r="A13" s="350" t="s">
        <v>345</v>
      </c>
      <c r="B13" s="351" t="s">
        <v>346</v>
      </c>
      <c r="C13" s="347"/>
      <c r="D13" s="347"/>
      <c r="E13" s="348"/>
      <c r="F13" s="536">
        <v>4670</v>
      </c>
      <c r="G13" s="536">
        <v>2984</v>
      </c>
      <c r="H13" s="536">
        <v>5683</v>
      </c>
      <c r="I13" s="536">
        <v>4133</v>
      </c>
      <c r="J13" s="537">
        <v>4665</v>
      </c>
      <c r="K13" s="538">
        <v>5</v>
      </c>
      <c r="L13" s="349">
        <v>0.10718113612004287</v>
      </c>
    </row>
    <row r="14" spans="1:17" s="110" customFormat="1" ht="22.5" customHeight="1" x14ac:dyDescent="0.2">
      <c r="A14" s="350"/>
      <c r="B14" s="351" t="s">
        <v>347</v>
      </c>
      <c r="C14" s="347"/>
      <c r="D14" s="347"/>
      <c r="E14" s="348"/>
      <c r="F14" s="536">
        <v>3311</v>
      </c>
      <c r="G14" s="536">
        <v>2559</v>
      </c>
      <c r="H14" s="536">
        <v>4900</v>
      </c>
      <c r="I14" s="536">
        <v>3038</v>
      </c>
      <c r="J14" s="537">
        <v>3165</v>
      </c>
      <c r="K14" s="538">
        <v>146</v>
      </c>
      <c r="L14" s="349">
        <v>4.6129541864139023</v>
      </c>
    </row>
    <row r="15" spans="1:17" s="110" customFormat="1" ht="15" customHeight="1" x14ac:dyDescent="0.2">
      <c r="A15" s="350" t="s">
        <v>348</v>
      </c>
      <c r="B15" s="351" t="s">
        <v>108</v>
      </c>
      <c r="C15" s="347"/>
      <c r="D15" s="347"/>
      <c r="E15" s="348"/>
      <c r="F15" s="536">
        <v>1686</v>
      </c>
      <c r="G15" s="536">
        <v>1206</v>
      </c>
      <c r="H15" s="536">
        <v>4423</v>
      </c>
      <c r="I15" s="536">
        <v>1768</v>
      </c>
      <c r="J15" s="537">
        <v>1613</v>
      </c>
      <c r="K15" s="538">
        <v>73</v>
      </c>
      <c r="L15" s="349">
        <v>4.5257284562926223</v>
      </c>
    </row>
    <row r="16" spans="1:17" s="110" customFormat="1" ht="15" customHeight="1" x14ac:dyDescent="0.2">
      <c r="A16" s="350"/>
      <c r="B16" s="351" t="s">
        <v>109</v>
      </c>
      <c r="C16" s="347"/>
      <c r="D16" s="347"/>
      <c r="E16" s="348"/>
      <c r="F16" s="536">
        <v>5301</v>
      </c>
      <c r="G16" s="536">
        <v>3750</v>
      </c>
      <c r="H16" s="536">
        <v>5301</v>
      </c>
      <c r="I16" s="536">
        <v>4620</v>
      </c>
      <c r="J16" s="537">
        <v>5265</v>
      </c>
      <c r="K16" s="538">
        <v>36</v>
      </c>
      <c r="L16" s="349">
        <v>0.68376068376068377</v>
      </c>
    </row>
    <row r="17" spans="1:12" s="110" customFormat="1" ht="15" customHeight="1" x14ac:dyDescent="0.2">
      <c r="A17" s="350"/>
      <c r="B17" s="351" t="s">
        <v>110</v>
      </c>
      <c r="C17" s="347"/>
      <c r="D17" s="347"/>
      <c r="E17" s="348"/>
      <c r="F17" s="536">
        <v>886</v>
      </c>
      <c r="G17" s="536">
        <v>494</v>
      </c>
      <c r="H17" s="536">
        <v>742</v>
      </c>
      <c r="I17" s="536">
        <v>668</v>
      </c>
      <c r="J17" s="537">
        <v>817</v>
      </c>
      <c r="K17" s="538">
        <v>69</v>
      </c>
      <c r="L17" s="349">
        <v>8.4455324357405139</v>
      </c>
    </row>
    <row r="18" spans="1:12" s="110" customFormat="1" ht="15" customHeight="1" x14ac:dyDescent="0.2">
      <c r="A18" s="350"/>
      <c r="B18" s="351" t="s">
        <v>111</v>
      </c>
      <c r="C18" s="347"/>
      <c r="D18" s="347"/>
      <c r="E18" s="348"/>
      <c r="F18" s="536">
        <v>108</v>
      </c>
      <c r="G18" s="536">
        <v>93</v>
      </c>
      <c r="H18" s="536">
        <v>117</v>
      </c>
      <c r="I18" s="536">
        <v>115</v>
      </c>
      <c r="J18" s="537">
        <v>135</v>
      </c>
      <c r="K18" s="538">
        <v>-27</v>
      </c>
      <c r="L18" s="349">
        <v>-20</v>
      </c>
    </row>
    <row r="19" spans="1:12" s="110" customFormat="1" ht="15" customHeight="1" x14ac:dyDescent="0.2">
      <c r="A19" s="118" t="s">
        <v>113</v>
      </c>
      <c r="B19" s="119" t="s">
        <v>181</v>
      </c>
      <c r="C19" s="347"/>
      <c r="D19" s="347"/>
      <c r="E19" s="348"/>
      <c r="F19" s="536">
        <v>5336</v>
      </c>
      <c r="G19" s="536">
        <v>3493</v>
      </c>
      <c r="H19" s="536">
        <v>7641</v>
      </c>
      <c r="I19" s="536">
        <v>4756</v>
      </c>
      <c r="J19" s="537">
        <v>5232</v>
      </c>
      <c r="K19" s="538">
        <v>104</v>
      </c>
      <c r="L19" s="349">
        <v>1.9877675840978593</v>
      </c>
    </row>
    <row r="20" spans="1:12" s="110" customFormat="1" ht="15" customHeight="1" x14ac:dyDescent="0.2">
      <c r="A20" s="118"/>
      <c r="B20" s="119" t="s">
        <v>182</v>
      </c>
      <c r="C20" s="347"/>
      <c r="D20" s="347"/>
      <c r="E20" s="348"/>
      <c r="F20" s="536">
        <v>2645</v>
      </c>
      <c r="G20" s="536">
        <v>2050</v>
      </c>
      <c r="H20" s="536">
        <v>2942</v>
      </c>
      <c r="I20" s="536">
        <v>2415</v>
      </c>
      <c r="J20" s="537">
        <v>2598</v>
      </c>
      <c r="K20" s="538">
        <v>47</v>
      </c>
      <c r="L20" s="349">
        <v>1.809083910700539</v>
      </c>
    </row>
    <row r="21" spans="1:12" s="110" customFormat="1" ht="15" customHeight="1" x14ac:dyDescent="0.2">
      <c r="A21" s="118" t="s">
        <v>113</v>
      </c>
      <c r="B21" s="119" t="s">
        <v>116</v>
      </c>
      <c r="C21" s="347"/>
      <c r="D21" s="347"/>
      <c r="E21" s="348"/>
      <c r="F21" s="536">
        <v>6120</v>
      </c>
      <c r="G21" s="536">
        <v>4330</v>
      </c>
      <c r="H21" s="536">
        <v>8614</v>
      </c>
      <c r="I21" s="536">
        <v>5478</v>
      </c>
      <c r="J21" s="537">
        <v>5966</v>
      </c>
      <c r="K21" s="538">
        <v>154</v>
      </c>
      <c r="L21" s="349">
        <v>2.5812939993295339</v>
      </c>
    </row>
    <row r="22" spans="1:12" s="110" customFormat="1" ht="15" customHeight="1" x14ac:dyDescent="0.2">
      <c r="A22" s="118"/>
      <c r="B22" s="119" t="s">
        <v>117</v>
      </c>
      <c r="C22" s="347"/>
      <c r="D22" s="347"/>
      <c r="E22" s="348"/>
      <c r="F22" s="536">
        <v>1857</v>
      </c>
      <c r="G22" s="536">
        <v>1211</v>
      </c>
      <c r="H22" s="536">
        <v>1963</v>
      </c>
      <c r="I22" s="536">
        <v>1692</v>
      </c>
      <c r="J22" s="537">
        <v>1861</v>
      </c>
      <c r="K22" s="538">
        <v>-4</v>
      </c>
      <c r="L22" s="349">
        <v>-0.21493820526598603</v>
      </c>
    </row>
    <row r="23" spans="1:12" s="110" customFormat="1" ht="15" customHeight="1" x14ac:dyDescent="0.2">
      <c r="A23" s="352" t="s">
        <v>348</v>
      </c>
      <c r="B23" s="353" t="s">
        <v>193</v>
      </c>
      <c r="C23" s="354"/>
      <c r="D23" s="354"/>
      <c r="E23" s="355"/>
      <c r="F23" s="539">
        <v>177</v>
      </c>
      <c r="G23" s="539">
        <v>192</v>
      </c>
      <c r="H23" s="539">
        <v>2212</v>
      </c>
      <c r="I23" s="539">
        <v>82</v>
      </c>
      <c r="J23" s="540">
        <v>168</v>
      </c>
      <c r="K23" s="541">
        <v>9</v>
      </c>
      <c r="L23" s="356">
        <v>5.3571428571428568</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32.299999999999997</v>
      </c>
      <c r="G25" s="542">
        <v>35.9</v>
      </c>
      <c r="H25" s="542">
        <v>37.799999999999997</v>
      </c>
      <c r="I25" s="542">
        <v>37.200000000000003</v>
      </c>
      <c r="J25" s="542">
        <v>35</v>
      </c>
      <c r="K25" s="543" t="s">
        <v>350</v>
      </c>
      <c r="L25" s="364">
        <v>-2.7000000000000028</v>
      </c>
    </row>
    <row r="26" spans="1:12" s="110" customFormat="1" ht="15" customHeight="1" x14ac:dyDescent="0.2">
      <c r="A26" s="365" t="s">
        <v>105</v>
      </c>
      <c r="B26" s="366" t="s">
        <v>346</v>
      </c>
      <c r="C26" s="362"/>
      <c r="D26" s="362"/>
      <c r="E26" s="363"/>
      <c r="F26" s="542">
        <v>30.7</v>
      </c>
      <c r="G26" s="542">
        <v>34.1</v>
      </c>
      <c r="H26" s="542">
        <v>35.4</v>
      </c>
      <c r="I26" s="542">
        <v>34.799999999999997</v>
      </c>
      <c r="J26" s="544">
        <v>33.799999999999997</v>
      </c>
      <c r="K26" s="543" t="s">
        <v>350</v>
      </c>
      <c r="L26" s="364">
        <v>-3.0999999999999979</v>
      </c>
    </row>
    <row r="27" spans="1:12" s="110" customFormat="1" ht="15" customHeight="1" x14ac:dyDescent="0.2">
      <c r="A27" s="365"/>
      <c r="B27" s="366" t="s">
        <v>347</v>
      </c>
      <c r="C27" s="362"/>
      <c r="D27" s="362"/>
      <c r="E27" s="363"/>
      <c r="F27" s="542">
        <v>34.5</v>
      </c>
      <c r="G27" s="542">
        <v>38</v>
      </c>
      <c r="H27" s="542">
        <v>40.6</v>
      </c>
      <c r="I27" s="542">
        <v>40.5</v>
      </c>
      <c r="J27" s="542">
        <v>36.799999999999997</v>
      </c>
      <c r="K27" s="543" t="s">
        <v>350</v>
      </c>
      <c r="L27" s="364">
        <v>-2.2999999999999972</v>
      </c>
    </row>
    <row r="28" spans="1:12" s="110" customFormat="1" ht="15" customHeight="1" x14ac:dyDescent="0.2">
      <c r="A28" s="365" t="s">
        <v>113</v>
      </c>
      <c r="B28" s="366" t="s">
        <v>108</v>
      </c>
      <c r="C28" s="362"/>
      <c r="D28" s="362"/>
      <c r="E28" s="363"/>
      <c r="F28" s="542">
        <v>47.9</v>
      </c>
      <c r="G28" s="542">
        <v>48.3</v>
      </c>
      <c r="H28" s="542">
        <v>51.2</v>
      </c>
      <c r="I28" s="542">
        <v>50.2</v>
      </c>
      <c r="J28" s="542">
        <v>48.6</v>
      </c>
      <c r="K28" s="543" t="s">
        <v>350</v>
      </c>
      <c r="L28" s="364">
        <v>-0.70000000000000284</v>
      </c>
    </row>
    <row r="29" spans="1:12" s="110" customFormat="1" ht="11.25" x14ac:dyDescent="0.2">
      <c r="A29" s="365"/>
      <c r="B29" s="366" t="s">
        <v>109</v>
      </c>
      <c r="C29" s="362"/>
      <c r="D29" s="362"/>
      <c r="E29" s="363"/>
      <c r="F29" s="542">
        <v>29.3</v>
      </c>
      <c r="G29" s="542">
        <v>33.1</v>
      </c>
      <c r="H29" s="542">
        <v>34.200000000000003</v>
      </c>
      <c r="I29" s="542">
        <v>33.799999999999997</v>
      </c>
      <c r="J29" s="544">
        <v>32.6</v>
      </c>
      <c r="K29" s="543" t="s">
        <v>350</v>
      </c>
      <c r="L29" s="364">
        <v>-3.3000000000000007</v>
      </c>
    </row>
    <row r="30" spans="1:12" s="110" customFormat="1" ht="15" customHeight="1" x14ac:dyDescent="0.2">
      <c r="A30" s="365"/>
      <c r="B30" s="366" t="s">
        <v>110</v>
      </c>
      <c r="C30" s="362"/>
      <c r="D30" s="362"/>
      <c r="E30" s="363"/>
      <c r="F30" s="542">
        <v>24.7</v>
      </c>
      <c r="G30" s="542">
        <v>33.5</v>
      </c>
      <c r="H30" s="542">
        <v>29.9</v>
      </c>
      <c r="I30" s="542">
        <v>30.2</v>
      </c>
      <c r="J30" s="542">
        <v>27.1</v>
      </c>
      <c r="K30" s="543" t="s">
        <v>350</v>
      </c>
      <c r="L30" s="364">
        <v>-2.4000000000000021</v>
      </c>
    </row>
    <row r="31" spans="1:12" s="110" customFormat="1" ht="15" customHeight="1" x14ac:dyDescent="0.2">
      <c r="A31" s="365"/>
      <c r="B31" s="366" t="s">
        <v>111</v>
      </c>
      <c r="C31" s="362"/>
      <c r="D31" s="362"/>
      <c r="E31" s="363"/>
      <c r="F31" s="542">
        <v>24.1</v>
      </c>
      <c r="G31" s="542">
        <v>28</v>
      </c>
      <c r="H31" s="542">
        <v>31.6</v>
      </c>
      <c r="I31" s="542">
        <v>32.200000000000003</v>
      </c>
      <c r="J31" s="542">
        <v>30.4</v>
      </c>
      <c r="K31" s="543" t="s">
        <v>350</v>
      </c>
      <c r="L31" s="364">
        <v>-6.2999999999999972</v>
      </c>
    </row>
    <row r="32" spans="1:12" s="110" customFormat="1" ht="15" customHeight="1" x14ac:dyDescent="0.2">
      <c r="A32" s="367" t="s">
        <v>113</v>
      </c>
      <c r="B32" s="368" t="s">
        <v>181</v>
      </c>
      <c r="C32" s="362"/>
      <c r="D32" s="362"/>
      <c r="E32" s="363"/>
      <c r="F32" s="542">
        <v>31.3</v>
      </c>
      <c r="G32" s="542">
        <v>35</v>
      </c>
      <c r="H32" s="542">
        <v>37.4</v>
      </c>
      <c r="I32" s="542">
        <v>37</v>
      </c>
      <c r="J32" s="544">
        <v>35.4</v>
      </c>
      <c r="K32" s="543" t="s">
        <v>350</v>
      </c>
      <c r="L32" s="364">
        <v>-4.0999999999999979</v>
      </c>
    </row>
    <row r="33" spans="1:12" s="110" customFormat="1" ht="15" customHeight="1" x14ac:dyDescent="0.2">
      <c r="A33" s="367"/>
      <c r="B33" s="368" t="s">
        <v>182</v>
      </c>
      <c r="C33" s="362"/>
      <c r="D33" s="362"/>
      <c r="E33" s="363"/>
      <c r="F33" s="542">
        <v>34.299999999999997</v>
      </c>
      <c r="G33" s="542">
        <v>37.4</v>
      </c>
      <c r="H33" s="542">
        <v>38.5</v>
      </c>
      <c r="I33" s="542">
        <v>37.700000000000003</v>
      </c>
      <c r="J33" s="542">
        <v>34.200000000000003</v>
      </c>
      <c r="K33" s="543" t="s">
        <v>350</v>
      </c>
      <c r="L33" s="364">
        <v>9.9999999999994316E-2</v>
      </c>
    </row>
    <row r="34" spans="1:12" s="369" customFormat="1" ht="15" customHeight="1" x14ac:dyDescent="0.2">
      <c r="A34" s="367" t="s">
        <v>113</v>
      </c>
      <c r="B34" s="368" t="s">
        <v>116</v>
      </c>
      <c r="C34" s="362"/>
      <c r="D34" s="362"/>
      <c r="E34" s="363"/>
      <c r="F34" s="542">
        <v>30.7</v>
      </c>
      <c r="G34" s="542">
        <v>34.200000000000003</v>
      </c>
      <c r="H34" s="542">
        <v>37</v>
      </c>
      <c r="I34" s="542">
        <v>36</v>
      </c>
      <c r="J34" s="542">
        <v>32.299999999999997</v>
      </c>
      <c r="K34" s="543" t="s">
        <v>350</v>
      </c>
      <c r="L34" s="364">
        <v>-1.5999999999999979</v>
      </c>
    </row>
    <row r="35" spans="1:12" s="369" customFormat="1" ht="11.25" x14ac:dyDescent="0.2">
      <c r="A35" s="370"/>
      <c r="B35" s="371" t="s">
        <v>117</v>
      </c>
      <c r="C35" s="372"/>
      <c r="D35" s="372"/>
      <c r="E35" s="373"/>
      <c r="F35" s="545">
        <v>37.5</v>
      </c>
      <c r="G35" s="545">
        <v>42</v>
      </c>
      <c r="H35" s="545">
        <v>40.700000000000003</v>
      </c>
      <c r="I35" s="545">
        <v>41</v>
      </c>
      <c r="J35" s="546">
        <v>43.4</v>
      </c>
      <c r="K35" s="547" t="s">
        <v>350</v>
      </c>
      <c r="L35" s="374">
        <v>-5.8999999999999986</v>
      </c>
    </row>
    <row r="36" spans="1:12" s="369" customFormat="1" ht="15.95" customHeight="1" x14ac:dyDescent="0.2">
      <c r="A36" s="375" t="s">
        <v>351</v>
      </c>
      <c r="B36" s="376"/>
      <c r="C36" s="377"/>
      <c r="D36" s="376"/>
      <c r="E36" s="378"/>
      <c r="F36" s="548">
        <v>7761</v>
      </c>
      <c r="G36" s="548">
        <v>5314</v>
      </c>
      <c r="H36" s="548">
        <v>7817</v>
      </c>
      <c r="I36" s="548">
        <v>7011</v>
      </c>
      <c r="J36" s="548">
        <v>7619</v>
      </c>
      <c r="K36" s="549">
        <v>142</v>
      </c>
      <c r="L36" s="380">
        <v>1.8637616485103032</v>
      </c>
    </row>
    <row r="37" spans="1:12" s="369" customFormat="1" ht="15.95" customHeight="1" x14ac:dyDescent="0.2">
      <c r="A37" s="381"/>
      <c r="B37" s="382" t="s">
        <v>113</v>
      </c>
      <c r="C37" s="382" t="s">
        <v>352</v>
      </c>
      <c r="D37" s="382"/>
      <c r="E37" s="383"/>
      <c r="F37" s="548">
        <v>2508</v>
      </c>
      <c r="G37" s="548">
        <v>1909</v>
      </c>
      <c r="H37" s="548">
        <v>2955</v>
      </c>
      <c r="I37" s="548">
        <v>2609</v>
      </c>
      <c r="J37" s="548">
        <v>2665</v>
      </c>
      <c r="K37" s="549">
        <v>-157</v>
      </c>
      <c r="L37" s="380">
        <v>-5.8911819887429644</v>
      </c>
    </row>
    <row r="38" spans="1:12" s="369" customFormat="1" ht="15.95" customHeight="1" x14ac:dyDescent="0.2">
      <c r="A38" s="381"/>
      <c r="B38" s="384" t="s">
        <v>105</v>
      </c>
      <c r="C38" s="384" t="s">
        <v>106</v>
      </c>
      <c r="D38" s="385"/>
      <c r="E38" s="383"/>
      <c r="F38" s="548">
        <v>4553</v>
      </c>
      <c r="G38" s="548">
        <v>2860</v>
      </c>
      <c r="H38" s="548">
        <v>4225</v>
      </c>
      <c r="I38" s="548">
        <v>4062</v>
      </c>
      <c r="J38" s="550">
        <v>4548</v>
      </c>
      <c r="K38" s="549">
        <v>5</v>
      </c>
      <c r="L38" s="380">
        <v>0.10993843447669305</v>
      </c>
    </row>
    <row r="39" spans="1:12" s="369" customFormat="1" ht="15.95" customHeight="1" x14ac:dyDescent="0.2">
      <c r="A39" s="381"/>
      <c r="B39" s="385"/>
      <c r="C39" s="382" t="s">
        <v>353</v>
      </c>
      <c r="D39" s="385"/>
      <c r="E39" s="383"/>
      <c r="F39" s="548">
        <v>1400</v>
      </c>
      <c r="G39" s="548">
        <v>976</v>
      </c>
      <c r="H39" s="548">
        <v>1497</v>
      </c>
      <c r="I39" s="548">
        <v>1415</v>
      </c>
      <c r="J39" s="548">
        <v>1535</v>
      </c>
      <c r="K39" s="549">
        <v>-135</v>
      </c>
      <c r="L39" s="380">
        <v>-8.7947882736156355</v>
      </c>
    </row>
    <row r="40" spans="1:12" s="369" customFormat="1" ht="15.95" customHeight="1" x14ac:dyDescent="0.2">
      <c r="A40" s="381"/>
      <c r="B40" s="384"/>
      <c r="C40" s="384" t="s">
        <v>107</v>
      </c>
      <c r="D40" s="385"/>
      <c r="E40" s="383"/>
      <c r="F40" s="548">
        <v>3208</v>
      </c>
      <c r="G40" s="548">
        <v>2454</v>
      </c>
      <c r="H40" s="548">
        <v>3592</v>
      </c>
      <c r="I40" s="548">
        <v>2949</v>
      </c>
      <c r="J40" s="548">
        <v>3071</v>
      </c>
      <c r="K40" s="549">
        <v>137</v>
      </c>
      <c r="L40" s="380">
        <v>4.4610875936177141</v>
      </c>
    </row>
    <row r="41" spans="1:12" s="369" customFormat="1" ht="24" customHeight="1" x14ac:dyDescent="0.2">
      <c r="A41" s="381"/>
      <c r="B41" s="385"/>
      <c r="C41" s="382" t="s">
        <v>353</v>
      </c>
      <c r="D41" s="385"/>
      <c r="E41" s="383"/>
      <c r="F41" s="548">
        <v>1108</v>
      </c>
      <c r="G41" s="548">
        <v>933</v>
      </c>
      <c r="H41" s="548">
        <v>1458</v>
      </c>
      <c r="I41" s="548">
        <v>1194</v>
      </c>
      <c r="J41" s="550">
        <v>1130</v>
      </c>
      <c r="K41" s="549">
        <v>-22</v>
      </c>
      <c r="L41" s="380">
        <v>-1.9469026548672566</v>
      </c>
    </row>
    <row r="42" spans="1:12" s="110" customFormat="1" ht="15" customHeight="1" x14ac:dyDescent="0.2">
      <c r="A42" s="381"/>
      <c r="B42" s="384" t="s">
        <v>113</v>
      </c>
      <c r="C42" s="384" t="s">
        <v>354</v>
      </c>
      <c r="D42" s="385"/>
      <c r="E42" s="383"/>
      <c r="F42" s="548">
        <v>1511</v>
      </c>
      <c r="G42" s="548">
        <v>1014</v>
      </c>
      <c r="H42" s="548">
        <v>1864</v>
      </c>
      <c r="I42" s="548">
        <v>1631</v>
      </c>
      <c r="J42" s="548">
        <v>1435</v>
      </c>
      <c r="K42" s="549">
        <v>76</v>
      </c>
      <c r="L42" s="380">
        <v>5.2961672473867596</v>
      </c>
    </row>
    <row r="43" spans="1:12" s="110" customFormat="1" ht="15" customHeight="1" x14ac:dyDescent="0.2">
      <c r="A43" s="381"/>
      <c r="B43" s="385"/>
      <c r="C43" s="382" t="s">
        <v>353</v>
      </c>
      <c r="D43" s="385"/>
      <c r="E43" s="383"/>
      <c r="F43" s="548">
        <v>724</v>
      </c>
      <c r="G43" s="548">
        <v>490</v>
      </c>
      <c r="H43" s="548">
        <v>955</v>
      </c>
      <c r="I43" s="548">
        <v>818</v>
      </c>
      <c r="J43" s="548">
        <v>698</v>
      </c>
      <c r="K43" s="549">
        <v>26</v>
      </c>
      <c r="L43" s="380">
        <v>3.7249283667621778</v>
      </c>
    </row>
    <row r="44" spans="1:12" s="110" customFormat="1" ht="15" customHeight="1" x14ac:dyDescent="0.2">
      <c r="A44" s="381"/>
      <c r="B44" s="384"/>
      <c r="C44" s="366" t="s">
        <v>109</v>
      </c>
      <c r="D44" s="385"/>
      <c r="E44" s="383"/>
      <c r="F44" s="548">
        <v>5259</v>
      </c>
      <c r="G44" s="548">
        <v>3714</v>
      </c>
      <c r="H44" s="548">
        <v>5099</v>
      </c>
      <c r="I44" s="548">
        <v>4599</v>
      </c>
      <c r="J44" s="550">
        <v>5234</v>
      </c>
      <c r="K44" s="549">
        <v>25</v>
      </c>
      <c r="L44" s="380">
        <v>0.47764615972487579</v>
      </c>
    </row>
    <row r="45" spans="1:12" s="110" customFormat="1" ht="15" customHeight="1" x14ac:dyDescent="0.2">
      <c r="A45" s="381"/>
      <c r="B45" s="385"/>
      <c r="C45" s="382" t="s">
        <v>353</v>
      </c>
      <c r="D45" s="385"/>
      <c r="E45" s="383"/>
      <c r="F45" s="548">
        <v>1540</v>
      </c>
      <c r="G45" s="548">
        <v>1228</v>
      </c>
      <c r="H45" s="548">
        <v>1743</v>
      </c>
      <c r="I45" s="548">
        <v>1553</v>
      </c>
      <c r="J45" s="548">
        <v>1705</v>
      </c>
      <c r="K45" s="549">
        <v>-165</v>
      </c>
      <c r="L45" s="380">
        <v>-9.67741935483871</v>
      </c>
    </row>
    <row r="46" spans="1:12" s="110" customFormat="1" ht="15" customHeight="1" x14ac:dyDescent="0.2">
      <c r="A46" s="381"/>
      <c r="B46" s="384"/>
      <c r="C46" s="366" t="s">
        <v>110</v>
      </c>
      <c r="D46" s="385"/>
      <c r="E46" s="383"/>
      <c r="F46" s="548">
        <v>883</v>
      </c>
      <c r="G46" s="548">
        <v>493</v>
      </c>
      <c r="H46" s="548">
        <v>737</v>
      </c>
      <c r="I46" s="548">
        <v>666</v>
      </c>
      <c r="J46" s="548">
        <v>815</v>
      </c>
      <c r="K46" s="549">
        <v>68</v>
      </c>
      <c r="L46" s="380">
        <v>8.3435582822085887</v>
      </c>
    </row>
    <row r="47" spans="1:12" s="110" customFormat="1" ht="15" customHeight="1" x14ac:dyDescent="0.2">
      <c r="A47" s="381"/>
      <c r="B47" s="385"/>
      <c r="C47" s="382" t="s">
        <v>353</v>
      </c>
      <c r="D47" s="385"/>
      <c r="E47" s="383"/>
      <c r="F47" s="548">
        <v>218</v>
      </c>
      <c r="G47" s="548">
        <v>165</v>
      </c>
      <c r="H47" s="548">
        <v>220</v>
      </c>
      <c r="I47" s="548">
        <v>201</v>
      </c>
      <c r="J47" s="550">
        <v>221</v>
      </c>
      <c r="K47" s="549">
        <v>-3</v>
      </c>
      <c r="L47" s="380">
        <v>-1.3574660633484164</v>
      </c>
    </row>
    <row r="48" spans="1:12" s="110" customFormat="1" ht="15" customHeight="1" x14ac:dyDescent="0.2">
      <c r="A48" s="381"/>
      <c r="B48" s="385"/>
      <c r="C48" s="366" t="s">
        <v>111</v>
      </c>
      <c r="D48" s="386"/>
      <c r="E48" s="387"/>
      <c r="F48" s="548">
        <v>108</v>
      </c>
      <c r="G48" s="548">
        <v>93</v>
      </c>
      <c r="H48" s="548">
        <v>117</v>
      </c>
      <c r="I48" s="548">
        <v>115</v>
      </c>
      <c r="J48" s="548">
        <v>135</v>
      </c>
      <c r="K48" s="549">
        <v>-27</v>
      </c>
      <c r="L48" s="380">
        <v>-20</v>
      </c>
    </row>
    <row r="49" spans="1:12" s="110" customFormat="1" ht="15" customHeight="1" x14ac:dyDescent="0.2">
      <c r="A49" s="381"/>
      <c r="B49" s="385"/>
      <c r="C49" s="382" t="s">
        <v>353</v>
      </c>
      <c r="D49" s="385"/>
      <c r="E49" s="383"/>
      <c r="F49" s="548">
        <v>26</v>
      </c>
      <c r="G49" s="548">
        <v>26</v>
      </c>
      <c r="H49" s="548">
        <v>37</v>
      </c>
      <c r="I49" s="548">
        <v>37</v>
      </c>
      <c r="J49" s="548">
        <v>41</v>
      </c>
      <c r="K49" s="549">
        <v>-15</v>
      </c>
      <c r="L49" s="380">
        <v>-36.585365853658537</v>
      </c>
    </row>
    <row r="50" spans="1:12" s="110" customFormat="1" ht="15" customHeight="1" x14ac:dyDescent="0.2">
      <c r="A50" s="381"/>
      <c r="B50" s="384" t="s">
        <v>113</v>
      </c>
      <c r="C50" s="382" t="s">
        <v>181</v>
      </c>
      <c r="D50" s="385"/>
      <c r="E50" s="383"/>
      <c r="F50" s="548">
        <v>5134</v>
      </c>
      <c r="G50" s="548">
        <v>3276</v>
      </c>
      <c r="H50" s="548">
        <v>4972</v>
      </c>
      <c r="I50" s="548">
        <v>4611</v>
      </c>
      <c r="J50" s="550">
        <v>5037</v>
      </c>
      <c r="K50" s="549">
        <v>97</v>
      </c>
      <c r="L50" s="380">
        <v>1.9257494540401032</v>
      </c>
    </row>
    <row r="51" spans="1:12" s="110" customFormat="1" ht="15" customHeight="1" x14ac:dyDescent="0.2">
      <c r="A51" s="381"/>
      <c r="B51" s="385"/>
      <c r="C51" s="382" t="s">
        <v>353</v>
      </c>
      <c r="D51" s="385"/>
      <c r="E51" s="383"/>
      <c r="F51" s="548">
        <v>1606</v>
      </c>
      <c r="G51" s="548">
        <v>1146</v>
      </c>
      <c r="H51" s="548">
        <v>1859</v>
      </c>
      <c r="I51" s="548">
        <v>1705</v>
      </c>
      <c r="J51" s="548">
        <v>1781</v>
      </c>
      <c r="K51" s="549">
        <v>-175</v>
      </c>
      <c r="L51" s="380">
        <v>-9.82594048287479</v>
      </c>
    </row>
    <row r="52" spans="1:12" s="110" customFormat="1" ht="15" customHeight="1" x14ac:dyDescent="0.2">
      <c r="A52" s="381"/>
      <c r="B52" s="384"/>
      <c r="C52" s="382" t="s">
        <v>182</v>
      </c>
      <c r="D52" s="385"/>
      <c r="E52" s="383"/>
      <c r="F52" s="548">
        <v>2627</v>
      </c>
      <c r="G52" s="548">
        <v>2038</v>
      </c>
      <c r="H52" s="548">
        <v>2845</v>
      </c>
      <c r="I52" s="548">
        <v>2400</v>
      </c>
      <c r="J52" s="548">
        <v>2582</v>
      </c>
      <c r="K52" s="549">
        <v>45</v>
      </c>
      <c r="L52" s="380">
        <v>1.7428350116189</v>
      </c>
    </row>
    <row r="53" spans="1:12" s="269" customFormat="1" ht="11.25" customHeight="1" x14ac:dyDescent="0.2">
      <c r="A53" s="381"/>
      <c r="B53" s="385"/>
      <c r="C53" s="382" t="s">
        <v>353</v>
      </c>
      <c r="D53" s="385"/>
      <c r="E53" s="383"/>
      <c r="F53" s="548">
        <v>902</v>
      </c>
      <c r="G53" s="548">
        <v>763</v>
      </c>
      <c r="H53" s="548">
        <v>1096</v>
      </c>
      <c r="I53" s="548">
        <v>904</v>
      </c>
      <c r="J53" s="550">
        <v>884</v>
      </c>
      <c r="K53" s="549">
        <v>18</v>
      </c>
      <c r="L53" s="380">
        <v>2.0361990950226243</v>
      </c>
    </row>
    <row r="54" spans="1:12" s="151" customFormat="1" ht="12.75" customHeight="1" x14ac:dyDescent="0.2">
      <c r="A54" s="381"/>
      <c r="B54" s="384" t="s">
        <v>113</v>
      </c>
      <c r="C54" s="384" t="s">
        <v>116</v>
      </c>
      <c r="D54" s="385"/>
      <c r="E54" s="383"/>
      <c r="F54" s="548">
        <v>5927</v>
      </c>
      <c r="G54" s="548">
        <v>4129</v>
      </c>
      <c r="H54" s="548">
        <v>6059</v>
      </c>
      <c r="I54" s="548">
        <v>5339</v>
      </c>
      <c r="J54" s="548">
        <v>5782</v>
      </c>
      <c r="K54" s="549">
        <v>145</v>
      </c>
      <c r="L54" s="380">
        <v>2.5077827741265999</v>
      </c>
    </row>
    <row r="55" spans="1:12" ht="11.25" x14ac:dyDescent="0.2">
      <c r="A55" s="381"/>
      <c r="B55" s="385"/>
      <c r="C55" s="382" t="s">
        <v>353</v>
      </c>
      <c r="D55" s="385"/>
      <c r="E55" s="383"/>
      <c r="F55" s="548">
        <v>1821</v>
      </c>
      <c r="G55" s="548">
        <v>1412</v>
      </c>
      <c r="H55" s="548">
        <v>2239</v>
      </c>
      <c r="I55" s="548">
        <v>1924</v>
      </c>
      <c r="J55" s="548">
        <v>1868</v>
      </c>
      <c r="K55" s="549">
        <v>-47</v>
      </c>
      <c r="L55" s="380">
        <v>-2.5160599571734474</v>
      </c>
    </row>
    <row r="56" spans="1:12" ht="14.25" customHeight="1" x14ac:dyDescent="0.2">
      <c r="A56" s="381"/>
      <c r="B56" s="385"/>
      <c r="C56" s="384" t="s">
        <v>117</v>
      </c>
      <c r="D56" s="385"/>
      <c r="E56" s="383"/>
      <c r="F56" s="548">
        <v>1830</v>
      </c>
      <c r="G56" s="548">
        <v>1183</v>
      </c>
      <c r="H56" s="548">
        <v>1756</v>
      </c>
      <c r="I56" s="548">
        <v>1671</v>
      </c>
      <c r="J56" s="548">
        <v>1834</v>
      </c>
      <c r="K56" s="549">
        <v>-4</v>
      </c>
      <c r="L56" s="380">
        <v>-0.21810250817884405</v>
      </c>
    </row>
    <row r="57" spans="1:12" ht="18.75" customHeight="1" x14ac:dyDescent="0.2">
      <c r="A57" s="388"/>
      <c r="B57" s="389"/>
      <c r="C57" s="390" t="s">
        <v>353</v>
      </c>
      <c r="D57" s="389"/>
      <c r="E57" s="391"/>
      <c r="F57" s="551">
        <v>687</v>
      </c>
      <c r="G57" s="552">
        <v>497</v>
      </c>
      <c r="H57" s="552">
        <v>715</v>
      </c>
      <c r="I57" s="552">
        <v>685</v>
      </c>
      <c r="J57" s="552">
        <v>796</v>
      </c>
      <c r="K57" s="553">
        <f t="shared" ref="K57" si="0">IF(OR(F57=".",J57=".")=TRUE,".",IF(OR(F57="*",J57="*")=TRUE,"*",IF(AND(F57="-",J57="-")=TRUE,"-",IF(AND(ISNUMBER(J57),ISNUMBER(F57))=TRUE,IF(F57-J57=0,0,F57-J57),IF(ISNUMBER(F57)=TRUE,F57,-J57)))))</f>
        <v>-109</v>
      </c>
      <c r="L57" s="392">
        <f t="shared" ref="L57" si="1">IF(K57 =".",".",IF(K57 ="*","*",IF(K57="-","-",IF(K57=0,0,IF(OR(J57="-",J57=".",F57="-",F57=".")=TRUE,"X",IF(J57=0,"0,0",IF(ABS(K57*100/J57)&gt;250,".X",(K57*100/J57))))))))</f>
        <v>-13.693467336683417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7981</v>
      </c>
      <c r="E11" s="114">
        <v>5543</v>
      </c>
      <c r="F11" s="114">
        <v>10583</v>
      </c>
      <c r="G11" s="114">
        <v>7171</v>
      </c>
      <c r="H11" s="140">
        <v>7830</v>
      </c>
      <c r="I11" s="115">
        <v>151</v>
      </c>
      <c r="J11" s="116">
        <v>1.9284802043422733</v>
      </c>
    </row>
    <row r="12" spans="1:15" s="110" customFormat="1" ht="24.95" customHeight="1" x14ac:dyDescent="0.2">
      <c r="A12" s="193" t="s">
        <v>132</v>
      </c>
      <c r="B12" s="194" t="s">
        <v>133</v>
      </c>
      <c r="C12" s="113">
        <v>1.7416363864177422</v>
      </c>
      <c r="D12" s="115">
        <v>139</v>
      </c>
      <c r="E12" s="114">
        <v>110</v>
      </c>
      <c r="F12" s="114">
        <v>139</v>
      </c>
      <c r="G12" s="114">
        <v>97</v>
      </c>
      <c r="H12" s="140">
        <v>174</v>
      </c>
      <c r="I12" s="115">
        <v>-35</v>
      </c>
      <c r="J12" s="116">
        <v>-20.114942528735632</v>
      </c>
    </row>
    <row r="13" spans="1:15" s="110" customFormat="1" ht="24.95" customHeight="1" x14ac:dyDescent="0.2">
      <c r="A13" s="193" t="s">
        <v>134</v>
      </c>
      <c r="B13" s="199" t="s">
        <v>214</v>
      </c>
      <c r="C13" s="113">
        <v>1.1026187194587145</v>
      </c>
      <c r="D13" s="115">
        <v>88</v>
      </c>
      <c r="E13" s="114">
        <v>48</v>
      </c>
      <c r="F13" s="114">
        <v>95</v>
      </c>
      <c r="G13" s="114">
        <v>94</v>
      </c>
      <c r="H13" s="140">
        <v>158</v>
      </c>
      <c r="I13" s="115">
        <v>-70</v>
      </c>
      <c r="J13" s="116">
        <v>-44.303797468354432</v>
      </c>
    </row>
    <row r="14" spans="1:15" s="287" customFormat="1" ht="24.95" customHeight="1" x14ac:dyDescent="0.2">
      <c r="A14" s="193" t="s">
        <v>215</v>
      </c>
      <c r="B14" s="199" t="s">
        <v>137</v>
      </c>
      <c r="C14" s="113">
        <v>20.11026187194587</v>
      </c>
      <c r="D14" s="115">
        <v>1605</v>
      </c>
      <c r="E14" s="114">
        <v>960</v>
      </c>
      <c r="F14" s="114">
        <v>2000</v>
      </c>
      <c r="G14" s="114">
        <v>1368</v>
      </c>
      <c r="H14" s="140">
        <v>1532</v>
      </c>
      <c r="I14" s="115">
        <v>73</v>
      </c>
      <c r="J14" s="116">
        <v>4.7650130548302876</v>
      </c>
      <c r="K14" s="110"/>
      <c r="L14" s="110"/>
      <c r="M14" s="110"/>
      <c r="N14" s="110"/>
      <c r="O14" s="110"/>
    </row>
    <row r="15" spans="1:15" s="110" customFormat="1" ht="24.95" customHeight="1" x14ac:dyDescent="0.2">
      <c r="A15" s="193" t="s">
        <v>216</v>
      </c>
      <c r="B15" s="199" t="s">
        <v>217</v>
      </c>
      <c r="C15" s="113">
        <v>2.4683623606064402</v>
      </c>
      <c r="D15" s="115">
        <v>197</v>
      </c>
      <c r="E15" s="114">
        <v>226</v>
      </c>
      <c r="F15" s="114">
        <v>273</v>
      </c>
      <c r="G15" s="114">
        <v>173</v>
      </c>
      <c r="H15" s="140">
        <v>177</v>
      </c>
      <c r="I15" s="115">
        <v>20</v>
      </c>
      <c r="J15" s="116">
        <v>11.299435028248588</v>
      </c>
    </row>
    <row r="16" spans="1:15" s="287" customFormat="1" ht="24.95" customHeight="1" x14ac:dyDescent="0.2">
      <c r="A16" s="193" t="s">
        <v>218</v>
      </c>
      <c r="B16" s="199" t="s">
        <v>141</v>
      </c>
      <c r="C16" s="113">
        <v>9.6729733116150864</v>
      </c>
      <c r="D16" s="115">
        <v>772</v>
      </c>
      <c r="E16" s="114">
        <v>460</v>
      </c>
      <c r="F16" s="114">
        <v>1024</v>
      </c>
      <c r="G16" s="114">
        <v>792</v>
      </c>
      <c r="H16" s="140">
        <v>905</v>
      </c>
      <c r="I16" s="115">
        <v>-133</v>
      </c>
      <c r="J16" s="116">
        <v>-14.696132596685082</v>
      </c>
      <c r="K16" s="110"/>
      <c r="L16" s="110"/>
      <c r="M16" s="110"/>
      <c r="N16" s="110"/>
      <c r="O16" s="110"/>
    </row>
    <row r="17" spans="1:15" s="110" customFormat="1" ht="24.95" customHeight="1" x14ac:dyDescent="0.2">
      <c r="A17" s="193" t="s">
        <v>142</v>
      </c>
      <c r="B17" s="199" t="s">
        <v>220</v>
      </c>
      <c r="C17" s="113">
        <v>7.9689261997243452</v>
      </c>
      <c r="D17" s="115">
        <v>636</v>
      </c>
      <c r="E17" s="114">
        <v>274</v>
      </c>
      <c r="F17" s="114">
        <v>703</v>
      </c>
      <c r="G17" s="114">
        <v>403</v>
      </c>
      <c r="H17" s="140">
        <v>450</v>
      </c>
      <c r="I17" s="115">
        <v>186</v>
      </c>
      <c r="J17" s="116">
        <v>41.333333333333336</v>
      </c>
    </row>
    <row r="18" spans="1:15" s="287" customFormat="1" ht="24.95" customHeight="1" x14ac:dyDescent="0.2">
      <c r="A18" s="201" t="s">
        <v>144</v>
      </c>
      <c r="B18" s="202" t="s">
        <v>145</v>
      </c>
      <c r="C18" s="113">
        <v>11.965919057762186</v>
      </c>
      <c r="D18" s="115">
        <v>955</v>
      </c>
      <c r="E18" s="114">
        <v>474</v>
      </c>
      <c r="F18" s="114">
        <v>943</v>
      </c>
      <c r="G18" s="114">
        <v>751</v>
      </c>
      <c r="H18" s="140">
        <v>809</v>
      </c>
      <c r="I18" s="115">
        <v>146</v>
      </c>
      <c r="J18" s="116">
        <v>18.046971569839307</v>
      </c>
      <c r="K18" s="110"/>
      <c r="L18" s="110"/>
      <c r="M18" s="110"/>
      <c r="N18" s="110"/>
      <c r="O18" s="110"/>
    </row>
    <row r="19" spans="1:15" s="110" customFormat="1" ht="24.95" customHeight="1" x14ac:dyDescent="0.2">
      <c r="A19" s="193" t="s">
        <v>146</v>
      </c>
      <c r="B19" s="199" t="s">
        <v>147</v>
      </c>
      <c r="C19" s="113">
        <v>12.767823581004887</v>
      </c>
      <c r="D19" s="115">
        <v>1019</v>
      </c>
      <c r="E19" s="114">
        <v>805</v>
      </c>
      <c r="F19" s="114">
        <v>1446</v>
      </c>
      <c r="G19" s="114">
        <v>1037</v>
      </c>
      <c r="H19" s="140">
        <v>1023</v>
      </c>
      <c r="I19" s="115">
        <v>-4</v>
      </c>
      <c r="J19" s="116">
        <v>-0.39100684261974583</v>
      </c>
    </row>
    <row r="20" spans="1:15" s="287" customFormat="1" ht="24.95" customHeight="1" x14ac:dyDescent="0.2">
      <c r="A20" s="193" t="s">
        <v>148</v>
      </c>
      <c r="B20" s="199" t="s">
        <v>149</v>
      </c>
      <c r="C20" s="113">
        <v>5.4003257737125674</v>
      </c>
      <c r="D20" s="115">
        <v>431</v>
      </c>
      <c r="E20" s="114">
        <v>375</v>
      </c>
      <c r="F20" s="114">
        <v>551</v>
      </c>
      <c r="G20" s="114">
        <v>379</v>
      </c>
      <c r="H20" s="140">
        <v>490</v>
      </c>
      <c r="I20" s="115">
        <v>-59</v>
      </c>
      <c r="J20" s="116">
        <v>-12.040816326530612</v>
      </c>
      <c r="K20" s="110"/>
      <c r="L20" s="110"/>
      <c r="M20" s="110"/>
      <c r="N20" s="110"/>
      <c r="O20" s="110"/>
    </row>
    <row r="21" spans="1:15" s="110" customFormat="1" ht="24.95" customHeight="1" x14ac:dyDescent="0.2">
      <c r="A21" s="201" t="s">
        <v>150</v>
      </c>
      <c r="B21" s="202" t="s">
        <v>151</v>
      </c>
      <c r="C21" s="113">
        <v>5.4880340809422377</v>
      </c>
      <c r="D21" s="115">
        <v>438</v>
      </c>
      <c r="E21" s="114">
        <v>360</v>
      </c>
      <c r="F21" s="114">
        <v>501</v>
      </c>
      <c r="G21" s="114">
        <v>608</v>
      </c>
      <c r="H21" s="140">
        <v>432</v>
      </c>
      <c r="I21" s="115">
        <v>6</v>
      </c>
      <c r="J21" s="116">
        <v>1.3888888888888888</v>
      </c>
    </row>
    <row r="22" spans="1:15" s="110" customFormat="1" ht="24.95" customHeight="1" x14ac:dyDescent="0.2">
      <c r="A22" s="201" t="s">
        <v>152</v>
      </c>
      <c r="B22" s="199" t="s">
        <v>153</v>
      </c>
      <c r="C22" s="113">
        <v>1.365743641147726</v>
      </c>
      <c r="D22" s="115">
        <v>109</v>
      </c>
      <c r="E22" s="114">
        <v>76</v>
      </c>
      <c r="F22" s="114">
        <v>132</v>
      </c>
      <c r="G22" s="114">
        <v>84</v>
      </c>
      <c r="H22" s="140">
        <v>79</v>
      </c>
      <c r="I22" s="115">
        <v>30</v>
      </c>
      <c r="J22" s="116">
        <v>37.974683544303801</v>
      </c>
    </row>
    <row r="23" spans="1:15" s="110" customFormat="1" ht="24.95" customHeight="1" x14ac:dyDescent="0.2">
      <c r="A23" s="193" t="s">
        <v>154</v>
      </c>
      <c r="B23" s="199" t="s">
        <v>155</v>
      </c>
      <c r="C23" s="113">
        <v>0.91467234682370635</v>
      </c>
      <c r="D23" s="115">
        <v>73</v>
      </c>
      <c r="E23" s="114">
        <v>50</v>
      </c>
      <c r="F23" s="114">
        <v>136</v>
      </c>
      <c r="G23" s="114">
        <v>64</v>
      </c>
      <c r="H23" s="140">
        <v>80</v>
      </c>
      <c r="I23" s="115">
        <v>-7</v>
      </c>
      <c r="J23" s="116">
        <v>-8.75</v>
      </c>
    </row>
    <row r="24" spans="1:15" s="110" customFormat="1" ht="24.95" customHeight="1" x14ac:dyDescent="0.2">
      <c r="A24" s="193" t="s">
        <v>156</v>
      </c>
      <c r="B24" s="199" t="s">
        <v>221</v>
      </c>
      <c r="C24" s="113">
        <v>4.6109510086455332</v>
      </c>
      <c r="D24" s="115">
        <v>368</v>
      </c>
      <c r="E24" s="114">
        <v>232</v>
      </c>
      <c r="F24" s="114">
        <v>427</v>
      </c>
      <c r="G24" s="114">
        <v>239</v>
      </c>
      <c r="H24" s="140">
        <v>382</v>
      </c>
      <c r="I24" s="115">
        <v>-14</v>
      </c>
      <c r="J24" s="116">
        <v>-3.6649214659685865</v>
      </c>
    </row>
    <row r="25" spans="1:15" s="110" customFormat="1" ht="24.95" customHeight="1" x14ac:dyDescent="0.2">
      <c r="A25" s="193" t="s">
        <v>222</v>
      </c>
      <c r="B25" s="204" t="s">
        <v>159</v>
      </c>
      <c r="C25" s="113">
        <v>5.7636887608069163</v>
      </c>
      <c r="D25" s="115">
        <v>460</v>
      </c>
      <c r="E25" s="114">
        <v>308</v>
      </c>
      <c r="F25" s="114">
        <v>563</v>
      </c>
      <c r="G25" s="114">
        <v>476</v>
      </c>
      <c r="H25" s="140">
        <v>554</v>
      </c>
      <c r="I25" s="115">
        <v>-94</v>
      </c>
      <c r="J25" s="116">
        <v>-16.967509025270758</v>
      </c>
    </row>
    <row r="26" spans="1:15" s="110" customFormat="1" ht="24.95" customHeight="1" x14ac:dyDescent="0.2">
      <c r="A26" s="201">
        <v>782.78300000000002</v>
      </c>
      <c r="B26" s="203" t="s">
        <v>160</v>
      </c>
      <c r="C26" s="113">
        <v>5.2374389174288938</v>
      </c>
      <c r="D26" s="115">
        <v>418</v>
      </c>
      <c r="E26" s="114">
        <v>256</v>
      </c>
      <c r="F26" s="114">
        <v>519</v>
      </c>
      <c r="G26" s="114">
        <v>437</v>
      </c>
      <c r="H26" s="140">
        <v>451</v>
      </c>
      <c r="I26" s="115">
        <v>-33</v>
      </c>
      <c r="J26" s="116">
        <v>-7.3170731707317076</v>
      </c>
    </row>
    <row r="27" spans="1:15" s="110" customFormat="1" ht="24.95" customHeight="1" x14ac:dyDescent="0.2">
      <c r="A27" s="193" t="s">
        <v>161</v>
      </c>
      <c r="B27" s="199" t="s">
        <v>162</v>
      </c>
      <c r="C27" s="113">
        <v>3.533391805538153</v>
      </c>
      <c r="D27" s="115">
        <v>282</v>
      </c>
      <c r="E27" s="114">
        <v>164</v>
      </c>
      <c r="F27" s="114">
        <v>422</v>
      </c>
      <c r="G27" s="114">
        <v>194</v>
      </c>
      <c r="H27" s="140">
        <v>235</v>
      </c>
      <c r="I27" s="115">
        <v>47</v>
      </c>
      <c r="J27" s="116">
        <v>20</v>
      </c>
    </row>
    <row r="28" spans="1:15" s="110" customFormat="1" ht="24.95" customHeight="1" x14ac:dyDescent="0.2">
      <c r="A28" s="193" t="s">
        <v>163</v>
      </c>
      <c r="B28" s="199" t="s">
        <v>164</v>
      </c>
      <c r="C28" s="113">
        <v>2.8191955895251222</v>
      </c>
      <c r="D28" s="115">
        <v>225</v>
      </c>
      <c r="E28" s="114">
        <v>204</v>
      </c>
      <c r="F28" s="114">
        <v>564</v>
      </c>
      <c r="G28" s="114">
        <v>172</v>
      </c>
      <c r="H28" s="140">
        <v>367</v>
      </c>
      <c r="I28" s="115">
        <v>-142</v>
      </c>
      <c r="J28" s="116">
        <v>-38.69209809264305</v>
      </c>
    </row>
    <row r="29" spans="1:15" s="110" customFormat="1" ht="24.95" customHeight="1" x14ac:dyDescent="0.2">
      <c r="A29" s="193">
        <v>86</v>
      </c>
      <c r="B29" s="199" t="s">
        <v>165</v>
      </c>
      <c r="C29" s="113">
        <v>7.7935095852650047</v>
      </c>
      <c r="D29" s="115">
        <v>622</v>
      </c>
      <c r="E29" s="114">
        <v>370</v>
      </c>
      <c r="F29" s="114">
        <v>666</v>
      </c>
      <c r="G29" s="114">
        <v>422</v>
      </c>
      <c r="H29" s="140">
        <v>384</v>
      </c>
      <c r="I29" s="115">
        <v>238</v>
      </c>
      <c r="J29" s="116">
        <v>61.979166666666664</v>
      </c>
    </row>
    <row r="30" spans="1:15" s="110" customFormat="1" ht="24.95" customHeight="1" x14ac:dyDescent="0.2">
      <c r="A30" s="193">
        <v>87.88</v>
      </c>
      <c r="B30" s="204" t="s">
        <v>166</v>
      </c>
      <c r="C30" s="113">
        <v>6.2899386041849397</v>
      </c>
      <c r="D30" s="115">
        <v>502</v>
      </c>
      <c r="E30" s="114">
        <v>538</v>
      </c>
      <c r="F30" s="114">
        <v>846</v>
      </c>
      <c r="G30" s="114">
        <v>500</v>
      </c>
      <c r="H30" s="140">
        <v>403</v>
      </c>
      <c r="I30" s="115">
        <v>99</v>
      </c>
      <c r="J30" s="116">
        <v>24.565756823821339</v>
      </c>
    </row>
    <row r="31" spans="1:15" s="110" customFormat="1" ht="24.95" customHeight="1" x14ac:dyDescent="0.2">
      <c r="A31" s="193" t="s">
        <v>167</v>
      </c>
      <c r="B31" s="199" t="s">
        <v>168</v>
      </c>
      <c r="C31" s="113">
        <v>3.0948502693898008</v>
      </c>
      <c r="D31" s="115">
        <v>247</v>
      </c>
      <c r="E31" s="114">
        <v>213</v>
      </c>
      <c r="F31" s="114">
        <v>633</v>
      </c>
      <c r="G31" s="114">
        <v>249</v>
      </c>
      <c r="H31" s="140">
        <v>277</v>
      </c>
      <c r="I31" s="115">
        <v>-30</v>
      </c>
      <c r="J31" s="116">
        <v>-10.830324909747292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1.7416363864177422</v>
      </c>
      <c r="D34" s="115">
        <v>139</v>
      </c>
      <c r="E34" s="114">
        <v>110</v>
      </c>
      <c r="F34" s="114">
        <v>139</v>
      </c>
      <c r="G34" s="114">
        <v>97</v>
      </c>
      <c r="H34" s="140">
        <v>174</v>
      </c>
      <c r="I34" s="115">
        <v>-35</v>
      </c>
      <c r="J34" s="116">
        <v>-20.114942528735632</v>
      </c>
    </row>
    <row r="35" spans="1:10" s="110" customFormat="1" ht="24.95" customHeight="1" x14ac:dyDescent="0.2">
      <c r="A35" s="292" t="s">
        <v>171</v>
      </c>
      <c r="B35" s="293" t="s">
        <v>172</v>
      </c>
      <c r="C35" s="113">
        <v>33.17879964916677</v>
      </c>
      <c r="D35" s="115">
        <v>2648</v>
      </c>
      <c r="E35" s="114">
        <v>1482</v>
      </c>
      <c r="F35" s="114">
        <v>3038</v>
      </c>
      <c r="G35" s="114">
        <v>2213</v>
      </c>
      <c r="H35" s="140">
        <v>2499</v>
      </c>
      <c r="I35" s="115">
        <v>149</v>
      </c>
      <c r="J35" s="116">
        <v>5.9623849539815925</v>
      </c>
    </row>
    <row r="36" spans="1:10" s="110" customFormat="1" ht="24.95" customHeight="1" x14ac:dyDescent="0.2">
      <c r="A36" s="294" t="s">
        <v>173</v>
      </c>
      <c r="B36" s="295" t="s">
        <v>174</v>
      </c>
      <c r="C36" s="125">
        <v>65.079563964415485</v>
      </c>
      <c r="D36" s="143">
        <v>5194</v>
      </c>
      <c r="E36" s="144">
        <v>3951</v>
      </c>
      <c r="F36" s="144">
        <v>7406</v>
      </c>
      <c r="G36" s="144">
        <v>4861</v>
      </c>
      <c r="H36" s="145">
        <v>5157</v>
      </c>
      <c r="I36" s="143">
        <v>37</v>
      </c>
      <c r="J36" s="146">
        <v>0.71747139809967031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7981</v>
      </c>
      <c r="F11" s="264">
        <v>5543</v>
      </c>
      <c r="G11" s="264">
        <v>10583</v>
      </c>
      <c r="H11" s="264">
        <v>7171</v>
      </c>
      <c r="I11" s="265">
        <v>7830</v>
      </c>
      <c r="J11" s="263">
        <v>151</v>
      </c>
      <c r="K11" s="266">
        <v>1.9284802043422733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28.141836862548551</v>
      </c>
      <c r="E13" s="115">
        <v>2246</v>
      </c>
      <c r="F13" s="114">
        <v>1629</v>
      </c>
      <c r="G13" s="114">
        <v>3018</v>
      </c>
      <c r="H13" s="114">
        <v>2471</v>
      </c>
      <c r="I13" s="140">
        <v>2360</v>
      </c>
      <c r="J13" s="115">
        <v>-114</v>
      </c>
      <c r="K13" s="116">
        <v>-4.8305084745762707</v>
      </c>
    </row>
    <row r="14" spans="1:15" ht="15.95" customHeight="1" x14ac:dyDescent="0.2">
      <c r="A14" s="306" t="s">
        <v>230</v>
      </c>
      <c r="B14" s="307"/>
      <c r="C14" s="308"/>
      <c r="D14" s="113">
        <v>56.734745019421126</v>
      </c>
      <c r="E14" s="115">
        <v>4528</v>
      </c>
      <c r="F14" s="114">
        <v>3039</v>
      </c>
      <c r="G14" s="114">
        <v>6233</v>
      </c>
      <c r="H14" s="114">
        <v>3804</v>
      </c>
      <c r="I14" s="140">
        <v>4306</v>
      </c>
      <c r="J14" s="115">
        <v>222</v>
      </c>
      <c r="K14" s="116">
        <v>5.1555968416163491</v>
      </c>
    </row>
    <row r="15" spans="1:15" ht="15.95" customHeight="1" x14ac:dyDescent="0.2">
      <c r="A15" s="306" t="s">
        <v>231</v>
      </c>
      <c r="B15" s="307"/>
      <c r="C15" s="308"/>
      <c r="D15" s="113">
        <v>7.5930334544543294</v>
      </c>
      <c r="E15" s="115">
        <v>606</v>
      </c>
      <c r="F15" s="114">
        <v>462</v>
      </c>
      <c r="G15" s="114">
        <v>610</v>
      </c>
      <c r="H15" s="114">
        <v>425</v>
      </c>
      <c r="I15" s="140">
        <v>622</v>
      </c>
      <c r="J15" s="115">
        <v>-16</v>
      </c>
      <c r="K15" s="116">
        <v>-2.572347266881029</v>
      </c>
    </row>
    <row r="16" spans="1:15" ht="15.95" customHeight="1" x14ac:dyDescent="0.2">
      <c r="A16" s="306" t="s">
        <v>232</v>
      </c>
      <c r="B16" s="307"/>
      <c r="C16" s="308"/>
      <c r="D16" s="113">
        <v>7.530384663575993</v>
      </c>
      <c r="E16" s="115">
        <v>601</v>
      </c>
      <c r="F16" s="114">
        <v>413</v>
      </c>
      <c r="G16" s="114">
        <v>721</v>
      </c>
      <c r="H16" s="114">
        <v>470</v>
      </c>
      <c r="I16" s="140">
        <v>541</v>
      </c>
      <c r="J16" s="115">
        <v>60</v>
      </c>
      <c r="K16" s="116">
        <v>11.090573012939002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1.5286304974313996</v>
      </c>
      <c r="E18" s="115">
        <v>122</v>
      </c>
      <c r="F18" s="114">
        <v>101</v>
      </c>
      <c r="G18" s="114">
        <v>163</v>
      </c>
      <c r="H18" s="114">
        <v>99</v>
      </c>
      <c r="I18" s="140">
        <v>109</v>
      </c>
      <c r="J18" s="115">
        <v>13</v>
      </c>
      <c r="K18" s="116">
        <v>11.926605504587156</v>
      </c>
    </row>
    <row r="19" spans="1:11" ht="14.1" customHeight="1" x14ac:dyDescent="0.2">
      <c r="A19" s="306" t="s">
        <v>235</v>
      </c>
      <c r="B19" s="307" t="s">
        <v>236</v>
      </c>
      <c r="C19" s="308"/>
      <c r="D19" s="113">
        <v>1.0524996867560457</v>
      </c>
      <c r="E19" s="115">
        <v>84</v>
      </c>
      <c r="F19" s="114">
        <v>68</v>
      </c>
      <c r="G19" s="114">
        <v>91</v>
      </c>
      <c r="H19" s="114">
        <v>67</v>
      </c>
      <c r="I19" s="140">
        <v>71</v>
      </c>
      <c r="J19" s="115">
        <v>13</v>
      </c>
      <c r="K19" s="116">
        <v>18.309859154929576</v>
      </c>
    </row>
    <row r="20" spans="1:11" ht="14.1" customHeight="1" x14ac:dyDescent="0.2">
      <c r="A20" s="306">
        <v>12</v>
      </c>
      <c r="B20" s="307" t="s">
        <v>237</v>
      </c>
      <c r="C20" s="308"/>
      <c r="D20" s="113">
        <v>2.4558326024307733</v>
      </c>
      <c r="E20" s="115">
        <v>196</v>
      </c>
      <c r="F20" s="114">
        <v>95</v>
      </c>
      <c r="G20" s="114">
        <v>117</v>
      </c>
      <c r="H20" s="114">
        <v>138</v>
      </c>
      <c r="I20" s="140">
        <v>219</v>
      </c>
      <c r="J20" s="115">
        <v>-23</v>
      </c>
      <c r="K20" s="116">
        <v>-10.502283105022832</v>
      </c>
    </row>
    <row r="21" spans="1:11" ht="14.1" customHeight="1" x14ac:dyDescent="0.2">
      <c r="A21" s="306">
        <v>21</v>
      </c>
      <c r="B21" s="307" t="s">
        <v>238</v>
      </c>
      <c r="C21" s="308"/>
      <c r="D21" s="113">
        <v>2.3054755043227666</v>
      </c>
      <c r="E21" s="115">
        <v>184</v>
      </c>
      <c r="F21" s="114">
        <v>81</v>
      </c>
      <c r="G21" s="114">
        <v>151</v>
      </c>
      <c r="H21" s="114">
        <v>123</v>
      </c>
      <c r="I21" s="140">
        <v>177</v>
      </c>
      <c r="J21" s="115">
        <v>7</v>
      </c>
      <c r="K21" s="116">
        <v>3.9548022598870056</v>
      </c>
    </row>
    <row r="22" spans="1:11" ht="14.1" customHeight="1" x14ac:dyDescent="0.2">
      <c r="A22" s="306">
        <v>22</v>
      </c>
      <c r="B22" s="307" t="s">
        <v>239</v>
      </c>
      <c r="C22" s="308"/>
      <c r="D22" s="113">
        <v>2.3555945370254352</v>
      </c>
      <c r="E22" s="115">
        <v>188</v>
      </c>
      <c r="F22" s="114">
        <v>142</v>
      </c>
      <c r="G22" s="114">
        <v>339</v>
      </c>
      <c r="H22" s="114">
        <v>218</v>
      </c>
      <c r="I22" s="140">
        <v>216</v>
      </c>
      <c r="J22" s="115">
        <v>-28</v>
      </c>
      <c r="K22" s="116">
        <v>-12.962962962962964</v>
      </c>
    </row>
    <row r="23" spans="1:11" ht="14.1" customHeight="1" x14ac:dyDescent="0.2">
      <c r="A23" s="306">
        <v>23</v>
      </c>
      <c r="B23" s="307" t="s">
        <v>240</v>
      </c>
      <c r="C23" s="308"/>
      <c r="D23" s="113">
        <v>0.52624984337802283</v>
      </c>
      <c r="E23" s="115">
        <v>42</v>
      </c>
      <c r="F23" s="114">
        <v>58</v>
      </c>
      <c r="G23" s="114">
        <v>57</v>
      </c>
      <c r="H23" s="114">
        <v>39</v>
      </c>
      <c r="I23" s="140">
        <v>34</v>
      </c>
      <c r="J23" s="115">
        <v>8</v>
      </c>
      <c r="K23" s="116">
        <v>23.529411764705884</v>
      </c>
    </row>
    <row r="24" spans="1:11" ht="14.1" customHeight="1" x14ac:dyDescent="0.2">
      <c r="A24" s="306">
        <v>24</v>
      </c>
      <c r="B24" s="307" t="s">
        <v>241</v>
      </c>
      <c r="C24" s="308"/>
      <c r="D24" s="113">
        <v>5.8889863425635882</v>
      </c>
      <c r="E24" s="115">
        <v>470</v>
      </c>
      <c r="F24" s="114">
        <v>244</v>
      </c>
      <c r="G24" s="114">
        <v>600</v>
      </c>
      <c r="H24" s="114">
        <v>481</v>
      </c>
      <c r="I24" s="140">
        <v>520</v>
      </c>
      <c r="J24" s="115">
        <v>-50</v>
      </c>
      <c r="K24" s="116">
        <v>-9.615384615384615</v>
      </c>
    </row>
    <row r="25" spans="1:11" ht="14.1" customHeight="1" x14ac:dyDescent="0.2">
      <c r="A25" s="306">
        <v>25</v>
      </c>
      <c r="B25" s="307" t="s">
        <v>242</v>
      </c>
      <c r="C25" s="308"/>
      <c r="D25" s="113">
        <v>4.8239568976318754</v>
      </c>
      <c r="E25" s="115">
        <v>385</v>
      </c>
      <c r="F25" s="114">
        <v>190</v>
      </c>
      <c r="G25" s="114">
        <v>439</v>
      </c>
      <c r="H25" s="114">
        <v>265</v>
      </c>
      <c r="I25" s="140">
        <v>365</v>
      </c>
      <c r="J25" s="115">
        <v>20</v>
      </c>
      <c r="K25" s="116">
        <v>5.4794520547945202</v>
      </c>
    </row>
    <row r="26" spans="1:11" ht="14.1" customHeight="1" x14ac:dyDescent="0.2">
      <c r="A26" s="306">
        <v>26</v>
      </c>
      <c r="B26" s="307" t="s">
        <v>243</v>
      </c>
      <c r="C26" s="308"/>
      <c r="D26" s="113">
        <v>3.1199097857411351</v>
      </c>
      <c r="E26" s="115">
        <v>249</v>
      </c>
      <c r="F26" s="114">
        <v>110</v>
      </c>
      <c r="G26" s="114">
        <v>298</v>
      </c>
      <c r="H26" s="114">
        <v>117</v>
      </c>
      <c r="I26" s="140">
        <v>239</v>
      </c>
      <c r="J26" s="115">
        <v>10</v>
      </c>
      <c r="K26" s="116">
        <v>4.1841004184100417</v>
      </c>
    </row>
    <row r="27" spans="1:11" ht="14.1" customHeight="1" x14ac:dyDescent="0.2">
      <c r="A27" s="306">
        <v>27</v>
      </c>
      <c r="B27" s="307" t="s">
        <v>244</v>
      </c>
      <c r="C27" s="308"/>
      <c r="D27" s="113">
        <v>1.6413983210124046</v>
      </c>
      <c r="E27" s="115">
        <v>131</v>
      </c>
      <c r="F27" s="114">
        <v>87</v>
      </c>
      <c r="G27" s="114">
        <v>142</v>
      </c>
      <c r="H27" s="114">
        <v>106</v>
      </c>
      <c r="I27" s="140">
        <v>122</v>
      </c>
      <c r="J27" s="115">
        <v>9</v>
      </c>
      <c r="K27" s="116">
        <v>7.3770491803278686</v>
      </c>
    </row>
    <row r="28" spans="1:11" ht="14.1" customHeight="1" x14ac:dyDescent="0.2">
      <c r="A28" s="306">
        <v>28</v>
      </c>
      <c r="B28" s="307" t="s">
        <v>245</v>
      </c>
      <c r="C28" s="308"/>
      <c r="D28" s="113">
        <v>0.21300588898634257</v>
      </c>
      <c r="E28" s="115">
        <v>17</v>
      </c>
      <c r="F28" s="114">
        <v>18</v>
      </c>
      <c r="G28" s="114">
        <v>25</v>
      </c>
      <c r="H28" s="114">
        <v>22</v>
      </c>
      <c r="I28" s="140">
        <v>17</v>
      </c>
      <c r="J28" s="115">
        <v>0</v>
      </c>
      <c r="K28" s="116">
        <v>0</v>
      </c>
    </row>
    <row r="29" spans="1:11" ht="14.1" customHeight="1" x14ac:dyDescent="0.2">
      <c r="A29" s="306">
        <v>29</v>
      </c>
      <c r="B29" s="307" t="s">
        <v>246</v>
      </c>
      <c r="C29" s="308"/>
      <c r="D29" s="113">
        <v>2.9946122039844632</v>
      </c>
      <c r="E29" s="115">
        <v>239</v>
      </c>
      <c r="F29" s="114">
        <v>182</v>
      </c>
      <c r="G29" s="114">
        <v>317</v>
      </c>
      <c r="H29" s="114">
        <v>302</v>
      </c>
      <c r="I29" s="140">
        <v>254</v>
      </c>
      <c r="J29" s="115">
        <v>-15</v>
      </c>
      <c r="K29" s="116">
        <v>-5.9055118110236222</v>
      </c>
    </row>
    <row r="30" spans="1:11" ht="14.1" customHeight="1" x14ac:dyDescent="0.2">
      <c r="A30" s="306" t="s">
        <v>247</v>
      </c>
      <c r="B30" s="307" t="s">
        <v>248</v>
      </c>
      <c r="C30" s="308"/>
      <c r="D30" s="113" t="s">
        <v>514</v>
      </c>
      <c r="E30" s="115" t="s">
        <v>514</v>
      </c>
      <c r="F30" s="114">
        <v>52</v>
      </c>
      <c r="G30" s="114">
        <v>109</v>
      </c>
      <c r="H30" s="114" t="s">
        <v>514</v>
      </c>
      <c r="I30" s="140" t="s">
        <v>514</v>
      </c>
      <c r="J30" s="115" t="s">
        <v>514</v>
      </c>
      <c r="K30" s="116" t="s">
        <v>514</v>
      </c>
    </row>
    <row r="31" spans="1:11" ht="14.1" customHeight="1" x14ac:dyDescent="0.2">
      <c r="A31" s="306" t="s">
        <v>249</v>
      </c>
      <c r="B31" s="307" t="s">
        <v>250</v>
      </c>
      <c r="C31" s="308"/>
      <c r="D31" s="113">
        <v>2.2553564716200976</v>
      </c>
      <c r="E31" s="115">
        <v>180</v>
      </c>
      <c r="F31" s="114">
        <v>130</v>
      </c>
      <c r="G31" s="114">
        <v>203</v>
      </c>
      <c r="H31" s="114">
        <v>240</v>
      </c>
      <c r="I31" s="140">
        <v>185</v>
      </c>
      <c r="J31" s="115">
        <v>-5</v>
      </c>
      <c r="K31" s="116">
        <v>-2.7027027027027026</v>
      </c>
    </row>
    <row r="32" spans="1:11" ht="14.1" customHeight="1" x14ac:dyDescent="0.2">
      <c r="A32" s="306">
        <v>31</v>
      </c>
      <c r="B32" s="307" t="s">
        <v>251</v>
      </c>
      <c r="C32" s="308"/>
      <c r="D32" s="113">
        <v>0.5888986342563588</v>
      </c>
      <c r="E32" s="115">
        <v>47</v>
      </c>
      <c r="F32" s="114">
        <v>28</v>
      </c>
      <c r="G32" s="114">
        <v>36</v>
      </c>
      <c r="H32" s="114">
        <v>26</v>
      </c>
      <c r="I32" s="140">
        <v>25</v>
      </c>
      <c r="J32" s="115">
        <v>22</v>
      </c>
      <c r="K32" s="116">
        <v>88</v>
      </c>
    </row>
    <row r="33" spans="1:11" ht="14.1" customHeight="1" x14ac:dyDescent="0.2">
      <c r="A33" s="306">
        <v>32</v>
      </c>
      <c r="B33" s="307" t="s">
        <v>252</v>
      </c>
      <c r="C33" s="308"/>
      <c r="D33" s="113">
        <v>4.285177296078186</v>
      </c>
      <c r="E33" s="115">
        <v>342</v>
      </c>
      <c r="F33" s="114">
        <v>163</v>
      </c>
      <c r="G33" s="114">
        <v>347</v>
      </c>
      <c r="H33" s="114">
        <v>360</v>
      </c>
      <c r="I33" s="140">
        <v>315</v>
      </c>
      <c r="J33" s="115">
        <v>27</v>
      </c>
      <c r="K33" s="116">
        <v>8.5714285714285712</v>
      </c>
    </row>
    <row r="34" spans="1:11" ht="14.1" customHeight="1" x14ac:dyDescent="0.2">
      <c r="A34" s="306">
        <v>33</v>
      </c>
      <c r="B34" s="307" t="s">
        <v>253</v>
      </c>
      <c r="C34" s="308"/>
      <c r="D34" s="113">
        <v>2.5435409096604435</v>
      </c>
      <c r="E34" s="115">
        <v>203</v>
      </c>
      <c r="F34" s="114">
        <v>94</v>
      </c>
      <c r="G34" s="114">
        <v>232</v>
      </c>
      <c r="H34" s="114">
        <v>168</v>
      </c>
      <c r="I34" s="140">
        <v>178</v>
      </c>
      <c r="J34" s="115">
        <v>25</v>
      </c>
      <c r="K34" s="116">
        <v>14.044943820224718</v>
      </c>
    </row>
    <row r="35" spans="1:11" ht="14.1" customHeight="1" x14ac:dyDescent="0.2">
      <c r="A35" s="306">
        <v>34</v>
      </c>
      <c r="B35" s="307" t="s">
        <v>254</v>
      </c>
      <c r="C35" s="308"/>
      <c r="D35" s="113">
        <v>3.1324395439168025</v>
      </c>
      <c r="E35" s="115">
        <v>250</v>
      </c>
      <c r="F35" s="114">
        <v>126</v>
      </c>
      <c r="G35" s="114">
        <v>262</v>
      </c>
      <c r="H35" s="114">
        <v>156</v>
      </c>
      <c r="I35" s="140">
        <v>224</v>
      </c>
      <c r="J35" s="115">
        <v>26</v>
      </c>
      <c r="K35" s="116">
        <v>11.607142857142858</v>
      </c>
    </row>
    <row r="36" spans="1:11" ht="14.1" customHeight="1" x14ac:dyDescent="0.2">
      <c r="A36" s="306">
        <v>41</v>
      </c>
      <c r="B36" s="307" t="s">
        <v>255</v>
      </c>
      <c r="C36" s="308"/>
      <c r="D36" s="113">
        <v>2.0799398571607566</v>
      </c>
      <c r="E36" s="115">
        <v>166</v>
      </c>
      <c r="F36" s="114">
        <v>27</v>
      </c>
      <c r="G36" s="114">
        <v>50</v>
      </c>
      <c r="H36" s="114">
        <v>34</v>
      </c>
      <c r="I36" s="140">
        <v>38</v>
      </c>
      <c r="J36" s="115">
        <v>128</v>
      </c>
      <c r="K36" s="116" t="s">
        <v>515</v>
      </c>
    </row>
    <row r="37" spans="1:11" ht="14.1" customHeight="1" x14ac:dyDescent="0.2">
      <c r="A37" s="306">
        <v>42</v>
      </c>
      <c r="B37" s="307" t="s">
        <v>256</v>
      </c>
      <c r="C37" s="308"/>
      <c r="D37" s="113">
        <v>6.2648790878336053E-2</v>
      </c>
      <c r="E37" s="115">
        <v>5</v>
      </c>
      <c r="F37" s="114">
        <v>5</v>
      </c>
      <c r="G37" s="114">
        <v>7</v>
      </c>
      <c r="H37" s="114" t="s">
        <v>514</v>
      </c>
      <c r="I37" s="140">
        <v>12</v>
      </c>
      <c r="J37" s="115">
        <v>-7</v>
      </c>
      <c r="K37" s="116">
        <v>-58.333333333333336</v>
      </c>
    </row>
    <row r="38" spans="1:11" ht="14.1" customHeight="1" x14ac:dyDescent="0.2">
      <c r="A38" s="306">
        <v>43</v>
      </c>
      <c r="B38" s="307" t="s">
        <v>257</v>
      </c>
      <c r="C38" s="308"/>
      <c r="D38" s="113">
        <v>1.2028567848640521</v>
      </c>
      <c r="E38" s="115">
        <v>96</v>
      </c>
      <c r="F38" s="114">
        <v>101</v>
      </c>
      <c r="G38" s="114">
        <v>191</v>
      </c>
      <c r="H38" s="114">
        <v>93</v>
      </c>
      <c r="I38" s="140">
        <v>74</v>
      </c>
      <c r="J38" s="115">
        <v>22</v>
      </c>
      <c r="K38" s="116">
        <v>29.72972972972973</v>
      </c>
    </row>
    <row r="39" spans="1:11" ht="14.1" customHeight="1" x14ac:dyDescent="0.2">
      <c r="A39" s="306">
        <v>51</v>
      </c>
      <c r="B39" s="307" t="s">
        <v>258</v>
      </c>
      <c r="C39" s="308"/>
      <c r="D39" s="113">
        <v>5.1372008520235557</v>
      </c>
      <c r="E39" s="115">
        <v>410</v>
      </c>
      <c r="F39" s="114">
        <v>374</v>
      </c>
      <c r="G39" s="114">
        <v>612</v>
      </c>
      <c r="H39" s="114">
        <v>549</v>
      </c>
      <c r="I39" s="140">
        <v>504</v>
      </c>
      <c r="J39" s="115">
        <v>-94</v>
      </c>
      <c r="K39" s="116">
        <v>-18.650793650793652</v>
      </c>
    </row>
    <row r="40" spans="1:11" ht="14.1" customHeight="1" x14ac:dyDescent="0.2">
      <c r="A40" s="306" t="s">
        <v>259</v>
      </c>
      <c r="B40" s="307" t="s">
        <v>260</v>
      </c>
      <c r="C40" s="308"/>
      <c r="D40" s="113">
        <v>4.6234807668212001</v>
      </c>
      <c r="E40" s="115">
        <v>369</v>
      </c>
      <c r="F40" s="114">
        <v>349</v>
      </c>
      <c r="G40" s="114">
        <v>553</v>
      </c>
      <c r="H40" s="114">
        <v>477</v>
      </c>
      <c r="I40" s="140">
        <v>450</v>
      </c>
      <c r="J40" s="115">
        <v>-81</v>
      </c>
      <c r="K40" s="116">
        <v>-18</v>
      </c>
    </row>
    <row r="41" spans="1:11" ht="14.1" customHeight="1" x14ac:dyDescent="0.2">
      <c r="A41" s="306"/>
      <c r="B41" s="307" t="s">
        <v>261</v>
      </c>
      <c r="C41" s="308"/>
      <c r="D41" s="113">
        <v>4.0095226162135074</v>
      </c>
      <c r="E41" s="115">
        <v>320</v>
      </c>
      <c r="F41" s="114">
        <v>275</v>
      </c>
      <c r="G41" s="114">
        <v>479</v>
      </c>
      <c r="H41" s="114">
        <v>411</v>
      </c>
      <c r="I41" s="140">
        <v>379</v>
      </c>
      <c r="J41" s="115">
        <v>-59</v>
      </c>
      <c r="K41" s="116">
        <v>-15.567282321899736</v>
      </c>
    </row>
    <row r="42" spans="1:11" ht="14.1" customHeight="1" x14ac:dyDescent="0.2">
      <c r="A42" s="306">
        <v>52</v>
      </c>
      <c r="B42" s="307" t="s">
        <v>262</v>
      </c>
      <c r="C42" s="308"/>
      <c r="D42" s="113">
        <v>4.8364866558075432</v>
      </c>
      <c r="E42" s="115">
        <v>386</v>
      </c>
      <c r="F42" s="114">
        <v>313</v>
      </c>
      <c r="G42" s="114">
        <v>422</v>
      </c>
      <c r="H42" s="114">
        <v>353</v>
      </c>
      <c r="I42" s="140">
        <v>494</v>
      </c>
      <c r="J42" s="115">
        <v>-108</v>
      </c>
      <c r="K42" s="116">
        <v>-21.862348178137651</v>
      </c>
    </row>
    <row r="43" spans="1:11" ht="14.1" customHeight="1" x14ac:dyDescent="0.2">
      <c r="A43" s="306" t="s">
        <v>263</v>
      </c>
      <c r="B43" s="307" t="s">
        <v>264</v>
      </c>
      <c r="C43" s="308"/>
      <c r="D43" s="113">
        <v>4.4230046360105248</v>
      </c>
      <c r="E43" s="115">
        <v>353</v>
      </c>
      <c r="F43" s="114">
        <v>279</v>
      </c>
      <c r="G43" s="114">
        <v>389</v>
      </c>
      <c r="H43" s="114">
        <v>306</v>
      </c>
      <c r="I43" s="140">
        <v>408</v>
      </c>
      <c r="J43" s="115">
        <v>-55</v>
      </c>
      <c r="K43" s="116">
        <v>-13.480392156862745</v>
      </c>
    </row>
    <row r="44" spans="1:11" ht="14.1" customHeight="1" x14ac:dyDescent="0.2">
      <c r="A44" s="306">
        <v>53</v>
      </c>
      <c r="B44" s="307" t="s">
        <v>265</v>
      </c>
      <c r="C44" s="308"/>
      <c r="D44" s="113">
        <v>0.97732113770204232</v>
      </c>
      <c r="E44" s="115">
        <v>78</v>
      </c>
      <c r="F44" s="114">
        <v>50</v>
      </c>
      <c r="G44" s="114">
        <v>77</v>
      </c>
      <c r="H44" s="114">
        <v>80</v>
      </c>
      <c r="I44" s="140">
        <v>97</v>
      </c>
      <c r="J44" s="115">
        <v>-19</v>
      </c>
      <c r="K44" s="116">
        <v>-19.587628865979383</v>
      </c>
    </row>
    <row r="45" spans="1:11" ht="14.1" customHeight="1" x14ac:dyDescent="0.2">
      <c r="A45" s="306" t="s">
        <v>266</v>
      </c>
      <c r="B45" s="307" t="s">
        <v>267</v>
      </c>
      <c r="C45" s="308"/>
      <c r="D45" s="113">
        <v>0.88961283047237183</v>
      </c>
      <c r="E45" s="115">
        <v>71</v>
      </c>
      <c r="F45" s="114">
        <v>41</v>
      </c>
      <c r="G45" s="114">
        <v>71</v>
      </c>
      <c r="H45" s="114">
        <v>76</v>
      </c>
      <c r="I45" s="140">
        <v>93</v>
      </c>
      <c r="J45" s="115">
        <v>-22</v>
      </c>
      <c r="K45" s="116">
        <v>-23.655913978494624</v>
      </c>
    </row>
    <row r="46" spans="1:11" ht="14.1" customHeight="1" x14ac:dyDescent="0.2">
      <c r="A46" s="306">
        <v>54</v>
      </c>
      <c r="B46" s="307" t="s">
        <v>268</v>
      </c>
      <c r="C46" s="308"/>
      <c r="D46" s="113">
        <v>3.3830347074301468</v>
      </c>
      <c r="E46" s="115">
        <v>270</v>
      </c>
      <c r="F46" s="114">
        <v>214</v>
      </c>
      <c r="G46" s="114">
        <v>435</v>
      </c>
      <c r="H46" s="114">
        <v>326</v>
      </c>
      <c r="I46" s="140">
        <v>269</v>
      </c>
      <c r="J46" s="115">
        <v>1</v>
      </c>
      <c r="K46" s="116">
        <v>0.37174721189591076</v>
      </c>
    </row>
    <row r="47" spans="1:11" ht="14.1" customHeight="1" x14ac:dyDescent="0.2">
      <c r="A47" s="306">
        <v>61</v>
      </c>
      <c r="B47" s="307" t="s">
        <v>269</v>
      </c>
      <c r="C47" s="308"/>
      <c r="D47" s="113">
        <v>1.6915173537150734</v>
      </c>
      <c r="E47" s="115">
        <v>135</v>
      </c>
      <c r="F47" s="114">
        <v>112</v>
      </c>
      <c r="G47" s="114">
        <v>185</v>
      </c>
      <c r="H47" s="114">
        <v>124</v>
      </c>
      <c r="I47" s="140">
        <v>155</v>
      </c>
      <c r="J47" s="115">
        <v>-20</v>
      </c>
      <c r="K47" s="116">
        <v>-12.903225806451612</v>
      </c>
    </row>
    <row r="48" spans="1:11" ht="14.1" customHeight="1" x14ac:dyDescent="0.2">
      <c r="A48" s="306">
        <v>62</v>
      </c>
      <c r="B48" s="307" t="s">
        <v>270</v>
      </c>
      <c r="C48" s="308"/>
      <c r="D48" s="113">
        <v>7.2672597418869813</v>
      </c>
      <c r="E48" s="115">
        <v>580</v>
      </c>
      <c r="F48" s="114">
        <v>472</v>
      </c>
      <c r="G48" s="114">
        <v>826</v>
      </c>
      <c r="H48" s="114">
        <v>578</v>
      </c>
      <c r="I48" s="140">
        <v>552</v>
      </c>
      <c r="J48" s="115">
        <v>28</v>
      </c>
      <c r="K48" s="116">
        <v>5.0724637681159424</v>
      </c>
    </row>
    <row r="49" spans="1:11" ht="14.1" customHeight="1" x14ac:dyDescent="0.2">
      <c r="A49" s="306">
        <v>63</v>
      </c>
      <c r="B49" s="307" t="s">
        <v>271</v>
      </c>
      <c r="C49" s="308"/>
      <c r="D49" s="113">
        <v>2.8317253477007895</v>
      </c>
      <c r="E49" s="115">
        <v>226</v>
      </c>
      <c r="F49" s="114">
        <v>223</v>
      </c>
      <c r="G49" s="114">
        <v>320</v>
      </c>
      <c r="H49" s="114">
        <v>334</v>
      </c>
      <c r="I49" s="140">
        <v>245</v>
      </c>
      <c r="J49" s="115">
        <v>-19</v>
      </c>
      <c r="K49" s="116">
        <v>-7.7551020408163263</v>
      </c>
    </row>
    <row r="50" spans="1:11" ht="14.1" customHeight="1" x14ac:dyDescent="0.2">
      <c r="A50" s="306" t="s">
        <v>272</v>
      </c>
      <c r="B50" s="307" t="s">
        <v>273</v>
      </c>
      <c r="C50" s="308"/>
      <c r="D50" s="113">
        <v>0.78937476506703419</v>
      </c>
      <c r="E50" s="115">
        <v>63</v>
      </c>
      <c r="F50" s="114">
        <v>58</v>
      </c>
      <c r="G50" s="114">
        <v>98</v>
      </c>
      <c r="H50" s="114">
        <v>86</v>
      </c>
      <c r="I50" s="140">
        <v>56</v>
      </c>
      <c r="J50" s="115">
        <v>7</v>
      </c>
      <c r="K50" s="116">
        <v>12.5</v>
      </c>
    </row>
    <row r="51" spans="1:11" ht="14.1" customHeight="1" x14ac:dyDescent="0.2">
      <c r="A51" s="306" t="s">
        <v>274</v>
      </c>
      <c r="B51" s="307" t="s">
        <v>275</v>
      </c>
      <c r="C51" s="308"/>
      <c r="D51" s="113">
        <v>1.854404209998747</v>
      </c>
      <c r="E51" s="115">
        <v>148</v>
      </c>
      <c r="F51" s="114">
        <v>143</v>
      </c>
      <c r="G51" s="114">
        <v>188</v>
      </c>
      <c r="H51" s="114">
        <v>228</v>
      </c>
      <c r="I51" s="140">
        <v>173</v>
      </c>
      <c r="J51" s="115">
        <v>-25</v>
      </c>
      <c r="K51" s="116">
        <v>-14.450867052023121</v>
      </c>
    </row>
    <row r="52" spans="1:11" ht="14.1" customHeight="1" x14ac:dyDescent="0.2">
      <c r="A52" s="306">
        <v>71</v>
      </c>
      <c r="B52" s="307" t="s">
        <v>276</v>
      </c>
      <c r="C52" s="308"/>
      <c r="D52" s="113">
        <v>8.4199974940483653</v>
      </c>
      <c r="E52" s="115">
        <v>672</v>
      </c>
      <c r="F52" s="114">
        <v>438</v>
      </c>
      <c r="G52" s="114">
        <v>878</v>
      </c>
      <c r="H52" s="114">
        <v>587</v>
      </c>
      <c r="I52" s="140">
        <v>708</v>
      </c>
      <c r="J52" s="115">
        <v>-36</v>
      </c>
      <c r="K52" s="116">
        <v>-5.0847457627118642</v>
      </c>
    </row>
    <row r="53" spans="1:11" ht="14.1" customHeight="1" x14ac:dyDescent="0.2">
      <c r="A53" s="306" t="s">
        <v>277</v>
      </c>
      <c r="B53" s="307" t="s">
        <v>278</v>
      </c>
      <c r="C53" s="308"/>
      <c r="D53" s="113">
        <v>3.0322014785114648</v>
      </c>
      <c r="E53" s="115">
        <v>242</v>
      </c>
      <c r="F53" s="114">
        <v>149</v>
      </c>
      <c r="G53" s="114">
        <v>326</v>
      </c>
      <c r="H53" s="114">
        <v>223</v>
      </c>
      <c r="I53" s="140">
        <v>243</v>
      </c>
      <c r="J53" s="115">
        <v>-1</v>
      </c>
      <c r="K53" s="116">
        <v>-0.41152263374485598</v>
      </c>
    </row>
    <row r="54" spans="1:11" ht="14.1" customHeight="1" x14ac:dyDescent="0.2">
      <c r="A54" s="306" t="s">
        <v>279</v>
      </c>
      <c r="B54" s="307" t="s">
        <v>280</v>
      </c>
      <c r="C54" s="308"/>
      <c r="D54" s="113">
        <v>4.2977070542538529</v>
      </c>
      <c r="E54" s="115">
        <v>343</v>
      </c>
      <c r="F54" s="114">
        <v>223</v>
      </c>
      <c r="G54" s="114">
        <v>437</v>
      </c>
      <c r="H54" s="114">
        <v>280</v>
      </c>
      <c r="I54" s="140">
        <v>385</v>
      </c>
      <c r="J54" s="115">
        <v>-42</v>
      </c>
      <c r="K54" s="116">
        <v>-10.909090909090908</v>
      </c>
    </row>
    <row r="55" spans="1:11" ht="14.1" customHeight="1" x14ac:dyDescent="0.2">
      <c r="A55" s="306">
        <v>72</v>
      </c>
      <c r="B55" s="307" t="s">
        <v>281</v>
      </c>
      <c r="C55" s="308"/>
      <c r="D55" s="113">
        <v>1.7291066282420748</v>
      </c>
      <c r="E55" s="115">
        <v>138</v>
      </c>
      <c r="F55" s="114">
        <v>103</v>
      </c>
      <c r="G55" s="114">
        <v>221</v>
      </c>
      <c r="H55" s="114">
        <v>109</v>
      </c>
      <c r="I55" s="140">
        <v>158</v>
      </c>
      <c r="J55" s="115">
        <v>-20</v>
      </c>
      <c r="K55" s="116">
        <v>-12.658227848101266</v>
      </c>
    </row>
    <row r="56" spans="1:11" ht="14.1" customHeight="1" x14ac:dyDescent="0.2">
      <c r="A56" s="306" t="s">
        <v>282</v>
      </c>
      <c r="B56" s="307" t="s">
        <v>283</v>
      </c>
      <c r="C56" s="308"/>
      <c r="D56" s="113">
        <v>0.67660694148602929</v>
      </c>
      <c r="E56" s="115">
        <v>54</v>
      </c>
      <c r="F56" s="114">
        <v>31</v>
      </c>
      <c r="G56" s="114">
        <v>100</v>
      </c>
      <c r="H56" s="114">
        <v>41</v>
      </c>
      <c r="I56" s="140">
        <v>59</v>
      </c>
      <c r="J56" s="115">
        <v>-5</v>
      </c>
      <c r="K56" s="116">
        <v>-8.4745762711864412</v>
      </c>
    </row>
    <row r="57" spans="1:11" ht="14.1" customHeight="1" x14ac:dyDescent="0.2">
      <c r="A57" s="306" t="s">
        <v>284</v>
      </c>
      <c r="B57" s="307" t="s">
        <v>285</v>
      </c>
      <c r="C57" s="308"/>
      <c r="D57" s="113">
        <v>0.77684500689136704</v>
      </c>
      <c r="E57" s="115">
        <v>62</v>
      </c>
      <c r="F57" s="114">
        <v>49</v>
      </c>
      <c r="G57" s="114">
        <v>70</v>
      </c>
      <c r="H57" s="114">
        <v>44</v>
      </c>
      <c r="I57" s="140">
        <v>66</v>
      </c>
      <c r="J57" s="115">
        <v>-4</v>
      </c>
      <c r="K57" s="116">
        <v>-6.0606060606060606</v>
      </c>
    </row>
    <row r="58" spans="1:11" ht="14.1" customHeight="1" x14ac:dyDescent="0.2">
      <c r="A58" s="306">
        <v>73</v>
      </c>
      <c r="B58" s="307" t="s">
        <v>286</v>
      </c>
      <c r="C58" s="308"/>
      <c r="D58" s="113">
        <v>1.8669339681744141</v>
      </c>
      <c r="E58" s="115">
        <v>149</v>
      </c>
      <c r="F58" s="114">
        <v>77</v>
      </c>
      <c r="G58" s="114">
        <v>163</v>
      </c>
      <c r="H58" s="114">
        <v>100</v>
      </c>
      <c r="I58" s="140">
        <v>126</v>
      </c>
      <c r="J58" s="115">
        <v>23</v>
      </c>
      <c r="K58" s="116">
        <v>18.253968253968253</v>
      </c>
    </row>
    <row r="59" spans="1:11" ht="14.1" customHeight="1" x14ac:dyDescent="0.2">
      <c r="A59" s="306" t="s">
        <v>287</v>
      </c>
      <c r="B59" s="307" t="s">
        <v>288</v>
      </c>
      <c r="C59" s="308"/>
      <c r="D59" s="113">
        <v>1.6413983210124046</v>
      </c>
      <c r="E59" s="115">
        <v>131</v>
      </c>
      <c r="F59" s="114">
        <v>64</v>
      </c>
      <c r="G59" s="114">
        <v>119</v>
      </c>
      <c r="H59" s="114">
        <v>89</v>
      </c>
      <c r="I59" s="140">
        <v>99</v>
      </c>
      <c r="J59" s="115">
        <v>32</v>
      </c>
      <c r="K59" s="116">
        <v>32.323232323232325</v>
      </c>
    </row>
    <row r="60" spans="1:11" ht="14.1" customHeight="1" x14ac:dyDescent="0.2">
      <c r="A60" s="306">
        <v>81</v>
      </c>
      <c r="B60" s="307" t="s">
        <v>289</v>
      </c>
      <c r="C60" s="308"/>
      <c r="D60" s="113">
        <v>8.695652173913043</v>
      </c>
      <c r="E60" s="115">
        <v>694</v>
      </c>
      <c r="F60" s="114">
        <v>448</v>
      </c>
      <c r="G60" s="114">
        <v>745</v>
      </c>
      <c r="H60" s="114">
        <v>495</v>
      </c>
      <c r="I60" s="140">
        <v>427</v>
      </c>
      <c r="J60" s="115">
        <v>267</v>
      </c>
      <c r="K60" s="116">
        <v>62.529274004683842</v>
      </c>
    </row>
    <row r="61" spans="1:11" ht="14.1" customHeight="1" x14ac:dyDescent="0.2">
      <c r="A61" s="306" t="s">
        <v>290</v>
      </c>
      <c r="B61" s="307" t="s">
        <v>291</v>
      </c>
      <c r="C61" s="308"/>
      <c r="D61" s="113">
        <v>1.8794637263500815</v>
      </c>
      <c r="E61" s="115">
        <v>150</v>
      </c>
      <c r="F61" s="114">
        <v>109</v>
      </c>
      <c r="G61" s="114">
        <v>212</v>
      </c>
      <c r="H61" s="114">
        <v>146</v>
      </c>
      <c r="I61" s="140">
        <v>143</v>
      </c>
      <c r="J61" s="115">
        <v>7</v>
      </c>
      <c r="K61" s="116">
        <v>4.895104895104895</v>
      </c>
    </row>
    <row r="62" spans="1:11" ht="14.1" customHeight="1" x14ac:dyDescent="0.2">
      <c r="A62" s="306" t="s">
        <v>292</v>
      </c>
      <c r="B62" s="307" t="s">
        <v>293</v>
      </c>
      <c r="C62" s="308"/>
      <c r="D62" s="113">
        <v>3.7338679363488283</v>
      </c>
      <c r="E62" s="115">
        <v>298</v>
      </c>
      <c r="F62" s="114">
        <v>197</v>
      </c>
      <c r="G62" s="114">
        <v>340</v>
      </c>
      <c r="H62" s="114">
        <v>207</v>
      </c>
      <c r="I62" s="140">
        <v>150</v>
      </c>
      <c r="J62" s="115">
        <v>148</v>
      </c>
      <c r="K62" s="116">
        <v>98.666666666666671</v>
      </c>
    </row>
    <row r="63" spans="1:11" ht="14.1" customHeight="1" x14ac:dyDescent="0.2">
      <c r="A63" s="306"/>
      <c r="B63" s="307" t="s">
        <v>294</v>
      </c>
      <c r="C63" s="308"/>
      <c r="D63" s="113">
        <v>3.4832727728354844</v>
      </c>
      <c r="E63" s="115">
        <v>278</v>
      </c>
      <c r="F63" s="114">
        <v>173</v>
      </c>
      <c r="G63" s="114">
        <v>266</v>
      </c>
      <c r="H63" s="114">
        <v>193</v>
      </c>
      <c r="I63" s="140">
        <v>120</v>
      </c>
      <c r="J63" s="115">
        <v>158</v>
      </c>
      <c r="K63" s="116">
        <v>131.66666666666666</v>
      </c>
    </row>
    <row r="64" spans="1:11" ht="14.1" customHeight="1" x14ac:dyDescent="0.2">
      <c r="A64" s="306" t="s">
        <v>295</v>
      </c>
      <c r="B64" s="307" t="s">
        <v>296</v>
      </c>
      <c r="C64" s="308"/>
      <c r="D64" s="113">
        <v>1.2905650920937226</v>
      </c>
      <c r="E64" s="115">
        <v>103</v>
      </c>
      <c r="F64" s="114">
        <v>57</v>
      </c>
      <c r="G64" s="114">
        <v>67</v>
      </c>
      <c r="H64" s="114">
        <v>72</v>
      </c>
      <c r="I64" s="140">
        <v>58</v>
      </c>
      <c r="J64" s="115">
        <v>45</v>
      </c>
      <c r="K64" s="116">
        <v>77.58620689655173</v>
      </c>
    </row>
    <row r="65" spans="1:11" ht="14.1" customHeight="1" x14ac:dyDescent="0.2">
      <c r="A65" s="306" t="s">
        <v>297</v>
      </c>
      <c r="B65" s="307" t="s">
        <v>298</v>
      </c>
      <c r="C65" s="308"/>
      <c r="D65" s="113">
        <v>0.93973186317504076</v>
      </c>
      <c r="E65" s="115">
        <v>75</v>
      </c>
      <c r="F65" s="114">
        <v>52</v>
      </c>
      <c r="G65" s="114">
        <v>59</v>
      </c>
      <c r="H65" s="114">
        <v>35</v>
      </c>
      <c r="I65" s="140">
        <v>41</v>
      </c>
      <c r="J65" s="115">
        <v>34</v>
      </c>
      <c r="K65" s="116">
        <v>82.926829268292678</v>
      </c>
    </row>
    <row r="66" spans="1:11" ht="14.1" customHeight="1" x14ac:dyDescent="0.2">
      <c r="A66" s="306">
        <v>82</v>
      </c>
      <c r="B66" s="307" t="s">
        <v>299</v>
      </c>
      <c r="C66" s="308"/>
      <c r="D66" s="113">
        <v>3.596040596416489</v>
      </c>
      <c r="E66" s="115">
        <v>287</v>
      </c>
      <c r="F66" s="114">
        <v>294</v>
      </c>
      <c r="G66" s="114">
        <v>503</v>
      </c>
      <c r="H66" s="114">
        <v>238</v>
      </c>
      <c r="I66" s="140">
        <v>231</v>
      </c>
      <c r="J66" s="115">
        <v>56</v>
      </c>
      <c r="K66" s="116">
        <v>24.242424242424242</v>
      </c>
    </row>
    <row r="67" spans="1:11" ht="14.1" customHeight="1" x14ac:dyDescent="0.2">
      <c r="A67" s="306" t="s">
        <v>300</v>
      </c>
      <c r="B67" s="307" t="s">
        <v>301</v>
      </c>
      <c r="C67" s="308"/>
      <c r="D67" s="113">
        <v>2.5686004260117778</v>
      </c>
      <c r="E67" s="115">
        <v>205</v>
      </c>
      <c r="F67" s="114">
        <v>221</v>
      </c>
      <c r="G67" s="114">
        <v>379</v>
      </c>
      <c r="H67" s="114">
        <v>176</v>
      </c>
      <c r="I67" s="140">
        <v>148</v>
      </c>
      <c r="J67" s="115">
        <v>57</v>
      </c>
      <c r="K67" s="116">
        <v>38.513513513513516</v>
      </c>
    </row>
    <row r="68" spans="1:11" ht="14.1" customHeight="1" x14ac:dyDescent="0.2">
      <c r="A68" s="306" t="s">
        <v>302</v>
      </c>
      <c r="B68" s="307" t="s">
        <v>303</v>
      </c>
      <c r="C68" s="308"/>
      <c r="D68" s="113">
        <v>0.61395815060769332</v>
      </c>
      <c r="E68" s="115">
        <v>49</v>
      </c>
      <c r="F68" s="114">
        <v>51</v>
      </c>
      <c r="G68" s="114">
        <v>86</v>
      </c>
      <c r="H68" s="114">
        <v>34</v>
      </c>
      <c r="I68" s="140">
        <v>58</v>
      </c>
      <c r="J68" s="115">
        <v>-9</v>
      </c>
      <c r="K68" s="116">
        <v>-15.517241379310345</v>
      </c>
    </row>
    <row r="69" spans="1:11" ht="14.1" customHeight="1" x14ac:dyDescent="0.2">
      <c r="A69" s="306">
        <v>83</v>
      </c>
      <c r="B69" s="307" t="s">
        <v>304</v>
      </c>
      <c r="C69" s="308"/>
      <c r="D69" s="113">
        <v>4.6610700413482018</v>
      </c>
      <c r="E69" s="115">
        <v>372</v>
      </c>
      <c r="F69" s="114">
        <v>380</v>
      </c>
      <c r="G69" s="114">
        <v>1079</v>
      </c>
      <c r="H69" s="114">
        <v>356</v>
      </c>
      <c r="I69" s="140">
        <v>462</v>
      </c>
      <c r="J69" s="115">
        <v>-90</v>
      </c>
      <c r="K69" s="116">
        <v>-19.480519480519479</v>
      </c>
    </row>
    <row r="70" spans="1:11" ht="14.1" customHeight="1" x14ac:dyDescent="0.2">
      <c r="A70" s="306" t="s">
        <v>305</v>
      </c>
      <c r="B70" s="307" t="s">
        <v>306</v>
      </c>
      <c r="C70" s="308"/>
      <c r="D70" s="113">
        <v>3.3454454329031451</v>
      </c>
      <c r="E70" s="115">
        <v>267</v>
      </c>
      <c r="F70" s="114">
        <v>285</v>
      </c>
      <c r="G70" s="114">
        <v>942</v>
      </c>
      <c r="H70" s="114">
        <v>266</v>
      </c>
      <c r="I70" s="140">
        <v>350</v>
      </c>
      <c r="J70" s="115">
        <v>-83</v>
      </c>
      <c r="K70" s="116">
        <v>-23.714285714285715</v>
      </c>
    </row>
    <row r="71" spans="1:11" ht="14.1" customHeight="1" x14ac:dyDescent="0.2">
      <c r="A71" s="306"/>
      <c r="B71" s="307" t="s">
        <v>307</v>
      </c>
      <c r="C71" s="308"/>
      <c r="D71" s="113">
        <v>1.854404209998747</v>
      </c>
      <c r="E71" s="115">
        <v>148</v>
      </c>
      <c r="F71" s="114">
        <v>141</v>
      </c>
      <c r="G71" s="114">
        <v>724</v>
      </c>
      <c r="H71" s="114">
        <v>144</v>
      </c>
      <c r="I71" s="140">
        <v>225</v>
      </c>
      <c r="J71" s="115">
        <v>-77</v>
      </c>
      <c r="K71" s="116">
        <v>-34.222222222222221</v>
      </c>
    </row>
    <row r="72" spans="1:11" ht="14.1" customHeight="1" x14ac:dyDescent="0.2">
      <c r="A72" s="306">
        <v>84</v>
      </c>
      <c r="B72" s="307" t="s">
        <v>308</v>
      </c>
      <c r="C72" s="308"/>
      <c r="D72" s="113">
        <v>1.2028567848640521</v>
      </c>
      <c r="E72" s="115">
        <v>96</v>
      </c>
      <c r="F72" s="114">
        <v>73</v>
      </c>
      <c r="G72" s="114">
        <v>175</v>
      </c>
      <c r="H72" s="114">
        <v>54</v>
      </c>
      <c r="I72" s="140">
        <v>116</v>
      </c>
      <c r="J72" s="115">
        <v>-20</v>
      </c>
      <c r="K72" s="116">
        <v>-17.241379310344829</v>
      </c>
    </row>
    <row r="73" spans="1:11" ht="14.1" customHeight="1" x14ac:dyDescent="0.2">
      <c r="A73" s="306" t="s">
        <v>309</v>
      </c>
      <c r="B73" s="307" t="s">
        <v>310</v>
      </c>
      <c r="C73" s="308"/>
      <c r="D73" s="113">
        <v>0.76431524871569978</v>
      </c>
      <c r="E73" s="115">
        <v>61</v>
      </c>
      <c r="F73" s="114">
        <v>41</v>
      </c>
      <c r="G73" s="114">
        <v>122</v>
      </c>
      <c r="H73" s="114">
        <v>23</v>
      </c>
      <c r="I73" s="140">
        <v>66</v>
      </c>
      <c r="J73" s="115">
        <v>-5</v>
      </c>
      <c r="K73" s="116">
        <v>-7.5757575757575761</v>
      </c>
    </row>
    <row r="74" spans="1:11" ht="14.1" customHeight="1" x14ac:dyDescent="0.2">
      <c r="A74" s="306" t="s">
        <v>311</v>
      </c>
      <c r="B74" s="307" t="s">
        <v>312</v>
      </c>
      <c r="C74" s="308"/>
      <c r="D74" s="113">
        <v>0.10023806540533768</v>
      </c>
      <c r="E74" s="115">
        <v>8</v>
      </c>
      <c r="F74" s="114">
        <v>3</v>
      </c>
      <c r="G74" s="114">
        <v>4</v>
      </c>
      <c r="H74" s="114">
        <v>4</v>
      </c>
      <c r="I74" s="140" t="s">
        <v>514</v>
      </c>
      <c r="J74" s="115" t="s">
        <v>514</v>
      </c>
      <c r="K74" s="116" t="s">
        <v>514</v>
      </c>
    </row>
    <row r="75" spans="1:11" ht="14.1" customHeight="1" x14ac:dyDescent="0.2">
      <c r="A75" s="306" t="s">
        <v>313</v>
      </c>
      <c r="B75" s="307" t="s">
        <v>314</v>
      </c>
      <c r="C75" s="308"/>
      <c r="D75" s="113">
        <v>8.7708307229670462E-2</v>
      </c>
      <c r="E75" s="115">
        <v>7</v>
      </c>
      <c r="F75" s="114">
        <v>3</v>
      </c>
      <c r="G75" s="114">
        <v>17</v>
      </c>
      <c r="H75" s="114">
        <v>3</v>
      </c>
      <c r="I75" s="140">
        <v>8</v>
      </c>
      <c r="J75" s="115">
        <v>-1</v>
      </c>
      <c r="K75" s="116">
        <v>-12.5</v>
      </c>
    </row>
    <row r="76" spans="1:11" ht="14.1" customHeight="1" x14ac:dyDescent="0.2">
      <c r="A76" s="306">
        <v>91</v>
      </c>
      <c r="B76" s="307" t="s">
        <v>315</v>
      </c>
      <c r="C76" s="308"/>
      <c r="D76" s="113">
        <v>0.21300588898634257</v>
      </c>
      <c r="E76" s="115">
        <v>17</v>
      </c>
      <c r="F76" s="114">
        <v>11</v>
      </c>
      <c r="G76" s="114">
        <v>22</v>
      </c>
      <c r="H76" s="114">
        <v>11</v>
      </c>
      <c r="I76" s="140">
        <v>11</v>
      </c>
      <c r="J76" s="115">
        <v>6</v>
      </c>
      <c r="K76" s="116">
        <v>54.545454545454547</v>
      </c>
    </row>
    <row r="77" spans="1:11" ht="14.1" customHeight="1" x14ac:dyDescent="0.2">
      <c r="A77" s="306">
        <v>92</v>
      </c>
      <c r="B77" s="307" t="s">
        <v>316</v>
      </c>
      <c r="C77" s="308"/>
      <c r="D77" s="113">
        <v>1.5286304974313996</v>
      </c>
      <c r="E77" s="115">
        <v>122</v>
      </c>
      <c r="F77" s="114">
        <v>88</v>
      </c>
      <c r="G77" s="114">
        <v>114</v>
      </c>
      <c r="H77" s="114">
        <v>99</v>
      </c>
      <c r="I77" s="140">
        <v>111</v>
      </c>
      <c r="J77" s="115">
        <v>11</v>
      </c>
      <c r="K77" s="116">
        <v>9.9099099099099099</v>
      </c>
    </row>
    <row r="78" spans="1:11" ht="14.1" customHeight="1" x14ac:dyDescent="0.2">
      <c r="A78" s="306">
        <v>93</v>
      </c>
      <c r="B78" s="307" t="s">
        <v>317</v>
      </c>
      <c r="C78" s="308"/>
      <c r="D78" s="113">
        <v>0.10023806540533768</v>
      </c>
      <c r="E78" s="115">
        <v>8</v>
      </c>
      <c r="F78" s="114">
        <v>11</v>
      </c>
      <c r="G78" s="114">
        <v>17</v>
      </c>
      <c r="H78" s="114">
        <v>9</v>
      </c>
      <c r="I78" s="140">
        <v>15</v>
      </c>
      <c r="J78" s="115">
        <v>-7</v>
      </c>
      <c r="K78" s="116">
        <v>-46.666666666666664</v>
      </c>
    </row>
    <row r="79" spans="1:11" ht="14.1" customHeight="1" x14ac:dyDescent="0.2">
      <c r="A79" s="306">
        <v>94</v>
      </c>
      <c r="B79" s="307" t="s">
        <v>318</v>
      </c>
      <c r="C79" s="308"/>
      <c r="D79" s="113">
        <v>0.11276782358100489</v>
      </c>
      <c r="E79" s="115">
        <v>9</v>
      </c>
      <c r="F79" s="114">
        <v>10</v>
      </c>
      <c r="G79" s="114">
        <v>15</v>
      </c>
      <c r="H79" s="114">
        <v>14</v>
      </c>
      <c r="I79" s="140">
        <v>10</v>
      </c>
      <c r="J79" s="115">
        <v>-1</v>
      </c>
      <c r="K79" s="116">
        <v>-10</v>
      </c>
    </row>
    <row r="80" spans="1:11" ht="14.1" customHeight="1" x14ac:dyDescent="0.2">
      <c r="A80" s="306" t="s">
        <v>319</v>
      </c>
      <c r="B80" s="307" t="s">
        <v>320</v>
      </c>
      <c r="C80" s="308"/>
      <c r="D80" s="113">
        <v>0</v>
      </c>
      <c r="E80" s="115">
        <v>0</v>
      </c>
      <c r="F80" s="114">
        <v>0</v>
      </c>
      <c r="G80" s="114">
        <v>0</v>
      </c>
      <c r="H80" s="114" t="s">
        <v>514</v>
      </c>
      <c r="I80" s="140">
        <v>0</v>
      </c>
      <c r="J80" s="115">
        <v>0</v>
      </c>
      <c r="K80" s="116">
        <v>0</v>
      </c>
    </row>
    <row r="81" spans="1:11" ht="14.1" customHeight="1" x14ac:dyDescent="0.2">
      <c r="A81" s="310" t="s">
        <v>321</v>
      </c>
      <c r="B81" s="311" t="s">
        <v>334</v>
      </c>
      <c r="C81" s="312"/>
      <c r="D81" s="125">
        <v>0</v>
      </c>
      <c r="E81" s="143">
        <v>0</v>
      </c>
      <c r="F81" s="144">
        <v>0</v>
      </c>
      <c r="G81" s="144" t="s">
        <v>514</v>
      </c>
      <c r="H81" s="144" t="s">
        <v>514</v>
      </c>
      <c r="I81" s="145" t="s">
        <v>514</v>
      </c>
      <c r="J81" s="143" t="s">
        <v>514</v>
      </c>
      <c r="K81" s="146" t="s">
        <v>514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8411</v>
      </c>
      <c r="E11" s="114">
        <v>6677</v>
      </c>
      <c r="F11" s="114">
        <v>8759</v>
      </c>
      <c r="G11" s="114">
        <v>7008</v>
      </c>
      <c r="H11" s="140">
        <v>7891</v>
      </c>
      <c r="I11" s="115">
        <v>520</v>
      </c>
      <c r="J11" s="116">
        <v>6.5897858319604614</v>
      </c>
    </row>
    <row r="12" spans="1:15" s="110" customFormat="1" ht="24.95" customHeight="1" x14ac:dyDescent="0.2">
      <c r="A12" s="193" t="s">
        <v>132</v>
      </c>
      <c r="B12" s="194" t="s">
        <v>133</v>
      </c>
      <c r="C12" s="113">
        <v>0.87980026156223989</v>
      </c>
      <c r="D12" s="115">
        <v>74</v>
      </c>
      <c r="E12" s="114">
        <v>137</v>
      </c>
      <c r="F12" s="114">
        <v>139</v>
      </c>
      <c r="G12" s="114">
        <v>128</v>
      </c>
      <c r="H12" s="140">
        <v>81</v>
      </c>
      <c r="I12" s="115">
        <v>-7</v>
      </c>
      <c r="J12" s="116">
        <v>-8.6419753086419746</v>
      </c>
    </row>
    <row r="13" spans="1:15" s="110" customFormat="1" ht="24.95" customHeight="1" x14ac:dyDescent="0.2">
      <c r="A13" s="193" t="s">
        <v>134</v>
      </c>
      <c r="B13" s="199" t="s">
        <v>214</v>
      </c>
      <c r="C13" s="113">
        <v>1.3553679705148021</v>
      </c>
      <c r="D13" s="115">
        <v>114</v>
      </c>
      <c r="E13" s="114">
        <v>83</v>
      </c>
      <c r="F13" s="114">
        <v>104</v>
      </c>
      <c r="G13" s="114">
        <v>95</v>
      </c>
      <c r="H13" s="140">
        <v>95</v>
      </c>
      <c r="I13" s="115">
        <v>19</v>
      </c>
      <c r="J13" s="116">
        <v>20</v>
      </c>
    </row>
    <row r="14" spans="1:15" s="287" customFormat="1" ht="24.95" customHeight="1" x14ac:dyDescent="0.2">
      <c r="A14" s="193" t="s">
        <v>215</v>
      </c>
      <c r="B14" s="199" t="s">
        <v>137</v>
      </c>
      <c r="C14" s="113">
        <v>22.078230888122697</v>
      </c>
      <c r="D14" s="115">
        <v>1857</v>
      </c>
      <c r="E14" s="114">
        <v>1244</v>
      </c>
      <c r="F14" s="114">
        <v>1619</v>
      </c>
      <c r="G14" s="114">
        <v>1343</v>
      </c>
      <c r="H14" s="140">
        <v>1541</v>
      </c>
      <c r="I14" s="115">
        <v>316</v>
      </c>
      <c r="J14" s="116">
        <v>20.506164828033743</v>
      </c>
      <c r="K14" s="110"/>
      <c r="L14" s="110"/>
      <c r="M14" s="110"/>
      <c r="N14" s="110"/>
      <c r="O14" s="110"/>
    </row>
    <row r="15" spans="1:15" s="110" customFormat="1" ht="24.95" customHeight="1" x14ac:dyDescent="0.2">
      <c r="A15" s="193" t="s">
        <v>216</v>
      </c>
      <c r="B15" s="199" t="s">
        <v>217</v>
      </c>
      <c r="C15" s="113">
        <v>2.6156223992390917</v>
      </c>
      <c r="D15" s="115">
        <v>220</v>
      </c>
      <c r="E15" s="114">
        <v>239</v>
      </c>
      <c r="F15" s="114">
        <v>223</v>
      </c>
      <c r="G15" s="114">
        <v>179</v>
      </c>
      <c r="H15" s="140">
        <v>178</v>
      </c>
      <c r="I15" s="115">
        <v>42</v>
      </c>
      <c r="J15" s="116">
        <v>23.59550561797753</v>
      </c>
    </row>
    <row r="16" spans="1:15" s="287" customFormat="1" ht="24.95" customHeight="1" x14ac:dyDescent="0.2">
      <c r="A16" s="193" t="s">
        <v>218</v>
      </c>
      <c r="B16" s="199" t="s">
        <v>141</v>
      </c>
      <c r="C16" s="113">
        <v>11.294733087623351</v>
      </c>
      <c r="D16" s="115">
        <v>950</v>
      </c>
      <c r="E16" s="114">
        <v>627</v>
      </c>
      <c r="F16" s="114">
        <v>801</v>
      </c>
      <c r="G16" s="114">
        <v>729</v>
      </c>
      <c r="H16" s="140">
        <v>909</v>
      </c>
      <c r="I16" s="115">
        <v>41</v>
      </c>
      <c r="J16" s="116">
        <v>4.5104510451045101</v>
      </c>
      <c r="K16" s="110"/>
      <c r="L16" s="110"/>
      <c r="M16" s="110"/>
      <c r="N16" s="110"/>
      <c r="O16" s="110"/>
    </row>
    <row r="17" spans="1:15" s="110" customFormat="1" ht="24.95" customHeight="1" x14ac:dyDescent="0.2">
      <c r="A17" s="193" t="s">
        <v>142</v>
      </c>
      <c r="B17" s="199" t="s">
        <v>220</v>
      </c>
      <c r="C17" s="113">
        <v>8.1678754012602539</v>
      </c>
      <c r="D17" s="115">
        <v>687</v>
      </c>
      <c r="E17" s="114">
        <v>378</v>
      </c>
      <c r="F17" s="114">
        <v>595</v>
      </c>
      <c r="G17" s="114">
        <v>435</v>
      </c>
      <c r="H17" s="140">
        <v>454</v>
      </c>
      <c r="I17" s="115">
        <v>233</v>
      </c>
      <c r="J17" s="116">
        <v>51.321585903083701</v>
      </c>
    </row>
    <row r="18" spans="1:15" s="287" customFormat="1" ht="24.95" customHeight="1" x14ac:dyDescent="0.2">
      <c r="A18" s="201" t="s">
        <v>144</v>
      </c>
      <c r="B18" s="202" t="s">
        <v>145</v>
      </c>
      <c r="C18" s="113">
        <v>11.163951967661395</v>
      </c>
      <c r="D18" s="115">
        <v>939</v>
      </c>
      <c r="E18" s="114">
        <v>652</v>
      </c>
      <c r="F18" s="114">
        <v>717</v>
      </c>
      <c r="G18" s="114">
        <v>689</v>
      </c>
      <c r="H18" s="140">
        <v>831</v>
      </c>
      <c r="I18" s="115">
        <v>108</v>
      </c>
      <c r="J18" s="116">
        <v>12.996389891696751</v>
      </c>
      <c r="K18" s="110"/>
      <c r="L18" s="110"/>
      <c r="M18" s="110"/>
      <c r="N18" s="110"/>
      <c r="O18" s="110"/>
    </row>
    <row r="19" spans="1:15" s="110" customFormat="1" ht="24.95" customHeight="1" x14ac:dyDescent="0.2">
      <c r="A19" s="193" t="s">
        <v>146</v>
      </c>
      <c r="B19" s="199" t="s">
        <v>147</v>
      </c>
      <c r="C19" s="113">
        <v>13.042444418024017</v>
      </c>
      <c r="D19" s="115">
        <v>1097</v>
      </c>
      <c r="E19" s="114">
        <v>868</v>
      </c>
      <c r="F19" s="114">
        <v>1126</v>
      </c>
      <c r="G19" s="114">
        <v>1043</v>
      </c>
      <c r="H19" s="140">
        <v>1080</v>
      </c>
      <c r="I19" s="115">
        <v>17</v>
      </c>
      <c r="J19" s="116">
        <v>1.5740740740740742</v>
      </c>
    </row>
    <row r="20" spans="1:15" s="287" customFormat="1" ht="24.95" customHeight="1" x14ac:dyDescent="0.2">
      <c r="A20" s="193" t="s">
        <v>148</v>
      </c>
      <c r="B20" s="199" t="s">
        <v>149</v>
      </c>
      <c r="C20" s="113">
        <v>5.4333610747830221</v>
      </c>
      <c r="D20" s="115">
        <v>457</v>
      </c>
      <c r="E20" s="114">
        <v>473</v>
      </c>
      <c r="F20" s="114">
        <v>497</v>
      </c>
      <c r="G20" s="114">
        <v>396</v>
      </c>
      <c r="H20" s="140">
        <v>468</v>
      </c>
      <c r="I20" s="115">
        <v>-11</v>
      </c>
      <c r="J20" s="116">
        <v>-2.3504273504273505</v>
      </c>
      <c r="K20" s="110"/>
      <c r="L20" s="110"/>
      <c r="M20" s="110"/>
      <c r="N20" s="110"/>
      <c r="O20" s="110"/>
    </row>
    <row r="21" spans="1:15" s="110" customFormat="1" ht="24.95" customHeight="1" x14ac:dyDescent="0.2">
      <c r="A21" s="201" t="s">
        <v>150</v>
      </c>
      <c r="B21" s="202" t="s">
        <v>151</v>
      </c>
      <c r="C21" s="113">
        <v>6.2774937581738204</v>
      </c>
      <c r="D21" s="115">
        <v>528</v>
      </c>
      <c r="E21" s="114">
        <v>520</v>
      </c>
      <c r="F21" s="114">
        <v>467</v>
      </c>
      <c r="G21" s="114">
        <v>433</v>
      </c>
      <c r="H21" s="140">
        <v>479</v>
      </c>
      <c r="I21" s="115">
        <v>49</v>
      </c>
      <c r="J21" s="116">
        <v>10.22964509394572</v>
      </c>
    </row>
    <row r="22" spans="1:15" s="110" customFormat="1" ht="24.95" customHeight="1" x14ac:dyDescent="0.2">
      <c r="A22" s="201" t="s">
        <v>152</v>
      </c>
      <c r="B22" s="199" t="s">
        <v>153</v>
      </c>
      <c r="C22" s="113">
        <v>1.1175841160385209</v>
      </c>
      <c r="D22" s="115">
        <v>94</v>
      </c>
      <c r="E22" s="114">
        <v>64</v>
      </c>
      <c r="F22" s="114">
        <v>113</v>
      </c>
      <c r="G22" s="114">
        <v>91</v>
      </c>
      <c r="H22" s="140">
        <v>93</v>
      </c>
      <c r="I22" s="115">
        <v>1</v>
      </c>
      <c r="J22" s="116">
        <v>1.075268817204301</v>
      </c>
    </row>
    <row r="23" spans="1:15" s="110" customFormat="1" ht="24.95" customHeight="1" x14ac:dyDescent="0.2">
      <c r="A23" s="193" t="s">
        <v>154</v>
      </c>
      <c r="B23" s="199" t="s">
        <v>155</v>
      </c>
      <c r="C23" s="113">
        <v>1.4623707050291286</v>
      </c>
      <c r="D23" s="115">
        <v>123</v>
      </c>
      <c r="E23" s="114">
        <v>79</v>
      </c>
      <c r="F23" s="114">
        <v>78</v>
      </c>
      <c r="G23" s="114">
        <v>79</v>
      </c>
      <c r="H23" s="140">
        <v>106</v>
      </c>
      <c r="I23" s="115">
        <v>17</v>
      </c>
      <c r="J23" s="116">
        <v>16.037735849056602</v>
      </c>
    </row>
    <row r="24" spans="1:15" s="110" customFormat="1" ht="24.95" customHeight="1" x14ac:dyDescent="0.2">
      <c r="A24" s="193" t="s">
        <v>156</v>
      </c>
      <c r="B24" s="199" t="s">
        <v>221</v>
      </c>
      <c r="C24" s="113">
        <v>3.9234335988586375</v>
      </c>
      <c r="D24" s="115">
        <v>330</v>
      </c>
      <c r="E24" s="114">
        <v>275</v>
      </c>
      <c r="F24" s="114">
        <v>338</v>
      </c>
      <c r="G24" s="114">
        <v>288</v>
      </c>
      <c r="H24" s="140">
        <v>412</v>
      </c>
      <c r="I24" s="115">
        <v>-82</v>
      </c>
      <c r="J24" s="116">
        <v>-19.902912621359224</v>
      </c>
    </row>
    <row r="25" spans="1:15" s="110" customFormat="1" ht="24.95" customHeight="1" x14ac:dyDescent="0.2">
      <c r="A25" s="193" t="s">
        <v>222</v>
      </c>
      <c r="B25" s="204" t="s">
        <v>159</v>
      </c>
      <c r="C25" s="113">
        <v>5.4333610747830221</v>
      </c>
      <c r="D25" s="115">
        <v>457</v>
      </c>
      <c r="E25" s="114">
        <v>501</v>
      </c>
      <c r="F25" s="114">
        <v>450</v>
      </c>
      <c r="G25" s="114">
        <v>384</v>
      </c>
      <c r="H25" s="140">
        <v>506</v>
      </c>
      <c r="I25" s="115">
        <v>-49</v>
      </c>
      <c r="J25" s="116">
        <v>-9.6837944664031621</v>
      </c>
    </row>
    <row r="26" spans="1:15" s="110" customFormat="1" ht="24.95" customHeight="1" x14ac:dyDescent="0.2">
      <c r="A26" s="201">
        <v>782.78300000000002</v>
      </c>
      <c r="B26" s="203" t="s">
        <v>160</v>
      </c>
      <c r="C26" s="113">
        <v>5.2312447984781834</v>
      </c>
      <c r="D26" s="115">
        <v>440</v>
      </c>
      <c r="E26" s="114">
        <v>441</v>
      </c>
      <c r="F26" s="114">
        <v>471</v>
      </c>
      <c r="G26" s="114">
        <v>433</v>
      </c>
      <c r="H26" s="140">
        <v>436</v>
      </c>
      <c r="I26" s="115">
        <v>4</v>
      </c>
      <c r="J26" s="116">
        <v>0.91743119266055051</v>
      </c>
    </row>
    <row r="27" spans="1:15" s="110" customFormat="1" ht="24.95" customHeight="1" x14ac:dyDescent="0.2">
      <c r="A27" s="193" t="s">
        <v>161</v>
      </c>
      <c r="B27" s="199" t="s">
        <v>162</v>
      </c>
      <c r="C27" s="113">
        <v>3.3170847699441208</v>
      </c>
      <c r="D27" s="115">
        <v>279</v>
      </c>
      <c r="E27" s="114">
        <v>140</v>
      </c>
      <c r="F27" s="114">
        <v>296</v>
      </c>
      <c r="G27" s="114">
        <v>195</v>
      </c>
      <c r="H27" s="140">
        <v>261</v>
      </c>
      <c r="I27" s="115">
        <v>18</v>
      </c>
      <c r="J27" s="116">
        <v>6.8965517241379306</v>
      </c>
    </row>
    <row r="28" spans="1:15" s="110" customFormat="1" ht="24.95" customHeight="1" x14ac:dyDescent="0.2">
      <c r="A28" s="193" t="s">
        <v>163</v>
      </c>
      <c r="B28" s="199" t="s">
        <v>164</v>
      </c>
      <c r="C28" s="113">
        <v>2.8415170609915585</v>
      </c>
      <c r="D28" s="115">
        <v>239</v>
      </c>
      <c r="E28" s="114">
        <v>155</v>
      </c>
      <c r="F28" s="114">
        <v>491</v>
      </c>
      <c r="G28" s="114">
        <v>237</v>
      </c>
      <c r="H28" s="140">
        <v>361</v>
      </c>
      <c r="I28" s="115">
        <v>-122</v>
      </c>
      <c r="J28" s="116">
        <v>-33.795013850415515</v>
      </c>
    </row>
    <row r="29" spans="1:15" s="110" customFormat="1" ht="24.95" customHeight="1" x14ac:dyDescent="0.2">
      <c r="A29" s="193">
        <v>86</v>
      </c>
      <c r="B29" s="199" t="s">
        <v>165</v>
      </c>
      <c r="C29" s="113">
        <v>7.3475211033170851</v>
      </c>
      <c r="D29" s="115">
        <v>618</v>
      </c>
      <c r="E29" s="114">
        <v>312</v>
      </c>
      <c r="F29" s="114">
        <v>589</v>
      </c>
      <c r="G29" s="114">
        <v>487</v>
      </c>
      <c r="H29" s="140">
        <v>411</v>
      </c>
      <c r="I29" s="115">
        <v>207</v>
      </c>
      <c r="J29" s="116">
        <v>50.364963503649633</v>
      </c>
    </row>
    <row r="30" spans="1:15" s="110" customFormat="1" ht="24.95" customHeight="1" x14ac:dyDescent="0.2">
      <c r="A30" s="193">
        <v>87.88</v>
      </c>
      <c r="B30" s="204" t="s">
        <v>166</v>
      </c>
      <c r="C30" s="113">
        <v>5.4095826893353944</v>
      </c>
      <c r="D30" s="115">
        <v>455</v>
      </c>
      <c r="E30" s="114">
        <v>507</v>
      </c>
      <c r="F30" s="114">
        <v>717</v>
      </c>
      <c r="G30" s="114">
        <v>439</v>
      </c>
      <c r="H30" s="140">
        <v>402</v>
      </c>
      <c r="I30" s="115">
        <v>53</v>
      </c>
      <c r="J30" s="116">
        <v>13.184079601990049</v>
      </c>
    </row>
    <row r="31" spans="1:15" s="110" customFormat="1" ht="24.95" customHeight="1" x14ac:dyDescent="0.2">
      <c r="A31" s="193" t="s">
        <v>167</v>
      </c>
      <c r="B31" s="199" t="s">
        <v>168</v>
      </c>
      <c r="C31" s="113">
        <v>3.6856497443823564</v>
      </c>
      <c r="D31" s="115">
        <v>310</v>
      </c>
      <c r="E31" s="114">
        <v>226</v>
      </c>
      <c r="F31" s="114">
        <v>546</v>
      </c>
      <c r="G31" s="114">
        <v>248</v>
      </c>
      <c r="H31" s="140">
        <v>328</v>
      </c>
      <c r="I31" s="115">
        <v>-18</v>
      </c>
      <c r="J31" s="116">
        <v>-5.4878048780487809</v>
      </c>
    </row>
    <row r="32" spans="1:15" s="110" customFormat="1" ht="24.95" customHeight="1" x14ac:dyDescent="0.2">
      <c r="A32" s="193"/>
      <c r="B32" s="204" t="s">
        <v>169</v>
      </c>
      <c r="C32" s="113">
        <v>0</v>
      </c>
      <c r="D32" s="115">
        <v>0</v>
      </c>
      <c r="E32" s="114">
        <v>0</v>
      </c>
      <c r="F32" s="114" t="s">
        <v>514</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0.87980026156223989</v>
      </c>
      <c r="D34" s="115">
        <v>74</v>
      </c>
      <c r="E34" s="114">
        <v>137</v>
      </c>
      <c r="F34" s="114">
        <v>139</v>
      </c>
      <c r="G34" s="114">
        <v>128</v>
      </c>
      <c r="H34" s="140">
        <v>81</v>
      </c>
      <c r="I34" s="115">
        <v>-7</v>
      </c>
      <c r="J34" s="116">
        <v>-8.6419753086419746</v>
      </c>
    </row>
    <row r="35" spans="1:10" s="110" customFormat="1" ht="24.95" customHeight="1" x14ac:dyDescent="0.2">
      <c r="A35" s="292" t="s">
        <v>171</v>
      </c>
      <c r="B35" s="293" t="s">
        <v>172</v>
      </c>
      <c r="C35" s="113">
        <v>34.597550826298892</v>
      </c>
      <c r="D35" s="115">
        <v>2910</v>
      </c>
      <c r="E35" s="114">
        <v>1979</v>
      </c>
      <c r="F35" s="114">
        <v>2440</v>
      </c>
      <c r="G35" s="114">
        <v>2127</v>
      </c>
      <c r="H35" s="140">
        <v>2467</v>
      </c>
      <c r="I35" s="115">
        <v>443</v>
      </c>
      <c r="J35" s="116">
        <v>17.957032833400891</v>
      </c>
    </row>
    <row r="36" spans="1:10" s="110" customFormat="1" ht="24.95" customHeight="1" x14ac:dyDescent="0.2">
      <c r="A36" s="294" t="s">
        <v>173</v>
      </c>
      <c r="B36" s="295" t="s">
        <v>174</v>
      </c>
      <c r="C36" s="125">
        <v>64.522648912138862</v>
      </c>
      <c r="D36" s="143">
        <v>5427</v>
      </c>
      <c r="E36" s="144">
        <v>4561</v>
      </c>
      <c r="F36" s="144">
        <v>6179</v>
      </c>
      <c r="G36" s="144">
        <v>4753</v>
      </c>
      <c r="H36" s="145">
        <v>5343</v>
      </c>
      <c r="I36" s="143">
        <v>84</v>
      </c>
      <c r="J36" s="146">
        <v>1.5721504772599664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8411</v>
      </c>
      <c r="F11" s="264">
        <v>6677</v>
      </c>
      <c r="G11" s="264">
        <v>8759</v>
      </c>
      <c r="H11" s="264">
        <v>7008</v>
      </c>
      <c r="I11" s="265">
        <v>7891</v>
      </c>
      <c r="J11" s="263">
        <v>520</v>
      </c>
      <c r="K11" s="266">
        <v>6.5897858319604614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25.835215788847936</v>
      </c>
      <c r="E13" s="115">
        <v>2173</v>
      </c>
      <c r="F13" s="114">
        <v>2114</v>
      </c>
      <c r="G13" s="114">
        <v>2746</v>
      </c>
      <c r="H13" s="114">
        <v>2022</v>
      </c>
      <c r="I13" s="140">
        <v>2064</v>
      </c>
      <c r="J13" s="115">
        <v>109</v>
      </c>
      <c r="K13" s="116">
        <v>5.2810077519379846</v>
      </c>
    </row>
    <row r="14" spans="1:17" ht="15.95" customHeight="1" x14ac:dyDescent="0.2">
      <c r="A14" s="306" t="s">
        <v>230</v>
      </c>
      <c r="B14" s="307"/>
      <c r="C14" s="308"/>
      <c r="D14" s="113">
        <v>58.899060753774819</v>
      </c>
      <c r="E14" s="115">
        <v>4954</v>
      </c>
      <c r="F14" s="114">
        <v>3780</v>
      </c>
      <c r="G14" s="114">
        <v>4721</v>
      </c>
      <c r="H14" s="114">
        <v>4025</v>
      </c>
      <c r="I14" s="140">
        <v>4637</v>
      </c>
      <c r="J14" s="115">
        <v>317</v>
      </c>
      <c r="K14" s="116">
        <v>6.8363165839982747</v>
      </c>
    </row>
    <row r="15" spans="1:17" ht="15.95" customHeight="1" x14ac:dyDescent="0.2">
      <c r="A15" s="306" t="s">
        <v>231</v>
      </c>
      <c r="B15" s="307"/>
      <c r="C15" s="308"/>
      <c r="D15" s="113">
        <v>7.7755320413743902</v>
      </c>
      <c r="E15" s="115">
        <v>654</v>
      </c>
      <c r="F15" s="114">
        <v>442</v>
      </c>
      <c r="G15" s="114">
        <v>572</v>
      </c>
      <c r="H15" s="114">
        <v>442</v>
      </c>
      <c r="I15" s="140">
        <v>625</v>
      </c>
      <c r="J15" s="115">
        <v>29</v>
      </c>
      <c r="K15" s="116">
        <v>4.6399999999999997</v>
      </c>
    </row>
    <row r="16" spans="1:17" ht="15.95" customHeight="1" x14ac:dyDescent="0.2">
      <c r="A16" s="306" t="s">
        <v>232</v>
      </c>
      <c r="B16" s="307"/>
      <c r="C16" s="308"/>
      <c r="D16" s="113">
        <v>7.478302223279039</v>
      </c>
      <c r="E16" s="115">
        <v>629</v>
      </c>
      <c r="F16" s="114">
        <v>341</v>
      </c>
      <c r="G16" s="114">
        <v>717</v>
      </c>
      <c r="H16" s="114">
        <v>517</v>
      </c>
      <c r="I16" s="140">
        <v>562</v>
      </c>
      <c r="J16" s="115">
        <v>67</v>
      </c>
      <c r="K16" s="116">
        <v>11.921708185053381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1.5931518249910832</v>
      </c>
      <c r="E18" s="115">
        <v>134</v>
      </c>
      <c r="F18" s="114">
        <v>105</v>
      </c>
      <c r="G18" s="114">
        <v>156</v>
      </c>
      <c r="H18" s="114">
        <v>86</v>
      </c>
      <c r="I18" s="140">
        <v>103</v>
      </c>
      <c r="J18" s="115">
        <v>31</v>
      </c>
      <c r="K18" s="116">
        <v>30.097087378640776</v>
      </c>
    </row>
    <row r="19" spans="1:11" ht="14.1" customHeight="1" x14ac:dyDescent="0.2">
      <c r="A19" s="306" t="s">
        <v>235</v>
      </c>
      <c r="B19" s="307" t="s">
        <v>236</v>
      </c>
      <c r="C19" s="308"/>
      <c r="D19" s="113">
        <v>1.141362501486149</v>
      </c>
      <c r="E19" s="115">
        <v>96</v>
      </c>
      <c r="F19" s="114">
        <v>70</v>
      </c>
      <c r="G19" s="114">
        <v>96</v>
      </c>
      <c r="H19" s="114">
        <v>56</v>
      </c>
      <c r="I19" s="140">
        <v>70</v>
      </c>
      <c r="J19" s="115">
        <v>26</v>
      </c>
      <c r="K19" s="116">
        <v>37.142857142857146</v>
      </c>
    </row>
    <row r="20" spans="1:11" ht="14.1" customHeight="1" x14ac:dyDescent="0.2">
      <c r="A20" s="306">
        <v>12</v>
      </c>
      <c r="B20" s="307" t="s">
        <v>237</v>
      </c>
      <c r="C20" s="308"/>
      <c r="D20" s="113">
        <v>1.0938057305908928</v>
      </c>
      <c r="E20" s="115">
        <v>92</v>
      </c>
      <c r="F20" s="114">
        <v>199</v>
      </c>
      <c r="G20" s="114">
        <v>131</v>
      </c>
      <c r="H20" s="114">
        <v>125</v>
      </c>
      <c r="I20" s="140">
        <v>89</v>
      </c>
      <c r="J20" s="115">
        <v>3</v>
      </c>
      <c r="K20" s="116">
        <v>3.3707865168539324</v>
      </c>
    </row>
    <row r="21" spans="1:11" ht="14.1" customHeight="1" x14ac:dyDescent="0.2">
      <c r="A21" s="306">
        <v>21</v>
      </c>
      <c r="B21" s="307" t="s">
        <v>238</v>
      </c>
      <c r="C21" s="308"/>
      <c r="D21" s="113">
        <v>1.9854951848769469</v>
      </c>
      <c r="E21" s="115">
        <v>167</v>
      </c>
      <c r="F21" s="114">
        <v>107</v>
      </c>
      <c r="G21" s="114">
        <v>150</v>
      </c>
      <c r="H21" s="114">
        <v>116</v>
      </c>
      <c r="I21" s="140">
        <v>111</v>
      </c>
      <c r="J21" s="115">
        <v>56</v>
      </c>
      <c r="K21" s="116">
        <v>50.450450450450454</v>
      </c>
    </row>
    <row r="22" spans="1:11" ht="14.1" customHeight="1" x14ac:dyDescent="0.2">
      <c r="A22" s="306">
        <v>22</v>
      </c>
      <c r="B22" s="307" t="s">
        <v>239</v>
      </c>
      <c r="C22" s="308"/>
      <c r="D22" s="113">
        <v>2.900963024610629</v>
      </c>
      <c r="E22" s="115">
        <v>244</v>
      </c>
      <c r="F22" s="114">
        <v>237</v>
      </c>
      <c r="G22" s="114">
        <v>332</v>
      </c>
      <c r="H22" s="114">
        <v>224</v>
      </c>
      <c r="I22" s="140">
        <v>253</v>
      </c>
      <c r="J22" s="115">
        <v>-9</v>
      </c>
      <c r="K22" s="116">
        <v>-3.5573122529644268</v>
      </c>
    </row>
    <row r="23" spans="1:11" ht="14.1" customHeight="1" x14ac:dyDescent="0.2">
      <c r="A23" s="306">
        <v>23</v>
      </c>
      <c r="B23" s="307" t="s">
        <v>240</v>
      </c>
      <c r="C23" s="308"/>
      <c r="D23" s="113">
        <v>0.41612174533349183</v>
      </c>
      <c r="E23" s="115">
        <v>35</v>
      </c>
      <c r="F23" s="114">
        <v>67</v>
      </c>
      <c r="G23" s="114">
        <v>57</v>
      </c>
      <c r="H23" s="114">
        <v>39</v>
      </c>
      <c r="I23" s="140">
        <v>40</v>
      </c>
      <c r="J23" s="115">
        <v>-5</v>
      </c>
      <c r="K23" s="116">
        <v>-12.5</v>
      </c>
    </row>
    <row r="24" spans="1:11" ht="14.1" customHeight="1" x14ac:dyDescent="0.2">
      <c r="A24" s="306">
        <v>24</v>
      </c>
      <c r="B24" s="307" t="s">
        <v>241</v>
      </c>
      <c r="C24" s="308"/>
      <c r="D24" s="113">
        <v>6.6579479253358693</v>
      </c>
      <c r="E24" s="115">
        <v>560</v>
      </c>
      <c r="F24" s="114">
        <v>421</v>
      </c>
      <c r="G24" s="114">
        <v>506</v>
      </c>
      <c r="H24" s="114">
        <v>468</v>
      </c>
      <c r="I24" s="140">
        <v>496</v>
      </c>
      <c r="J24" s="115">
        <v>64</v>
      </c>
      <c r="K24" s="116">
        <v>12.903225806451612</v>
      </c>
    </row>
    <row r="25" spans="1:11" ht="14.1" customHeight="1" x14ac:dyDescent="0.2">
      <c r="A25" s="306">
        <v>25</v>
      </c>
      <c r="B25" s="307" t="s">
        <v>242</v>
      </c>
      <c r="C25" s="308"/>
      <c r="D25" s="113">
        <v>4.8270122458685059</v>
      </c>
      <c r="E25" s="115">
        <v>406</v>
      </c>
      <c r="F25" s="114">
        <v>272</v>
      </c>
      <c r="G25" s="114">
        <v>324</v>
      </c>
      <c r="H25" s="114">
        <v>281</v>
      </c>
      <c r="I25" s="140">
        <v>370</v>
      </c>
      <c r="J25" s="115">
        <v>36</v>
      </c>
      <c r="K25" s="116">
        <v>9.7297297297297298</v>
      </c>
    </row>
    <row r="26" spans="1:11" ht="14.1" customHeight="1" x14ac:dyDescent="0.2">
      <c r="A26" s="306">
        <v>26</v>
      </c>
      <c r="B26" s="307" t="s">
        <v>243</v>
      </c>
      <c r="C26" s="308"/>
      <c r="D26" s="113">
        <v>3.1387468790869102</v>
      </c>
      <c r="E26" s="115">
        <v>264</v>
      </c>
      <c r="F26" s="114">
        <v>106</v>
      </c>
      <c r="G26" s="114">
        <v>184</v>
      </c>
      <c r="H26" s="114">
        <v>137</v>
      </c>
      <c r="I26" s="140">
        <v>276</v>
      </c>
      <c r="J26" s="115">
        <v>-12</v>
      </c>
      <c r="K26" s="116">
        <v>-4.3478260869565215</v>
      </c>
    </row>
    <row r="27" spans="1:11" ht="14.1" customHeight="1" x14ac:dyDescent="0.2">
      <c r="A27" s="306">
        <v>27</v>
      </c>
      <c r="B27" s="307" t="s">
        <v>244</v>
      </c>
      <c r="C27" s="308"/>
      <c r="D27" s="113">
        <v>1.6882653667815954</v>
      </c>
      <c r="E27" s="115">
        <v>142</v>
      </c>
      <c r="F27" s="114">
        <v>80</v>
      </c>
      <c r="G27" s="114">
        <v>101</v>
      </c>
      <c r="H27" s="114">
        <v>97</v>
      </c>
      <c r="I27" s="140">
        <v>137</v>
      </c>
      <c r="J27" s="115">
        <v>5</v>
      </c>
      <c r="K27" s="116">
        <v>3.6496350364963503</v>
      </c>
    </row>
    <row r="28" spans="1:11" ht="14.1" customHeight="1" x14ac:dyDescent="0.2">
      <c r="A28" s="306">
        <v>28</v>
      </c>
      <c r="B28" s="307" t="s">
        <v>245</v>
      </c>
      <c r="C28" s="308"/>
      <c r="D28" s="113">
        <v>0.23778385447628106</v>
      </c>
      <c r="E28" s="115">
        <v>20</v>
      </c>
      <c r="F28" s="114">
        <v>24</v>
      </c>
      <c r="G28" s="114">
        <v>19</v>
      </c>
      <c r="H28" s="114">
        <v>20</v>
      </c>
      <c r="I28" s="140">
        <v>13</v>
      </c>
      <c r="J28" s="115">
        <v>7</v>
      </c>
      <c r="K28" s="116">
        <v>53.846153846153847</v>
      </c>
    </row>
    <row r="29" spans="1:11" ht="14.1" customHeight="1" x14ac:dyDescent="0.2">
      <c r="A29" s="306">
        <v>29</v>
      </c>
      <c r="B29" s="307" t="s">
        <v>246</v>
      </c>
      <c r="C29" s="308"/>
      <c r="D29" s="113">
        <v>3.4835334680775176</v>
      </c>
      <c r="E29" s="115">
        <v>293</v>
      </c>
      <c r="F29" s="114">
        <v>259</v>
      </c>
      <c r="G29" s="114">
        <v>270</v>
      </c>
      <c r="H29" s="114">
        <v>256</v>
      </c>
      <c r="I29" s="140">
        <v>283</v>
      </c>
      <c r="J29" s="115">
        <v>10</v>
      </c>
      <c r="K29" s="116">
        <v>3.5335689045936394</v>
      </c>
    </row>
    <row r="30" spans="1:11" ht="14.1" customHeight="1" x14ac:dyDescent="0.2">
      <c r="A30" s="306" t="s">
        <v>247</v>
      </c>
      <c r="B30" s="307" t="s">
        <v>248</v>
      </c>
      <c r="C30" s="308"/>
      <c r="D30" s="113" t="s">
        <v>514</v>
      </c>
      <c r="E30" s="115" t="s">
        <v>514</v>
      </c>
      <c r="F30" s="114" t="s">
        <v>514</v>
      </c>
      <c r="G30" s="114">
        <v>66</v>
      </c>
      <c r="H30" s="114">
        <v>70</v>
      </c>
      <c r="I30" s="140" t="s">
        <v>514</v>
      </c>
      <c r="J30" s="115" t="s">
        <v>514</v>
      </c>
      <c r="K30" s="116" t="s">
        <v>514</v>
      </c>
    </row>
    <row r="31" spans="1:11" ht="14.1" customHeight="1" x14ac:dyDescent="0.2">
      <c r="A31" s="306" t="s">
        <v>249</v>
      </c>
      <c r="B31" s="307" t="s">
        <v>250</v>
      </c>
      <c r="C31" s="308"/>
      <c r="D31" s="113">
        <v>2.4967304720009511</v>
      </c>
      <c r="E31" s="115">
        <v>210</v>
      </c>
      <c r="F31" s="114">
        <v>181</v>
      </c>
      <c r="G31" s="114">
        <v>199</v>
      </c>
      <c r="H31" s="114">
        <v>183</v>
      </c>
      <c r="I31" s="140">
        <v>207</v>
      </c>
      <c r="J31" s="115">
        <v>3</v>
      </c>
      <c r="K31" s="116">
        <v>1.4492753623188406</v>
      </c>
    </row>
    <row r="32" spans="1:11" ht="14.1" customHeight="1" x14ac:dyDescent="0.2">
      <c r="A32" s="306">
        <v>31</v>
      </c>
      <c r="B32" s="307" t="s">
        <v>251</v>
      </c>
      <c r="C32" s="308"/>
      <c r="D32" s="113">
        <v>0.68957317798121509</v>
      </c>
      <c r="E32" s="115">
        <v>58</v>
      </c>
      <c r="F32" s="114">
        <v>20</v>
      </c>
      <c r="G32" s="114">
        <v>34</v>
      </c>
      <c r="H32" s="114">
        <v>29</v>
      </c>
      <c r="I32" s="140">
        <v>34</v>
      </c>
      <c r="J32" s="115">
        <v>24</v>
      </c>
      <c r="K32" s="116">
        <v>70.588235294117652</v>
      </c>
    </row>
    <row r="33" spans="1:11" ht="14.1" customHeight="1" x14ac:dyDescent="0.2">
      <c r="A33" s="306">
        <v>32</v>
      </c>
      <c r="B33" s="307" t="s">
        <v>252</v>
      </c>
      <c r="C33" s="308"/>
      <c r="D33" s="113">
        <v>3.4716442753537033</v>
      </c>
      <c r="E33" s="115">
        <v>292</v>
      </c>
      <c r="F33" s="114">
        <v>287</v>
      </c>
      <c r="G33" s="114">
        <v>295</v>
      </c>
      <c r="H33" s="114">
        <v>306</v>
      </c>
      <c r="I33" s="140">
        <v>244</v>
      </c>
      <c r="J33" s="115">
        <v>48</v>
      </c>
      <c r="K33" s="116">
        <v>19.672131147540984</v>
      </c>
    </row>
    <row r="34" spans="1:11" ht="14.1" customHeight="1" x14ac:dyDescent="0.2">
      <c r="A34" s="306">
        <v>33</v>
      </c>
      <c r="B34" s="307" t="s">
        <v>253</v>
      </c>
      <c r="C34" s="308"/>
      <c r="D34" s="113">
        <v>2.0806087266674593</v>
      </c>
      <c r="E34" s="115">
        <v>175</v>
      </c>
      <c r="F34" s="114">
        <v>184</v>
      </c>
      <c r="G34" s="114">
        <v>166</v>
      </c>
      <c r="H34" s="114">
        <v>147</v>
      </c>
      <c r="I34" s="140">
        <v>191</v>
      </c>
      <c r="J34" s="115">
        <v>-16</v>
      </c>
      <c r="K34" s="116">
        <v>-8.3769633507853403</v>
      </c>
    </row>
    <row r="35" spans="1:11" ht="14.1" customHeight="1" x14ac:dyDescent="0.2">
      <c r="A35" s="306">
        <v>34</v>
      </c>
      <c r="B35" s="307" t="s">
        <v>254</v>
      </c>
      <c r="C35" s="308"/>
      <c r="D35" s="113">
        <v>3.1387468790869102</v>
      </c>
      <c r="E35" s="115">
        <v>264</v>
      </c>
      <c r="F35" s="114">
        <v>156</v>
      </c>
      <c r="G35" s="114">
        <v>174</v>
      </c>
      <c r="H35" s="114">
        <v>170</v>
      </c>
      <c r="I35" s="140">
        <v>295</v>
      </c>
      <c r="J35" s="115">
        <v>-31</v>
      </c>
      <c r="K35" s="116">
        <v>-10.508474576271187</v>
      </c>
    </row>
    <row r="36" spans="1:11" ht="14.1" customHeight="1" x14ac:dyDescent="0.2">
      <c r="A36" s="306">
        <v>41</v>
      </c>
      <c r="B36" s="307" t="s">
        <v>255</v>
      </c>
      <c r="C36" s="308"/>
      <c r="D36" s="113">
        <v>2.1995006539055999</v>
      </c>
      <c r="E36" s="115">
        <v>185</v>
      </c>
      <c r="F36" s="114">
        <v>28</v>
      </c>
      <c r="G36" s="114">
        <v>39</v>
      </c>
      <c r="H36" s="114">
        <v>46</v>
      </c>
      <c r="I36" s="140">
        <v>34</v>
      </c>
      <c r="J36" s="115">
        <v>151</v>
      </c>
      <c r="K36" s="116" t="s">
        <v>515</v>
      </c>
    </row>
    <row r="37" spans="1:11" ht="14.1" customHeight="1" x14ac:dyDescent="0.2">
      <c r="A37" s="306">
        <v>42</v>
      </c>
      <c r="B37" s="307" t="s">
        <v>256</v>
      </c>
      <c r="C37" s="308"/>
      <c r="D37" s="113" t="s">
        <v>514</v>
      </c>
      <c r="E37" s="115" t="s">
        <v>514</v>
      </c>
      <c r="F37" s="114">
        <v>9</v>
      </c>
      <c r="G37" s="114" t="s">
        <v>514</v>
      </c>
      <c r="H37" s="114">
        <v>4</v>
      </c>
      <c r="I37" s="140">
        <v>12</v>
      </c>
      <c r="J37" s="115" t="s">
        <v>514</v>
      </c>
      <c r="K37" s="116" t="s">
        <v>514</v>
      </c>
    </row>
    <row r="38" spans="1:11" ht="14.1" customHeight="1" x14ac:dyDescent="0.2">
      <c r="A38" s="306">
        <v>43</v>
      </c>
      <c r="B38" s="307" t="s">
        <v>257</v>
      </c>
      <c r="C38" s="308"/>
      <c r="D38" s="113">
        <v>1.0224705742480085</v>
      </c>
      <c r="E38" s="115">
        <v>86</v>
      </c>
      <c r="F38" s="114">
        <v>66</v>
      </c>
      <c r="G38" s="114">
        <v>121</v>
      </c>
      <c r="H38" s="114">
        <v>82</v>
      </c>
      <c r="I38" s="140">
        <v>83</v>
      </c>
      <c r="J38" s="115">
        <v>3</v>
      </c>
      <c r="K38" s="116">
        <v>3.6144578313253013</v>
      </c>
    </row>
    <row r="39" spans="1:11" ht="14.1" customHeight="1" x14ac:dyDescent="0.2">
      <c r="A39" s="306">
        <v>51</v>
      </c>
      <c r="B39" s="307" t="s">
        <v>258</v>
      </c>
      <c r="C39" s="308"/>
      <c r="D39" s="113">
        <v>5.7781476637736295</v>
      </c>
      <c r="E39" s="115">
        <v>486</v>
      </c>
      <c r="F39" s="114">
        <v>486</v>
      </c>
      <c r="G39" s="114">
        <v>546</v>
      </c>
      <c r="H39" s="114">
        <v>470</v>
      </c>
      <c r="I39" s="140">
        <v>483</v>
      </c>
      <c r="J39" s="115">
        <v>3</v>
      </c>
      <c r="K39" s="116">
        <v>0.6211180124223602</v>
      </c>
    </row>
    <row r="40" spans="1:11" ht="14.1" customHeight="1" x14ac:dyDescent="0.2">
      <c r="A40" s="306" t="s">
        <v>259</v>
      </c>
      <c r="B40" s="307" t="s">
        <v>260</v>
      </c>
      <c r="C40" s="308"/>
      <c r="D40" s="113">
        <v>5.195577220306741</v>
      </c>
      <c r="E40" s="115">
        <v>437</v>
      </c>
      <c r="F40" s="114">
        <v>447</v>
      </c>
      <c r="G40" s="114">
        <v>503</v>
      </c>
      <c r="H40" s="114">
        <v>431</v>
      </c>
      <c r="I40" s="140">
        <v>442</v>
      </c>
      <c r="J40" s="115">
        <v>-5</v>
      </c>
      <c r="K40" s="116">
        <v>-1.1312217194570136</v>
      </c>
    </row>
    <row r="41" spans="1:11" ht="14.1" customHeight="1" x14ac:dyDescent="0.2">
      <c r="A41" s="306"/>
      <c r="B41" s="307" t="s">
        <v>261</v>
      </c>
      <c r="C41" s="308"/>
      <c r="D41" s="113">
        <v>4.2206634169539887</v>
      </c>
      <c r="E41" s="115">
        <v>355</v>
      </c>
      <c r="F41" s="114">
        <v>373</v>
      </c>
      <c r="G41" s="114">
        <v>419</v>
      </c>
      <c r="H41" s="114">
        <v>352</v>
      </c>
      <c r="I41" s="140">
        <v>349</v>
      </c>
      <c r="J41" s="115">
        <v>6</v>
      </c>
      <c r="K41" s="116">
        <v>1.7191977077363896</v>
      </c>
    </row>
    <row r="42" spans="1:11" ht="14.1" customHeight="1" x14ac:dyDescent="0.2">
      <c r="A42" s="306">
        <v>52</v>
      </c>
      <c r="B42" s="307" t="s">
        <v>262</v>
      </c>
      <c r="C42" s="308"/>
      <c r="D42" s="113">
        <v>4.8270122458685059</v>
      </c>
      <c r="E42" s="115">
        <v>406</v>
      </c>
      <c r="F42" s="114">
        <v>425</v>
      </c>
      <c r="G42" s="114">
        <v>372</v>
      </c>
      <c r="H42" s="114">
        <v>359</v>
      </c>
      <c r="I42" s="140">
        <v>415</v>
      </c>
      <c r="J42" s="115">
        <v>-9</v>
      </c>
      <c r="K42" s="116">
        <v>-2.1686746987951806</v>
      </c>
    </row>
    <row r="43" spans="1:11" ht="14.1" customHeight="1" x14ac:dyDescent="0.2">
      <c r="A43" s="306" t="s">
        <v>263</v>
      </c>
      <c r="B43" s="307" t="s">
        <v>264</v>
      </c>
      <c r="C43" s="308"/>
      <c r="D43" s="113">
        <v>4.0423255260967776</v>
      </c>
      <c r="E43" s="115">
        <v>340</v>
      </c>
      <c r="F43" s="114">
        <v>389</v>
      </c>
      <c r="G43" s="114">
        <v>339</v>
      </c>
      <c r="H43" s="114">
        <v>314</v>
      </c>
      <c r="I43" s="140">
        <v>368</v>
      </c>
      <c r="J43" s="115">
        <v>-28</v>
      </c>
      <c r="K43" s="116">
        <v>-7.6086956521739131</v>
      </c>
    </row>
    <row r="44" spans="1:11" ht="14.1" customHeight="1" x14ac:dyDescent="0.2">
      <c r="A44" s="306">
        <v>53</v>
      </c>
      <c r="B44" s="307" t="s">
        <v>265</v>
      </c>
      <c r="C44" s="308"/>
      <c r="D44" s="113">
        <v>0.82035429794316961</v>
      </c>
      <c r="E44" s="115">
        <v>69</v>
      </c>
      <c r="F44" s="114">
        <v>67</v>
      </c>
      <c r="G44" s="114">
        <v>64</v>
      </c>
      <c r="H44" s="114">
        <v>60</v>
      </c>
      <c r="I44" s="140">
        <v>85</v>
      </c>
      <c r="J44" s="115">
        <v>-16</v>
      </c>
      <c r="K44" s="116">
        <v>-18.823529411764707</v>
      </c>
    </row>
    <row r="45" spans="1:11" ht="14.1" customHeight="1" x14ac:dyDescent="0.2">
      <c r="A45" s="306" t="s">
        <v>266</v>
      </c>
      <c r="B45" s="307" t="s">
        <v>267</v>
      </c>
      <c r="C45" s="308"/>
      <c r="D45" s="113">
        <v>0.77279752704791349</v>
      </c>
      <c r="E45" s="115">
        <v>65</v>
      </c>
      <c r="F45" s="114">
        <v>64</v>
      </c>
      <c r="G45" s="114">
        <v>61</v>
      </c>
      <c r="H45" s="114">
        <v>59</v>
      </c>
      <c r="I45" s="140">
        <v>80</v>
      </c>
      <c r="J45" s="115">
        <v>-15</v>
      </c>
      <c r="K45" s="116">
        <v>-18.75</v>
      </c>
    </row>
    <row r="46" spans="1:11" ht="14.1" customHeight="1" x14ac:dyDescent="0.2">
      <c r="A46" s="306">
        <v>54</v>
      </c>
      <c r="B46" s="307" t="s">
        <v>268</v>
      </c>
      <c r="C46" s="308"/>
      <c r="D46" s="113">
        <v>3.5192010462489596</v>
      </c>
      <c r="E46" s="115">
        <v>296</v>
      </c>
      <c r="F46" s="114">
        <v>249</v>
      </c>
      <c r="G46" s="114">
        <v>293</v>
      </c>
      <c r="H46" s="114">
        <v>233</v>
      </c>
      <c r="I46" s="140">
        <v>325</v>
      </c>
      <c r="J46" s="115">
        <v>-29</v>
      </c>
      <c r="K46" s="116">
        <v>-8.9230769230769234</v>
      </c>
    </row>
    <row r="47" spans="1:11" ht="14.1" customHeight="1" x14ac:dyDescent="0.2">
      <c r="A47" s="306">
        <v>61</v>
      </c>
      <c r="B47" s="307" t="s">
        <v>269</v>
      </c>
      <c r="C47" s="308"/>
      <c r="D47" s="113">
        <v>1.5931518249910832</v>
      </c>
      <c r="E47" s="115">
        <v>134</v>
      </c>
      <c r="F47" s="114">
        <v>114</v>
      </c>
      <c r="G47" s="114">
        <v>151</v>
      </c>
      <c r="H47" s="114">
        <v>136</v>
      </c>
      <c r="I47" s="140">
        <v>199</v>
      </c>
      <c r="J47" s="115">
        <v>-65</v>
      </c>
      <c r="K47" s="116">
        <v>-32.663316582914575</v>
      </c>
    </row>
    <row r="48" spans="1:11" ht="14.1" customHeight="1" x14ac:dyDescent="0.2">
      <c r="A48" s="306">
        <v>62</v>
      </c>
      <c r="B48" s="307" t="s">
        <v>270</v>
      </c>
      <c r="C48" s="308"/>
      <c r="D48" s="113">
        <v>6.669837118059684</v>
      </c>
      <c r="E48" s="115">
        <v>561</v>
      </c>
      <c r="F48" s="114">
        <v>504</v>
      </c>
      <c r="G48" s="114">
        <v>692</v>
      </c>
      <c r="H48" s="114">
        <v>573</v>
      </c>
      <c r="I48" s="140">
        <v>553</v>
      </c>
      <c r="J48" s="115">
        <v>8</v>
      </c>
      <c r="K48" s="116">
        <v>1.4466546112115732</v>
      </c>
    </row>
    <row r="49" spans="1:11" ht="14.1" customHeight="1" x14ac:dyDescent="0.2">
      <c r="A49" s="306">
        <v>63</v>
      </c>
      <c r="B49" s="307" t="s">
        <v>271</v>
      </c>
      <c r="C49" s="308"/>
      <c r="D49" s="113">
        <v>3.6737605516585425</v>
      </c>
      <c r="E49" s="115">
        <v>309</v>
      </c>
      <c r="F49" s="114">
        <v>303</v>
      </c>
      <c r="G49" s="114">
        <v>253</v>
      </c>
      <c r="H49" s="114">
        <v>254</v>
      </c>
      <c r="I49" s="140">
        <v>281</v>
      </c>
      <c r="J49" s="115">
        <v>28</v>
      </c>
      <c r="K49" s="116">
        <v>9.9644128113879002</v>
      </c>
    </row>
    <row r="50" spans="1:11" ht="14.1" customHeight="1" x14ac:dyDescent="0.2">
      <c r="A50" s="306" t="s">
        <v>272</v>
      </c>
      <c r="B50" s="307" t="s">
        <v>273</v>
      </c>
      <c r="C50" s="308"/>
      <c r="D50" s="113">
        <v>1.0938057305908928</v>
      </c>
      <c r="E50" s="115">
        <v>92</v>
      </c>
      <c r="F50" s="114">
        <v>82</v>
      </c>
      <c r="G50" s="114">
        <v>68</v>
      </c>
      <c r="H50" s="114">
        <v>65</v>
      </c>
      <c r="I50" s="140">
        <v>68</v>
      </c>
      <c r="J50" s="115">
        <v>24</v>
      </c>
      <c r="K50" s="116">
        <v>35.294117647058826</v>
      </c>
    </row>
    <row r="51" spans="1:11" ht="14.1" customHeight="1" x14ac:dyDescent="0.2">
      <c r="A51" s="306" t="s">
        <v>274</v>
      </c>
      <c r="B51" s="307" t="s">
        <v>275</v>
      </c>
      <c r="C51" s="308"/>
      <c r="D51" s="113">
        <v>2.3540601593151824</v>
      </c>
      <c r="E51" s="115">
        <v>198</v>
      </c>
      <c r="F51" s="114">
        <v>202</v>
      </c>
      <c r="G51" s="114">
        <v>164</v>
      </c>
      <c r="H51" s="114">
        <v>173</v>
      </c>
      <c r="I51" s="140">
        <v>193</v>
      </c>
      <c r="J51" s="115">
        <v>5</v>
      </c>
      <c r="K51" s="116">
        <v>2.5906735751295336</v>
      </c>
    </row>
    <row r="52" spans="1:11" ht="14.1" customHeight="1" x14ac:dyDescent="0.2">
      <c r="A52" s="306">
        <v>71</v>
      </c>
      <c r="B52" s="307" t="s">
        <v>276</v>
      </c>
      <c r="C52" s="308"/>
      <c r="D52" s="113">
        <v>8.7385566520033287</v>
      </c>
      <c r="E52" s="115">
        <v>735</v>
      </c>
      <c r="F52" s="114">
        <v>525</v>
      </c>
      <c r="G52" s="114">
        <v>706</v>
      </c>
      <c r="H52" s="114">
        <v>695</v>
      </c>
      <c r="I52" s="140">
        <v>688</v>
      </c>
      <c r="J52" s="115">
        <v>47</v>
      </c>
      <c r="K52" s="116">
        <v>6.8313953488372094</v>
      </c>
    </row>
    <row r="53" spans="1:11" ht="14.1" customHeight="1" x14ac:dyDescent="0.2">
      <c r="A53" s="306" t="s">
        <v>277</v>
      </c>
      <c r="B53" s="307" t="s">
        <v>278</v>
      </c>
      <c r="C53" s="308"/>
      <c r="D53" s="113">
        <v>3.4240875044584471</v>
      </c>
      <c r="E53" s="115">
        <v>288</v>
      </c>
      <c r="F53" s="114">
        <v>153</v>
      </c>
      <c r="G53" s="114">
        <v>254</v>
      </c>
      <c r="H53" s="114">
        <v>248</v>
      </c>
      <c r="I53" s="140">
        <v>242</v>
      </c>
      <c r="J53" s="115">
        <v>46</v>
      </c>
      <c r="K53" s="116">
        <v>19.008264462809919</v>
      </c>
    </row>
    <row r="54" spans="1:11" ht="14.1" customHeight="1" x14ac:dyDescent="0.2">
      <c r="A54" s="306" t="s">
        <v>279</v>
      </c>
      <c r="B54" s="307" t="s">
        <v>280</v>
      </c>
      <c r="C54" s="308"/>
      <c r="D54" s="113">
        <v>4.2206634169539887</v>
      </c>
      <c r="E54" s="115">
        <v>355</v>
      </c>
      <c r="F54" s="114">
        <v>302</v>
      </c>
      <c r="G54" s="114">
        <v>331</v>
      </c>
      <c r="H54" s="114">
        <v>369</v>
      </c>
      <c r="I54" s="140">
        <v>373</v>
      </c>
      <c r="J54" s="115">
        <v>-18</v>
      </c>
      <c r="K54" s="116">
        <v>-4.8257372654155493</v>
      </c>
    </row>
    <row r="55" spans="1:11" ht="14.1" customHeight="1" x14ac:dyDescent="0.2">
      <c r="A55" s="306">
        <v>72</v>
      </c>
      <c r="B55" s="307" t="s">
        <v>281</v>
      </c>
      <c r="C55" s="308"/>
      <c r="D55" s="113">
        <v>2.1757222684579718</v>
      </c>
      <c r="E55" s="115">
        <v>183</v>
      </c>
      <c r="F55" s="114">
        <v>144</v>
      </c>
      <c r="G55" s="114">
        <v>155</v>
      </c>
      <c r="H55" s="114">
        <v>118</v>
      </c>
      <c r="I55" s="140">
        <v>198</v>
      </c>
      <c r="J55" s="115">
        <v>-15</v>
      </c>
      <c r="K55" s="116">
        <v>-7.5757575757575761</v>
      </c>
    </row>
    <row r="56" spans="1:11" ht="14.1" customHeight="1" x14ac:dyDescent="0.2">
      <c r="A56" s="306" t="s">
        <v>282</v>
      </c>
      <c r="B56" s="307" t="s">
        <v>283</v>
      </c>
      <c r="C56" s="308"/>
      <c r="D56" s="113">
        <v>1.1770300796575912</v>
      </c>
      <c r="E56" s="115">
        <v>99</v>
      </c>
      <c r="F56" s="114">
        <v>61</v>
      </c>
      <c r="G56" s="114">
        <v>60</v>
      </c>
      <c r="H56" s="114">
        <v>48</v>
      </c>
      <c r="I56" s="140">
        <v>89</v>
      </c>
      <c r="J56" s="115">
        <v>10</v>
      </c>
      <c r="K56" s="116">
        <v>11.235955056179776</v>
      </c>
    </row>
    <row r="57" spans="1:11" ht="14.1" customHeight="1" x14ac:dyDescent="0.2">
      <c r="A57" s="306" t="s">
        <v>284</v>
      </c>
      <c r="B57" s="307" t="s">
        <v>285</v>
      </c>
      <c r="C57" s="308"/>
      <c r="D57" s="113">
        <v>0.71335156342884321</v>
      </c>
      <c r="E57" s="115">
        <v>60</v>
      </c>
      <c r="F57" s="114">
        <v>51</v>
      </c>
      <c r="G57" s="114">
        <v>65</v>
      </c>
      <c r="H57" s="114">
        <v>38</v>
      </c>
      <c r="I57" s="140">
        <v>78</v>
      </c>
      <c r="J57" s="115">
        <v>-18</v>
      </c>
      <c r="K57" s="116">
        <v>-23.076923076923077</v>
      </c>
    </row>
    <row r="58" spans="1:11" ht="14.1" customHeight="1" x14ac:dyDescent="0.2">
      <c r="A58" s="306">
        <v>73</v>
      </c>
      <c r="B58" s="307" t="s">
        <v>286</v>
      </c>
      <c r="C58" s="308"/>
      <c r="D58" s="113">
        <v>1.6882653667815954</v>
      </c>
      <c r="E58" s="115">
        <v>142</v>
      </c>
      <c r="F58" s="114">
        <v>78</v>
      </c>
      <c r="G58" s="114">
        <v>134</v>
      </c>
      <c r="H58" s="114">
        <v>115</v>
      </c>
      <c r="I58" s="140">
        <v>144</v>
      </c>
      <c r="J58" s="115">
        <v>-2</v>
      </c>
      <c r="K58" s="116">
        <v>-1.3888888888888888</v>
      </c>
    </row>
    <row r="59" spans="1:11" ht="14.1" customHeight="1" x14ac:dyDescent="0.2">
      <c r="A59" s="306" t="s">
        <v>287</v>
      </c>
      <c r="B59" s="307" t="s">
        <v>288</v>
      </c>
      <c r="C59" s="308"/>
      <c r="D59" s="113">
        <v>1.4148139341338724</v>
      </c>
      <c r="E59" s="115">
        <v>119</v>
      </c>
      <c r="F59" s="114">
        <v>57</v>
      </c>
      <c r="G59" s="114">
        <v>102</v>
      </c>
      <c r="H59" s="114">
        <v>95</v>
      </c>
      <c r="I59" s="140">
        <v>113</v>
      </c>
      <c r="J59" s="115">
        <v>6</v>
      </c>
      <c r="K59" s="116">
        <v>5.3097345132743365</v>
      </c>
    </row>
    <row r="60" spans="1:11" ht="14.1" customHeight="1" x14ac:dyDescent="0.2">
      <c r="A60" s="306">
        <v>81</v>
      </c>
      <c r="B60" s="307" t="s">
        <v>289</v>
      </c>
      <c r="C60" s="308"/>
      <c r="D60" s="113">
        <v>8.0846510521935553</v>
      </c>
      <c r="E60" s="115">
        <v>680</v>
      </c>
      <c r="F60" s="114">
        <v>410</v>
      </c>
      <c r="G60" s="114">
        <v>620</v>
      </c>
      <c r="H60" s="114">
        <v>514</v>
      </c>
      <c r="I60" s="140">
        <v>466</v>
      </c>
      <c r="J60" s="115">
        <v>214</v>
      </c>
      <c r="K60" s="116">
        <v>45.922746781115883</v>
      </c>
    </row>
    <row r="61" spans="1:11" ht="14.1" customHeight="1" x14ac:dyDescent="0.2">
      <c r="A61" s="306" t="s">
        <v>290</v>
      </c>
      <c r="B61" s="307" t="s">
        <v>291</v>
      </c>
      <c r="C61" s="308"/>
      <c r="D61" s="113">
        <v>1.8309356794673641</v>
      </c>
      <c r="E61" s="115">
        <v>154</v>
      </c>
      <c r="F61" s="114">
        <v>99</v>
      </c>
      <c r="G61" s="114">
        <v>145</v>
      </c>
      <c r="H61" s="114">
        <v>180</v>
      </c>
      <c r="I61" s="140">
        <v>181</v>
      </c>
      <c r="J61" s="115">
        <v>-27</v>
      </c>
      <c r="K61" s="116">
        <v>-14.917127071823204</v>
      </c>
    </row>
    <row r="62" spans="1:11" ht="14.1" customHeight="1" x14ac:dyDescent="0.2">
      <c r="A62" s="306" t="s">
        <v>292</v>
      </c>
      <c r="B62" s="307" t="s">
        <v>293</v>
      </c>
      <c r="C62" s="308"/>
      <c r="D62" s="113">
        <v>3.4954226608013315</v>
      </c>
      <c r="E62" s="115">
        <v>294</v>
      </c>
      <c r="F62" s="114">
        <v>197</v>
      </c>
      <c r="G62" s="114">
        <v>284</v>
      </c>
      <c r="H62" s="114">
        <v>176</v>
      </c>
      <c r="I62" s="140">
        <v>143</v>
      </c>
      <c r="J62" s="115">
        <v>151</v>
      </c>
      <c r="K62" s="116">
        <v>105.5944055944056</v>
      </c>
    </row>
    <row r="63" spans="1:11" ht="14.1" customHeight="1" x14ac:dyDescent="0.2">
      <c r="A63" s="306"/>
      <c r="B63" s="307" t="s">
        <v>294</v>
      </c>
      <c r="C63" s="308"/>
      <c r="D63" s="113">
        <v>3.2576388063250503</v>
      </c>
      <c r="E63" s="115">
        <v>274</v>
      </c>
      <c r="F63" s="114">
        <v>167</v>
      </c>
      <c r="G63" s="114">
        <v>236</v>
      </c>
      <c r="H63" s="114">
        <v>151</v>
      </c>
      <c r="I63" s="140">
        <v>126</v>
      </c>
      <c r="J63" s="115">
        <v>148</v>
      </c>
      <c r="K63" s="116">
        <v>117.46031746031746</v>
      </c>
    </row>
    <row r="64" spans="1:11" ht="14.1" customHeight="1" x14ac:dyDescent="0.2">
      <c r="A64" s="306" t="s">
        <v>295</v>
      </c>
      <c r="B64" s="307" t="s">
        <v>296</v>
      </c>
      <c r="C64" s="308"/>
      <c r="D64" s="113">
        <v>1.129473308762335</v>
      </c>
      <c r="E64" s="115">
        <v>95</v>
      </c>
      <c r="F64" s="114">
        <v>39</v>
      </c>
      <c r="G64" s="114">
        <v>66</v>
      </c>
      <c r="H64" s="114">
        <v>77</v>
      </c>
      <c r="I64" s="140">
        <v>53</v>
      </c>
      <c r="J64" s="115">
        <v>42</v>
      </c>
      <c r="K64" s="116">
        <v>79.245283018867923</v>
      </c>
    </row>
    <row r="65" spans="1:11" ht="14.1" customHeight="1" x14ac:dyDescent="0.2">
      <c r="A65" s="306" t="s">
        <v>297</v>
      </c>
      <c r="B65" s="307" t="s">
        <v>298</v>
      </c>
      <c r="C65" s="308"/>
      <c r="D65" s="113">
        <v>0.77279752704791349</v>
      </c>
      <c r="E65" s="115">
        <v>65</v>
      </c>
      <c r="F65" s="114">
        <v>44</v>
      </c>
      <c r="G65" s="114">
        <v>66</v>
      </c>
      <c r="H65" s="114">
        <v>45</v>
      </c>
      <c r="I65" s="140">
        <v>42</v>
      </c>
      <c r="J65" s="115">
        <v>23</v>
      </c>
      <c r="K65" s="116">
        <v>54.761904761904759</v>
      </c>
    </row>
    <row r="66" spans="1:11" ht="14.1" customHeight="1" x14ac:dyDescent="0.2">
      <c r="A66" s="306">
        <v>82</v>
      </c>
      <c r="B66" s="307" t="s">
        <v>299</v>
      </c>
      <c r="C66" s="308"/>
      <c r="D66" s="113">
        <v>3.5429794316965877</v>
      </c>
      <c r="E66" s="115">
        <v>298</v>
      </c>
      <c r="F66" s="114">
        <v>276</v>
      </c>
      <c r="G66" s="114">
        <v>444</v>
      </c>
      <c r="H66" s="114">
        <v>261</v>
      </c>
      <c r="I66" s="140">
        <v>268</v>
      </c>
      <c r="J66" s="115">
        <v>30</v>
      </c>
      <c r="K66" s="116">
        <v>11.194029850746269</v>
      </c>
    </row>
    <row r="67" spans="1:11" ht="14.1" customHeight="1" x14ac:dyDescent="0.2">
      <c r="A67" s="306" t="s">
        <v>300</v>
      </c>
      <c r="B67" s="307" t="s">
        <v>301</v>
      </c>
      <c r="C67" s="308"/>
      <c r="D67" s="113">
        <v>2.2351682320770418</v>
      </c>
      <c r="E67" s="115">
        <v>188</v>
      </c>
      <c r="F67" s="114">
        <v>199</v>
      </c>
      <c r="G67" s="114">
        <v>346</v>
      </c>
      <c r="H67" s="114">
        <v>170</v>
      </c>
      <c r="I67" s="140">
        <v>163</v>
      </c>
      <c r="J67" s="115">
        <v>25</v>
      </c>
      <c r="K67" s="116">
        <v>15.337423312883436</v>
      </c>
    </row>
    <row r="68" spans="1:11" ht="14.1" customHeight="1" x14ac:dyDescent="0.2">
      <c r="A68" s="306" t="s">
        <v>302</v>
      </c>
      <c r="B68" s="307" t="s">
        <v>303</v>
      </c>
      <c r="C68" s="308"/>
      <c r="D68" s="113">
        <v>0.80846510521935555</v>
      </c>
      <c r="E68" s="115">
        <v>68</v>
      </c>
      <c r="F68" s="114">
        <v>49</v>
      </c>
      <c r="G68" s="114">
        <v>64</v>
      </c>
      <c r="H68" s="114">
        <v>53</v>
      </c>
      <c r="I68" s="140">
        <v>65</v>
      </c>
      <c r="J68" s="115">
        <v>3</v>
      </c>
      <c r="K68" s="116">
        <v>4.615384615384615</v>
      </c>
    </row>
    <row r="69" spans="1:11" ht="14.1" customHeight="1" x14ac:dyDescent="0.2">
      <c r="A69" s="306">
        <v>83</v>
      </c>
      <c r="B69" s="307" t="s">
        <v>304</v>
      </c>
      <c r="C69" s="308"/>
      <c r="D69" s="113">
        <v>4.9102365949352036</v>
      </c>
      <c r="E69" s="115">
        <v>413</v>
      </c>
      <c r="F69" s="114">
        <v>309</v>
      </c>
      <c r="G69" s="114">
        <v>897</v>
      </c>
      <c r="H69" s="114">
        <v>338</v>
      </c>
      <c r="I69" s="140">
        <v>457</v>
      </c>
      <c r="J69" s="115">
        <v>-44</v>
      </c>
      <c r="K69" s="116">
        <v>-9.62800875273523</v>
      </c>
    </row>
    <row r="70" spans="1:11" ht="14.1" customHeight="1" x14ac:dyDescent="0.2">
      <c r="A70" s="306" t="s">
        <v>305</v>
      </c>
      <c r="B70" s="307" t="s">
        <v>306</v>
      </c>
      <c r="C70" s="308"/>
      <c r="D70" s="113">
        <v>3.6262037807632863</v>
      </c>
      <c r="E70" s="115">
        <v>305</v>
      </c>
      <c r="F70" s="114">
        <v>204</v>
      </c>
      <c r="G70" s="114">
        <v>777</v>
      </c>
      <c r="H70" s="114">
        <v>245</v>
      </c>
      <c r="I70" s="140">
        <v>355</v>
      </c>
      <c r="J70" s="115">
        <v>-50</v>
      </c>
      <c r="K70" s="116">
        <v>-14.084507042253522</v>
      </c>
    </row>
    <row r="71" spans="1:11" ht="14.1" customHeight="1" x14ac:dyDescent="0.2">
      <c r="A71" s="306"/>
      <c r="B71" s="307" t="s">
        <v>307</v>
      </c>
      <c r="C71" s="308"/>
      <c r="D71" s="113">
        <v>2.3540601593151824</v>
      </c>
      <c r="E71" s="115">
        <v>198</v>
      </c>
      <c r="F71" s="114">
        <v>121</v>
      </c>
      <c r="G71" s="114">
        <v>586</v>
      </c>
      <c r="H71" s="114">
        <v>149</v>
      </c>
      <c r="I71" s="140">
        <v>238</v>
      </c>
      <c r="J71" s="115">
        <v>-40</v>
      </c>
      <c r="K71" s="116">
        <v>-16.806722689075631</v>
      </c>
    </row>
    <row r="72" spans="1:11" ht="14.1" customHeight="1" x14ac:dyDescent="0.2">
      <c r="A72" s="306">
        <v>84</v>
      </c>
      <c r="B72" s="307" t="s">
        <v>308</v>
      </c>
      <c r="C72" s="308"/>
      <c r="D72" s="113">
        <v>1.1175841160385209</v>
      </c>
      <c r="E72" s="115">
        <v>94</v>
      </c>
      <c r="F72" s="114">
        <v>43</v>
      </c>
      <c r="G72" s="114">
        <v>187</v>
      </c>
      <c r="H72" s="114">
        <v>108</v>
      </c>
      <c r="I72" s="140">
        <v>96</v>
      </c>
      <c r="J72" s="115">
        <v>-2</v>
      </c>
      <c r="K72" s="116">
        <v>-2.0833333333333335</v>
      </c>
    </row>
    <row r="73" spans="1:11" ht="14.1" customHeight="1" x14ac:dyDescent="0.2">
      <c r="A73" s="306" t="s">
        <v>309</v>
      </c>
      <c r="B73" s="307" t="s">
        <v>310</v>
      </c>
      <c r="C73" s="308"/>
      <c r="D73" s="113">
        <v>0.63012721436214481</v>
      </c>
      <c r="E73" s="115">
        <v>53</v>
      </c>
      <c r="F73" s="114">
        <v>20</v>
      </c>
      <c r="G73" s="114">
        <v>137</v>
      </c>
      <c r="H73" s="114">
        <v>69</v>
      </c>
      <c r="I73" s="140">
        <v>62</v>
      </c>
      <c r="J73" s="115">
        <v>-9</v>
      </c>
      <c r="K73" s="116">
        <v>-14.516129032258064</v>
      </c>
    </row>
    <row r="74" spans="1:11" ht="14.1" customHeight="1" x14ac:dyDescent="0.2">
      <c r="A74" s="306" t="s">
        <v>311</v>
      </c>
      <c r="B74" s="307" t="s">
        <v>312</v>
      </c>
      <c r="C74" s="308"/>
      <c r="D74" s="113">
        <v>5.9445963619070265E-2</v>
      </c>
      <c r="E74" s="115">
        <v>5</v>
      </c>
      <c r="F74" s="114">
        <v>5</v>
      </c>
      <c r="G74" s="114">
        <v>11</v>
      </c>
      <c r="H74" s="114">
        <v>3</v>
      </c>
      <c r="I74" s="140">
        <v>3</v>
      </c>
      <c r="J74" s="115">
        <v>2</v>
      </c>
      <c r="K74" s="116">
        <v>66.666666666666671</v>
      </c>
    </row>
    <row r="75" spans="1:11" ht="14.1" customHeight="1" x14ac:dyDescent="0.2">
      <c r="A75" s="306" t="s">
        <v>313</v>
      </c>
      <c r="B75" s="307" t="s">
        <v>314</v>
      </c>
      <c r="C75" s="308"/>
      <c r="D75" s="113">
        <v>9.5113541790512429E-2</v>
      </c>
      <c r="E75" s="115">
        <v>8</v>
      </c>
      <c r="F75" s="114" t="s">
        <v>514</v>
      </c>
      <c r="G75" s="114">
        <v>13</v>
      </c>
      <c r="H75" s="114">
        <v>13</v>
      </c>
      <c r="I75" s="140">
        <v>5</v>
      </c>
      <c r="J75" s="115">
        <v>3</v>
      </c>
      <c r="K75" s="116">
        <v>60</v>
      </c>
    </row>
    <row r="76" spans="1:11" ht="14.1" customHeight="1" x14ac:dyDescent="0.2">
      <c r="A76" s="306">
        <v>91</v>
      </c>
      <c r="B76" s="307" t="s">
        <v>315</v>
      </c>
      <c r="C76" s="308"/>
      <c r="D76" s="113">
        <v>0.16644869813339674</v>
      </c>
      <c r="E76" s="115">
        <v>14</v>
      </c>
      <c r="F76" s="114">
        <v>12</v>
      </c>
      <c r="G76" s="114">
        <v>11</v>
      </c>
      <c r="H76" s="114">
        <v>11</v>
      </c>
      <c r="I76" s="140">
        <v>14</v>
      </c>
      <c r="J76" s="115">
        <v>0</v>
      </c>
      <c r="K76" s="116">
        <v>0</v>
      </c>
    </row>
    <row r="77" spans="1:11" ht="14.1" customHeight="1" x14ac:dyDescent="0.2">
      <c r="A77" s="306">
        <v>92</v>
      </c>
      <c r="B77" s="307" t="s">
        <v>316</v>
      </c>
      <c r="C77" s="308"/>
      <c r="D77" s="113">
        <v>1.4504815123053145</v>
      </c>
      <c r="E77" s="115">
        <v>122</v>
      </c>
      <c r="F77" s="114">
        <v>78</v>
      </c>
      <c r="G77" s="114">
        <v>134</v>
      </c>
      <c r="H77" s="114">
        <v>100</v>
      </c>
      <c r="I77" s="140">
        <v>119</v>
      </c>
      <c r="J77" s="115">
        <v>3</v>
      </c>
      <c r="K77" s="116">
        <v>2.5210084033613445</v>
      </c>
    </row>
    <row r="78" spans="1:11" ht="14.1" customHeight="1" x14ac:dyDescent="0.2">
      <c r="A78" s="306">
        <v>93</v>
      </c>
      <c r="B78" s="307" t="s">
        <v>317</v>
      </c>
      <c r="C78" s="308"/>
      <c r="D78" s="113">
        <v>0.26156223992390915</v>
      </c>
      <c r="E78" s="115">
        <v>22</v>
      </c>
      <c r="F78" s="114">
        <v>21</v>
      </c>
      <c r="G78" s="114">
        <v>22</v>
      </c>
      <c r="H78" s="114">
        <v>18</v>
      </c>
      <c r="I78" s="140">
        <v>20</v>
      </c>
      <c r="J78" s="115">
        <v>2</v>
      </c>
      <c r="K78" s="116">
        <v>10</v>
      </c>
    </row>
    <row r="79" spans="1:11" ht="14.1" customHeight="1" x14ac:dyDescent="0.2">
      <c r="A79" s="306">
        <v>94</v>
      </c>
      <c r="B79" s="307" t="s">
        <v>318</v>
      </c>
      <c r="C79" s="308"/>
      <c r="D79" s="113">
        <v>0.225894661752467</v>
      </c>
      <c r="E79" s="115">
        <v>19</v>
      </c>
      <c r="F79" s="114">
        <v>6</v>
      </c>
      <c r="G79" s="114">
        <v>12</v>
      </c>
      <c r="H79" s="114">
        <v>8</v>
      </c>
      <c r="I79" s="140">
        <v>13</v>
      </c>
      <c r="J79" s="115">
        <v>6</v>
      </c>
      <c r="K79" s="116">
        <v>46.153846153846153</v>
      </c>
    </row>
    <row r="80" spans="1:11" ht="14.1" customHeight="1" x14ac:dyDescent="0.2">
      <c r="A80" s="306" t="s">
        <v>319</v>
      </c>
      <c r="B80" s="307" t="s">
        <v>320</v>
      </c>
      <c r="C80" s="308"/>
      <c r="D80" s="113" t="s">
        <v>514</v>
      </c>
      <c r="E80" s="115" t="s">
        <v>514</v>
      </c>
      <c r="F80" s="114">
        <v>0</v>
      </c>
      <c r="G80" s="114" t="s">
        <v>514</v>
      </c>
      <c r="H80" s="114" t="s">
        <v>514</v>
      </c>
      <c r="I80" s="140">
        <v>0</v>
      </c>
      <c r="J80" s="115" t="s">
        <v>514</v>
      </c>
      <c r="K80" s="116" t="s">
        <v>514</v>
      </c>
    </row>
    <row r="81" spans="1:11" ht="14.1" customHeight="1" x14ac:dyDescent="0.2">
      <c r="A81" s="310" t="s">
        <v>321</v>
      </c>
      <c r="B81" s="311" t="s">
        <v>334</v>
      </c>
      <c r="C81" s="312"/>
      <c r="D81" s="125" t="s">
        <v>514</v>
      </c>
      <c r="E81" s="143" t="s">
        <v>514</v>
      </c>
      <c r="F81" s="144">
        <v>0</v>
      </c>
      <c r="G81" s="144">
        <v>3</v>
      </c>
      <c r="H81" s="144" t="s">
        <v>514</v>
      </c>
      <c r="I81" s="145">
        <v>3</v>
      </c>
      <c r="J81" s="143" t="s">
        <v>514</v>
      </c>
      <c r="K81" s="146" t="s">
        <v>514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85714</v>
      </c>
      <c r="C10" s="114">
        <v>47579</v>
      </c>
      <c r="D10" s="114">
        <v>38135</v>
      </c>
      <c r="E10" s="114">
        <v>67720</v>
      </c>
      <c r="F10" s="114">
        <v>16888</v>
      </c>
      <c r="G10" s="114">
        <v>12096</v>
      </c>
      <c r="H10" s="114">
        <v>22224</v>
      </c>
      <c r="I10" s="115">
        <v>31230</v>
      </c>
      <c r="J10" s="114">
        <v>22355</v>
      </c>
      <c r="K10" s="114">
        <v>8875</v>
      </c>
      <c r="L10" s="423">
        <v>6196</v>
      </c>
      <c r="M10" s="424">
        <v>6497</v>
      </c>
    </row>
    <row r="11" spans="1:13" ht="11.1" customHeight="1" x14ac:dyDescent="0.2">
      <c r="A11" s="422" t="s">
        <v>388</v>
      </c>
      <c r="B11" s="115">
        <v>86888</v>
      </c>
      <c r="C11" s="114">
        <v>48684</v>
      </c>
      <c r="D11" s="114">
        <v>38204</v>
      </c>
      <c r="E11" s="114">
        <v>68690</v>
      </c>
      <c r="F11" s="114">
        <v>17111</v>
      </c>
      <c r="G11" s="114">
        <v>11837</v>
      </c>
      <c r="H11" s="114">
        <v>22826</v>
      </c>
      <c r="I11" s="115">
        <v>31951</v>
      </c>
      <c r="J11" s="114">
        <v>22702</v>
      </c>
      <c r="K11" s="114">
        <v>9249</v>
      </c>
      <c r="L11" s="423">
        <v>5982</v>
      </c>
      <c r="M11" s="424">
        <v>5127</v>
      </c>
    </row>
    <row r="12" spans="1:13" ht="11.1" customHeight="1" x14ac:dyDescent="0.2">
      <c r="A12" s="422" t="s">
        <v>389</v>
      </c>
      <c r="B12" s="115">
        <v>89129</v>
      </c>
      <c r="C12" s="114">
        <v>50053</v>
      </c>
      <c r="D12" s="114">
        <v>39076</v>
      </c>
      <c r="E12" s="114">
        <v>70576</v>
      </c>
      <c r="F12" s="114">
        <v>17451</v>
      </c>
      <c r="G12" s="114">
        <v>13210</v>
      </c>
      <c r="H12" s="114">
        <v>23218</v>
      </c>
      <c r="I12" s="115">
        <v>32421</v>
      </c>
      <c r="J12" s="114">
        <v>22764</v>
      </c>
      <c r="K12" s="114">
        <v>9657</v>
      </c>
      <c r="L12" s="423">
        <v>8689</v>
      </c>
      <c r="M12" s="424">
        <v>6830</v>
      </c>
    </row>
    <row r="13" spans="1:13" s="110" customFormat="1" ht="11.1" customHeight="1" x14ac:dyDescent="0.2">
      <c r="A13" s="422" t="s">
        <v>390</v>
      </c>
      <c r="B13" s="115">
        <v>88170</v>
      </c>
      <c r="C13" s="114">
        <v>49131</v>
      </c>
      <c r="D13" s="114">
        <v>39039</v>
      </c>
      <c r="E13" s="114">
        <v>69494</v>
      </c>
      <c r="F13" s="114">
        <v>17569</v>
      </c>
      <c r="G13" s="114">
        <v>12733</v>
      </c>
      <c r="H13" s="114">
        <v>23333</v>
      </c>
      <c r="I13" s="115">
        <v>32124</v>
      </c>
      <c r="J13" s="114">
        <v>22561</v>
      </c>
      <c r="K13" s="114">
        <v>9563</v>
      </c>
      <c r="L13" s="423">
        <v>5099</v>
      </c>
      <c r="M13" s="424">
        <v>6273</v>
      </c>
    </row>
    <row r="14" spans="1:13" ht="15" customHeight="1" x14ac:dyDescent="0.2">
      <c r="A14" s="422" t="s">
        <v>391</v>
      </c>
      <c r="B14" s="115">
        <v>89121</v>
      </c>
      <c r="C14" s="114">
        <v>49867</v>
      </c>
      <c r="D14" s="114">
        <v>39254</v>
      </c>
      <c r="E14" s="114">
        <v>67482</v>
      </c>
      <c r="F14" s="114">
        <v>20634</v>
      </c>
      <c r="G14" s="114">
        <v>12340</v>
      </c>
      <c r="H14" s="114">
        <v>23872</v>
      </c>
      <c r="I14" s="115">
        <v>31948</v>
      </c>
      <c r="J14" s="114">
        <v>22413</v>
      </c>
      <c r="K14" s="114">
        <v>9535</v>
      </c>
      <c r="L14" s="423">
        <v>7199</v>
      </c>
      <c r="M14" s="424">
        <v>6752</v>
      </c>
    </row>
    <row r="15" spans="1:13" ht="11.1" customHeight="1" x14ac:dyDescent="0.2">
      <c r="A15" s="422" t="s">
        <v>388</v>
      </c>
      <c r="B15" s="115">
        <v>89269</v>
      </c>
      <c r="C15" s="114">
        <v>50048</v>
      </c>
      <c r="D15" s="114">
        <v>39221</v>
      </c>
      <c r="E15" s="114">
        <v>67100</v>
      </c>
      <c r="F15" s="114">
        <v>21193</v>
      </c>
      <c r="G15" s="114">
        <v>11907</v>
      </c>
      <c r="H15" s="114">
        <v>24425</v>
      </c>
      <c r="I15" s="115">
        <v>32669</v>
      </c>
      <c r="J15" s="114">
        <v>22820</v>
      </c>
      <c r="K15" s="114">
        <v>9849</v>
      </c>
      <c r="L15" s="423">
        <v>6522</v>
      </c>
      <c r="M15" s="424">
        <v>5885</v>
      </c>
    </row>
    <row r="16" spans="1:13" ht="11.1" customHeight="1" x14ac:dyDescent="0.2">
      <c r="A16" s="422" t="s">
        <v>389</v>
      </c>
      <c r="B16" s="115">
        <v>91299</v>
      </c>
      <c r="C16" s="114">
        <v>51327</v>
      </c>
      <c r="D16" s="114">
        <v>39972</v>
      </c>
      <c r="E16" s="114">
        <v>69258</v>
      </c>
      <c r="F16" s="114">
        <v>21572</v>
      </c>
      <c r="G16" s="114">
        <v>13314</v>
      </c>
      <c r="H16" s="114">
        <v>24805</v>
      </c>
      <c r="I16" s="115">
        <v>32702</v>
      </c>
      <c r="J16" s="114">
        <v>22540</v>
      </c>
      <c r="K16" s="114">
        <v>10162</v>
      </c>
      <c r="L16" s="423">
        <v>8744</v>
      </c>
      <c r="M16" s="424">
        <v>6739</v>
      </c>
    </row>
    <row r="17" spans="1:13" s="110" customFormat="1" ht="11.1" customHeight="1" x14ac:dyDescent="0.2">
      <c r="A17" s="422" t="s">
        <v>390</v>
      </c>
      <c r="B17" s="115">
        <v>90689</v>
      </c>
      <c r="C17" s="114">
        <v>50689</v>
      </c>
      <c r="D17" s="114">
        <v>40000</v>
      </c>
      <c r="E17" s="114">
        <v>68999</v>
      </c>
      <c r="F17" s="114">
        <v>21619</v>
      </c>
      <c r="G17" s="114">
        <v>12858</v>
      </c>
      <c r="H17" s="114">
        <v>25060</v>
      </c>
      <c r="I17" s="115">
        <v>32686</v>
      </c>
      <c r="J17" s="114">
        <v>22545</v>
      </c>
      <c r="K17" s="114">
        <v>10141</v>
      </c>
      <c r="L17" s="423">
        <v>4772</v>
      </c>
      <c r="M17" s="424">
        <v>5737</v>
      </c>
    </row>
    <row r="18" spans="1:13" ht="15" customHeight="1" x14ac:dyDescent="0.2">
      <c r="A18" s="422" t="s">
        <v>392</v>
      </c>
      <c r="B18" s="115">
        <v>91036</v>
      </c>
      <c r="C18" s="114">
        <v>50847</v>
      </c>
      <c r="D18" s="114">
        <v>40189</v>
      </c>
      <c r="E18" s="114">
        <v>68592</v>
      </c>
      <c r="F18" s="114">
        <v>22361</v>
      </c>
      <c r="G18" s="114">
        <v>12641</v>
      </c>
      <c r="H18" s="114">
        <v>25490</v>
      </c>
      <c r="I18" s="115">
        <v>31980</v>
      </c>
      <c r="J18" s="114">
        <v>22048</v>
      </c>
      <c r="K18" s="114">
        <v>9932</v>
      </c>
      <c r="L18" s="423">
        <v>6971</v>
      </c>
      <c r="M18" s="424">
        <v>6911</v>
      </c>
    </row>
    <row r="19" spans="1:13" ht="11.1" customHeight="1" x14ac:dyDescent="0.2">
      <c r="A19" s="422" t="s">
        <v>388</v>
      </c>
      <c r="B19" s="115">
        <v>90935</v>
      </c>
      <c r="C19" s="114">
        <v>50976</v>
      </c>
      <c r="D19" s="114">
        <v>39959</v>
      </c>
      <c r="E19" s="114">
        <v>68427</v>
      </c>
      <c r="F19" s="114">
        <v>22430</v>
      </c>
      <c r="G19" s="114">
        <v>12065</v>
      </c>
      <c r="H19" s="114">
        <v>25890</v>
      </c>
      <c r="I19" s="115">
        <v>32532</v>
      </c>
      <c r="J19" s="114">
        <v>22366</v>
      </c>
      <c r="K19" s="114">
        <v>10166</v>
      </c>
      <c r="L19" s="423">
        <v>5837</v>
      </c>
      <c r="M19" s="424">
        <v>5930</v>
      </c>
    </row>
    <row r="20" spans="1:13" ht="11.1" customHeight="1" x14ac:dyDescent="0.2">
      <c r="A20" s="422" t="s">
        <v>389</v>
      </c>
      <c r="B20" s="115">
        <v>92806</v>
      </c>
      <c r="C20" s="114">
        <v>52023</v>
      </c>
      <c r="D20" s="114">
        <v>40783</v>
      </c>
      <c r="E20" s="114">
        <v>69971</v>
      </c>
      <c r="F20" s="114">
        <v>22782</v>
      </c>
      <c r="G20" s="114">
        <v>13363</v>
      </c>
      <c r="H20" s="114">
        <v>26437</v>
      </c>
      <c r="I20" s="115">
        <v>32920</v>
      </c>
      <c r="J20" s="114">
        <v>22274</v>
      </c>
      <c r="K20" s="114">
        <v>10646</v>
      </c>
      <c r="L20" s="423">
        <v>8783</v>
      </c>
      <c r="M20" s="424">
        <v>7338</v>
      </c>
    </row>
    <row r="21" spans="1:13" s="110" customFormat="1" ht="11.1" customHeight="1" x14ac:dyDescent="0.2">
      <c r="A21" s="422" t="s">
        <v>390</v>
      </c>
      <c r="B21" s="115">
        <v>91557</v>
      </c>
      <c r="C21" s="114">
        <v>50791</v>
      </c>
      <c r="D21" s="114">
        <v>40766</v>
      </c>
      <c r="E21" s="114">
        <v>69004</v>
      </c>
      <c r="F21" s="114">
        <v>22524</v>
      </c>
      <c r="G21" s="114">
        <v>12832</v>
      </c>
      <c r="H21" s="114">
        <v>26615</v>
      </c>
      <c r="I21" s="115">
        <v>32678</v>
      </c>
      <c r="J21" s="114">
        <v>22091</v>
      </c>
      <c r="K21" s="114">
        <v>10587</v>
      </c>
      <c r="L21" s="423">
        <v>4557</v>
      </c>
      <c r="M21" s="424">
        <v>5884</v>
      </c>
    </row>
    <row r="22" spans="1:13" ht="15" customHeight="1" x14ac:dyDescent="0.2">
      <c r="A22" s="422" t="s">
        <v>393</v>
      </c>
      <c r="B22" s="115">
        <v>91078</v>
      </c>
      <c r="C22" s="114">
        <v>50435</v>
      </c>
      <c r="D22" s="114">
        <v>40643</v>
      </c>
      <c r="E22" s="114">
        <v>68401</v>
      </c>
      <c r="F22" s="114">
        <v>22540</v>
      </c>
      <c r="G22" s="114">
        <v>12333</v>
      </c>
      <c r="H22" s="114">
        <v>26947</v>
      </c>
      <c r="I22" s="115">
        <v>32373</v>
      </c>
      <c r="J22" s="114">
        <v>22067</v>
      </c>
      <c r="K22" s="114">
        <v>10306</v>
      </c>
      <c r="L22" s="423">
        <v>6384</v>
      </c>
      <c r="M22" s="424">
        <v>6993</v>
      </c>
    </row>
    <row r="23" spans="1:13" ht="11.1" customHeight="1" x14ac:dyDescent="0.2">
      <c r="A23" s="422" t="s">
        <v>388</v>
      </c>
      <c r="B23" s="115">
        <v>91305</v>
      </c>
      <c r="C23" s="114">
        <v>50662</v>
      </c>
      <c r="D23" s="114">
        <v>40643</v>
      </c>
      <c r="E23" s="114">
        <v>68304</v>
      </c>
      <c r="F23" s="114">
        <v>22847</v>
      </c>
      <c r="G23" s="114">
        <v>11767</v>
      </c>
      <c r="H23" s="114">
        <v>27444</v>
      </c>
      <c r="I23" s="115">
        <v>33047</v>
      </c>
      <c r="J23" s="114">
        <v>22473</v>
      </c>
      <c r="K23" s="114">
        <v>10574</v>
      </c>
      <c r="L23" s="423">
        <v>5828</v>
      </c>
      <c r="M23" s="424">
        <v>5753</v>
      </c>
    </row>
    <row r="24" spans="1:13" ht="11.1" customHeight="1" x14ac:dyDescent="0.2">
      <c r="A24" s="422" t="s">
        <v>389</v>
      </c>
      <c r="B24" s="115">
        <v>93103</v>
      </c>
      <c r="C24" s="114">
        <v>51682</v>
      </c>
      <c r="D24" s="114">
        <v>41421</v>
      </c>
      <c r="E24" s="114">
        <v>68912</v>
      </c>
      <c r="F24" s="114">
        <v>23148</v>
      </c>
      <c r="G24" s="114">
        <v>12951</v>
      </c>
      <c r="H24" s="114">
        <v>27911</v>
      </c>
      <c r="I24" s="115">
        <v>33457</v>
      </c>
      <c r="J24" s="114">
        <v>22463</v>
      </c>
      <c r="K24" s="114">
        <v>10994</v>
      </c>
      <c r="L24" s="423">
        <v>9334</v>
      </c>
      <c r="M24" s="424">
        <v>7787</v>
      </c>
    </row>
    <row r="25" spans="1:13" s="110" customFormat="1" ht="11.1" customHeight="1" x14ac:dyDescent="0.2">
      <c r="A25" s="422" t="s">
        <v>390</v>
      </c>
      <c r="B25" s="115">
        <v>92106</v>
      </c>
      <c r="C25" s="114">
        <v>50697</v>
      </c>
      <c r="D25" s="114">
        <v>41409</v>
      </c>
      <c r="E25" s="114">
        <v>67958</v>
      </c>
      <c r="F25" s="114">
        <v>23115</v>
      </c>
      <c r="G25" s="114">
        <v>12388</v>
      </c>
      <c r="H25" s="114">
        <v>28103</v>
      </c>
      <c r="I25" s="115">
        <v>32895</v>
      </c>
      <c r="J25" s="114">
        <v>22095</v>
      </c>
      <c r="K25" s="114">
        <v>10800</v>
      </c>
      <c r="L25" s="423">
        <v>4797</v>
      </c>
      <c r="M25" s="424">
        <v>5951</v>
      </c>
    </row>
    <row r="26" spans="1:13" ht="15" customHeight="1" x14ac:dyDescent="0.2">
      <c r="A26" s="422" t="s">
        <v>394</v>
      </c>
      <c r="B26" s="115">
        <v>92586</v>
      </c>
      <c r="C26" s="114">
        <v>51067</v>
      </c>
      <c r="D26" s="114">
        <v>41519</v>
      </c>
      <c r="E26" s="114">
        <v>68118</v>
      </c>
      <c r="F26" s="114">
        <v>23435</v>
      </c>
      <c r="G26" s="114">
        <v>12057</v>
      </c>
      <c r="H26" s="114">
        <v>28592</v>
      </c>
      <c r="I26" s="115">
        <v>34356</v>
      </c>
      <c r="J26" s="114">
        <v>23281</v>
      </c>
      <c r="K26" s="114">
        <v>11075</v>
      </c>
      <c r="L26" s="423">
        <v>7038</v>
      </c>
      <c r="M26" s="424">
        <v>6778</v>
      </c>
    </row>
    <row r="27" spans="1:13" ht="11.1" customHeight="1" x14ac:dyDescent="0.2">
      <c r="A27" s="422" t="s">
        <v>388</v>
      </c>
      <c r="B27" s="115">
        <v>93473</v>
      </c>
      <c r="C27" s="114">
        <v>51630</v>
      </c>
      <c r="D27" s="114">
        <v>41843</v>
      </c>
      <c r="E27" s="114">
        <v>68550</v>
      </c>
      <c r="F27" s="114">
        <v>23888</v>
      </c>
      <c r="G27" s="114">
        <v>11870</v>
      </c>
      <c r="H27" s="114">
        <v>29253</v>
      </c>
      <c r="I27" s="115">
        <v>35340</v>
      </c>
      <c r="J27" s="114">
        <v>23976</v>
      </c>
      <c r="K27" s="114">
        <v>11364</v>
      </c>
      <c r="L27" s="423">
        <v>6140</v>
      </c>
      <c r="M27" s="424">
        <v>5405</v>
      </c>
    </row>
    <row r="28" spans="1:13" ht="11.1" customHeight="1" x14ac:dyDescent="0.2">
      <c r="A28" s="422" t="s">
        <v>389</v>
      </c>
      <c r="B28" s="115">
        <v>94850</v>
      </c>
      <c r="C28" s="114">
        <v>52378</v>
      </c>
      <c r="D28" s="114">
        <v>42472</v>
      </c>
      <c r="E28" s="114">
        <v>70200</v>
      </c>
      <c r="F28" s="114">
        <v>24232</v>
      </c>
      <c r="G28" s="114">
        <v>12795</v>
      </c>
      <c r="H28" s="114">
        <v>29528</v>
      </c>
      <c r="I28" s="115">
        <v>35910</v>
      </c>
      <c r="J28" s="114">
        <v>24060</v>
      </c>
      <c r="K28" s="114">
        <v>11850</v>
      </c>
      <c r="L28" s="423">
        <v>9247</v>
      </c>
      <c r="M28" s="424">
        <v>8148</v>
      </c>
    </row>
    <row r="29" spans="1:13" s="110" customFormat="1" ht="11.1" customHeight="1" x14ac:dyDescent="0.2">
      <c r="A29" s="422" t="s">
        <v>390</v>
      </c>
      <c r="B29" s="115">
        <v>93781</v>
      </c>
      <c r="C29" s="114">
        <v>51410</v>
      </c>
      <c r="D29" s="114">
        <v>42371</v>
      </c>
      <c r="E29" s="114">
        <v>69512</v>
      </c>
      <c r="F29" s="114">
        <v>24244</v>
      </c>
      <c r="G29" s="114">
        <v>12297</v>
      </c>
      <c r="H29" s="114">
        <v>29589</v>
      </c>
      <c r="I29" s="115">
        <v>35546</v>
      </c>
      <c r="J29" s="114">
        <v>23931</v>
      </c>
      <c r="K29" s="114">
        <v>11615</v>
      </c>
      <c r="L29" s="423">
        <v>4723</v>
      </c>
      <c r="M29" s="424">
        <v>5867</v>
      </c>
    </row>
    <row r="30" spans="1:13" ht="15" customHeight="1" x14ac:dyDescent="0.2">
      <c r="A30" s="422" t="s">
        <v>395</v>
      </c>
      <c r="B30" s="115">
        <v>94566</v>
      </c>
      <c r="C30" s="114">
        <v>51926</v>
      </c>
      <c r="D30" s="114">
        <v>42640</v>
      </c>
      <c r="E30" s="114">
        <v>69776</v>
      </c>
      <c r="F30" s="114">
        <v>24770</v>
      </c>
      <c r="G30" s="114">
        <v>11941</v>
      </c>
      <c r="H30" s="114">
        <v>30069</v>
      </c>
      <c r="I30" s="115">
        <v>34579</v>
      </c>
      <c r="J30" s="114">
        <v>23347</v>
      </c>
      <c r="K30" s="114">
        <v>11232</v>
      </c>
      <c r="L30" s="423">
        <v>8072</v>
      </c>
      <c r="M30" s="424">
        <v>7399</v>
      </c>
    </row>
    <row r="31" spans="1:13" ht="11.1" customHeight="1" x14ac:dyDescent="0.2">
      <c r="A31" s="422" t="s">
        <v>388</v>
      </c>
      <c r="B31" s="115">
        <v>95515</v>
      </c>
      <c r="C31" s="114">
        <v>52598</v>
      </c>
      <c r="D31" s="114">
        <v>42917</v>
      </c>
      <c r="E31" s="114">
        <v>70124</v>
      </c>
      <c r="F31" s="114">
        <v>25376</v>
      </c>
      <c r="G31" s="114">
        <v>11668</v>
      </c>
      <c r="H31" s="114">
        <v>30698</v>
      </c>
      <c r="I31" s="115">
        <v>35128</v>
      </c>
      <c r="J31" s="114">
        <v>23524</v>
      </c>
      <c r="K31" s="114">
        <v>11604</v>
      </c>
      <c r="L31" s="423">
        <v>7218</v>
      </c>
      <c r="M31" s="424">
        <v>6314</v>
      </c>
    </row>
    <row r="32" spans="1:13" ht="11.1" customHeight="1" x14ac:dyDescent="0.2">
      <c r="A32" s="422" t="s">
        <v>389</v>
      </c>
      <c r="B32" s="115">
        <v>96991</v>
      </c>
      <c r="C32" s="114">
        <v>53412</v>
      </c>
      <c r="D32" s="114">
        <v>43579</v>
      </c>
      <c r="E32" s="114">
        <v>71372</v>
      </c>
      <c r="F32" s="114">
        <v>25611</v>
      </c>
      <c r="G32" s="114">
        <v>12668</v>
      </c>
      <c r="H32" s="114">
        <v>31037</v>
      </c>
      <c r="I32" s="115">
        <v>35374</v>
      </c>
      <c r="J32" s="114">
        <v>23433</v>
      </c>
      <c r="K32" s="114">
        <v>11941</v>
      </c>
      <c r="L32" s="423">
        <v>10090</v>
      </c>
      <c r="M32" s="424">
        <v>8428</v>
      </c>
    </row>
    <row r="33" spans="1:13" s="110" customFormat="1" ht="11.1" customHeight="1" x14ac:dyDescent="0.2">
      <c r="A33" s="422" t="s">
        <v>390</v>
      </c>
      <c r="B33" s="115">
        <v>95859</v>
      </c>
      <c r="C33" s="114">
        <v>52404</v>
      </c>
      <c r="D33" s="114">
        <v>43455</v>
      </c>
      <c r="E33" s="114">
        <v>70293</v>
      </c>
      <c r="F33" s="114">
        <v>25561</v>
      </c>
      <c r="G33" s="114">
        <v>12072</v>
      </c>
      <c r="H33" s="114">
        <v>31084</v>
      </c>
      <c r="I33" s="115">
        <v>35252</v>
      </c>
      <c r="J33" s="114">
        <v>23370</v>
      </c>
      <c r="K33" s="114">
        <v>11882</v>
      </c>
      <c r="L33" s="423">
        <v>5288</v>
      </c>
      <c r="M33" s="424">
        <v>6320</v>
      </c>
    </row>
    <row r="34" spans="1:13" ht="15" customHeight="1" x14ac:dyDescent="0.2">
      <c r="A34" s="422" t="s">
        <v>396</v>
      </c>
      <c r="B34" s="115">
        <v>96293</v>
      </c>
      <c r="C34" s="114">
        <v>52816</v>
      </c>
      <c r="D34" s="114">
        <v>43477</v>
      </c>
      <c r="E34" s="114">
        <v>70563</v>
      </c>
      <c r="F34" s="114">
        <v>25728</v>
      </c>
      <c r="G34" s="114">
        <v>11717</v>
      </c>
      <c r="H34" s="114">
        <v>31525</v>
      </c>
      <c r="I34" s="115">
        <v>34545</v>
      </c>
      <c r="J34" s="114">
        <v>22928</v>
      </c>
      <c r="K34" s="114">
        <v>11617</v>
      </c>
      <c r="L34" s="423">
        <v>7545</v>
      </c>
      <c r="M34" s="424">
        <v>7192</v>
      </c>
    </row>
    <row r="35" spans="1:13" ht="11.1" customHeight="1" x14ac:dyDescent="0.2">
      <c r="A35" s="422" t="s">
        <v>388</v>
      </c>
      <c r="B35" s="115">
        <v>96920</v>
      </c>
      <c r="C35" s="114">
        <v>53240</v>
      </c>
      <c r="D35" s="114">
        <v>43680</v>
      </c>
      <c r="E35" s="114">
        <v>70779</v>
      </c>
      <c r="F35" s="114">
        <v>26140</v>
      </c>
      <c r="G35" s="114">
        <v>11472</v>
      </c>
      <c r="H35" s="114">
        <v>32141</v>
      </c>
      <c r="I35" s="115">
        <v>34938</v>
      </c>
      <c r="J35" s="114">
        <v>22977</v>
      </c>
      <c r="K35" s="114">
        <v>11961</v>
      </c>
      <c r="L35" s="423">
        <v>6889</v>
      </c>
      <c r="M35" s="424">
        <v>6328</v>
      </c>
    </row>
    <row r="36" spans="1:13" ht="11.1" customHeight="1" x14ac:dyDescent="0.2">
      <c r="A36" s="422" t="s">
        <v>389</v>
      </c>
      <c r="B36" s="115">
        <v>98972</v>
      </c>
      <c r="C36" s="114">
        <v>54502</v>
      </c>
      <c r="D36" s="114">
        <v>44470</v>
      </c>
      <c r="E36" s="114">
        <v>72598</v>
      </c>
      <c r="F36" s="114">
        <v>26373</v>
      </c>
      <c r="G36" s="114">
        <v>12539</v>
      </c>
      <c r="H36" s="114">
        <v>32610</v>
      </c>
      <c r="I36" s="115">
        <v>35408</v>
      </c>
      <c r="J36" s="114">
        <v>23003</v>
      </c>
      <c r="K36" s="114">
        <v>12405</v>
      </c>
      <c r="L36" s="423">
        <v>10042</v>
      </c>
      <c r="M36" s="424">
        <v>8305</v>
      </c>
    </row>
    <row r="37" spans="1:13" s="110" customFormat="1" ht="11.1" customHeight="1" x14ac:dyDescent="0.2">
      <c r="A37" s="422" t="s">
        <v>390</v>
      </c>
      <c r="B37" s="115">
        <v>98081</v>
      </c>
      <c r="C37" s="114">
        <v>53747</v>
      </c>
      <c r="D37" s="114">
        <v>44334</v>
      </c>
      <c r="E37" s="114">
        <v>71688</v>
      </c>
      <c r="F37" s="114">
        <v>26393</v>
      </c>
      <c r="G37" s="114">
        <v>12047</v>
      </c>
      <c r="H37" s="114">
        <v>32718</v>
      </c>
      <c r="I37" s="115">
        <v>35401</v>
      </c>
      <c r="J37" s="114">
        <v>23092</v>
      </c>
      <c r="K37" s="114">
        <v>12309</v>
      </c>
      <c r="L37" s="423">
        <v>5332</v>
      </c>
      <c r="M37" s="424">
        <v>6364</v>
      </c>
    </row>
    <row r="38" spans="1:13" ht="15" customHeight="1" x14ac:dyDescent="0.2">
      <c r="A38" s="425" t="s">
        <v>397</v>
      </c>
      <c r="B38" s="115">
        <v>98734</v>
      </c>
      <c r="C38" s="114">
        <v>54250</v>
      </c>
      <c r="D38" s="114">
        <v>44484</v>
      </c>
      <c r="E38" s="114">
        <v>72017</v>
      </c>
      <c r="F38" s="114">
        <v>26717</v>
      </c>
      <c r="G38" s="114">
        <v>11805</v>
      </c>
      <c r="H38" s="114">
        <v>33101</v>
      </c>
      <c r="I38" s="115">
        <v>35222</v>
      </c>
      <c r="J38" s="114">
        <v>22956</v>
      </c>
      <c r="K38" s="114">
        <v>12266</v>
      </c>
      <c r="L38" s="423">
        <v>8100</v>
      </c>
      <c r="M38" s="424">
        <v>7322</v>
      </c>
    </row>
    <row r="39" spans="1:13" ht="11.1" customHeight="1" x14ac:dyDescent="0.2">
      <c r="A39" s="422" t="s">
        <v>388</v>
      </c>
      <c r="B39" s="115">
        <v>99140</v>
      </c>
      <c r="C39" s="114">
        <v>54666</v>
      </c>
      <c r="D39" s="114">
        <v>44474</v>
      </c>
      <c r="E39" s="114">
        <v>72081</v>
      </c>
      <c r="F39" s="114">
        <v>27059</v>
      </c>
      <c r="G39" s="114">
        <v>11494</v>
      </c>
      <c r="H39" s="114">
        <v>33519</v>
      </c>
      <c r="I39" s="115">
        <v>35914</v>
      </c>
      <c r="J39" s="114">
        <v>23242</v>
      </c>
      <c r="K39" s="114">
        <v>12672</v>
      </c>
      <c r="L39" s="423">
        <v>6749</v>
      </c>
      <c r="M39" s="424">
        <v>6280</v>
      </c>
    </row>
    <row r="40" spans="1:13" ht="11.1" customHeight="1" x14ac:dyDescent="0.2">
      <c r="A40" s="425" t="s">
        <v>389</v>
      </c>
      <c r="B40" s="115">
        <v>101096</v>
      </c>
      <c r="C40" s="114">
        <v>55859</v>
      </c>
      <c r="D40" s="114">
        <v>45237</v>
      </c>
      <c r="E40" s="114">
        <v>73805</v>
      </c>
      <c r="F40" s="114">
        <v>27291</v>
      </c>
      <c r="G40" s="114">
        <v>12793</v>
      </c>
      <c r="H40" s="114">
        <v>33922</v>
      </c>
      <c r="I40" s="115">
        <v>36215</v>
      </c>
      <c r="J40" s="114">
        <v>22995</v>
      </c>
      <c r="K40" s="114">
        <v>13220</v>
      </c>
      <c r="L40" s="423">
        <v>9989</v>
      </c>
      <c r="M40" s="424">
        <v>8400</v>
      </c>
    </row>
    <row r="41" spans="1:13" s="110" customFormat="1" ht="11.1" customHeight="1" x14ac:dyDescent="0.2">
      <c r="A41" s="422" t="s">
        <v>390</v>
      </c>
      <c r="B41" s="115">
        <v>100321</v>
      </c>
      <c r="C41" s="114">
        <v>55202</v>
      </c>
      <c r="D41" s="114">
        <v>45119</v>
      </c>
      <c r="E41" s="114">
        <v>72939</v>
      </c>
      <c r="F41" s="114">
        <v>27382</v>
      </c>
      <c r="G41" s="114">
        <v>12360</v>
      </c>
      <c r="H41" s="114">
        <v>34088</v>
      </c>
      <c r="I41" s="115">
        <v>35895</v>
      </c>
      <c r="J41" s="114">
        <v>22751</v>
      </c>
      <c r="K41" s="114">
        <v>13144</v>
      </c>
      <c r="L41" s="423">
        <v>5407</v>
      </c>
      <c r="M41" s="424">
        <v>6296</v>
      </c>
    </row>
    <row r="42" spans="1:13" ht="15" customHeight="1" x14ac:dyDescent="0.2">
      <c r="A42" s="422" t="s">
        <v>398</v>
      </c>
      <c r="B42" s="115">
        <v>100522</v>
      </c>
      <c r="C42" s="114">
        <v>55456</v>
      </c>
      <c r="D42" s="114">
        <v>45066</v>
      </c>
      <c r="E42" s="114">
        <v>73008</v>
      </c>
      <c r="F42" s="114">
        <v>27514</v>
      </c>
      <c r="G42" s="114">
        <v>11919</v>
      </c>
      <c r="H42" s="114">
        <v>34477</v>
      </c>
      <c r="I42" s="115">
        <v>35267</v>
      </c>
      <c r="J42" s="114">
        <v>22308</v>
      </c>
      <c r="K42" s="114">
        <v>12959</v>
      </c>
      <c r="L42" s="423">
        <v>9104</v>
      </c>
      <c r="M42" s="424">
        <v>8919</v>
      </c>
    </row>
    <row r="43" spans="1:13" ht="11.1" customHeight="1" x14ac:dyDescent="0.2">
      <c r="A43" s="422" t="s">
        <v>388</v>
      </c>
      <c r="B43" s="115">
        <v>100710</v>
      </c>
      <c r="C43" s="114">
        <v>55803</v>
      </c>
      <c r="D43" s="114">
        <v>44907</v>
      </c>
      <c r="E43" s="114">
        <v>72931</v>
      </c>
      <c r="F43" s="114">
        <v>27779</v>
      </c>
      <c r="G43" s="114">
        <v>11651</v>
      </c>
      <c r="H43" s="114">
        <v>34908</v>
      </c>
      <c r="I43" s="115">
        <v>36106</v>
      </c>
      <c r="J43" s="114">
        <v>22720</v>
      </c>
      <c r="K43" s="114">
        <v>13386</v>
      </c>
      <c r="L43" s="423">
        <v>7028</v>
      </c>
      <c r="M43" s="424">
        <v>6933</v>
      </c>
    </row>
    <row r="44" spans="1:13" ht="11.1" customHeight="1" x14ac:dyDescent="0.2">
      <c r="A44" s="422" t="s">
        <v>389</v>
      </c>
      <c r="B44" s="115">
        <v>102883</v>
      </c>
      <c r="C44" s="114">
        <v>56975</v>
      </c>
      <c r="D44" s="114">
        <v>45908</v>
      </c>
      <c r="E44" s="114">
        <v>74604</v>
      </c>
      <c r="F44" s="114">
        <v>28279</v>
      </c>
      <c r="G44" s="114">
        <v>12959</v>
      </c>
      <c r="H44" s="114">
        <v>35392</v>
      </c>
      <c r="I44" s="115">
        <v>35915</v>
      </c>
      <c r="J44" s="114">
        <v>22201</v>
      </c>
      <c r="K44" s="114">
        <v>13714</v>
      </c>
      <c r="L44" s="423">
        <v>10512</v>
      </c>
      <c r="M44" s="424">
        <v>8657</v>
      </c>
    </row>
    <row r="45" spans="1:13" s="110" customFormat="1" ht="11.1" customHeight="1" x14ac:dyDescent="0.2">
      <c r="A45" s="422" t="s">
        <v>390</v>
      </c>
      <c r="B45" s="115">
        <v>101797</v>
      </c>
      <c r="C45" s="114">
        <v>56042</v>
      </c>
      <c r="D45" s="114">
        <v>45755</v>
      </c>
      <c r="E45" s="114">
        <v>73456</v>
      </c>
      <c r="F45" s="114">
        <v>28341</v>
      </c>
      <c r="G45" s="114">
        <v>12472</v>
      </c>
      <c r="H45" s="114">
        <v>35303</v>
      </c>
      <c r="I45" s="115">
        <v>35761</v>
      </c>
      <c r="J45" s="114">
        <v>22176</v>
      </c>
      <c r="K45" s="114">
        <v>13585</v>
      </c>
      <c r="L45" s="423">
        <v>5771</v>
      </c>
      <c r="M45" s="424">
        <v>6865</v>
      </c>
    </row>
    <row r="46" spans="1:13" ht="15" customHeight="1" x14ac:dyDescent="0.2">
      <c r="A46" s="422" t="s">
        <v>399</v>
      </c>
      <c r="B46" s="115">
        <v>101972</v>
      </c>
      <c r="C46" s="114">
        <v>56279</v>
      </c>
      <c r="D46" s="114">
        <v>45693</v>
      </c>
      <c r="E46" s="114">
        <v>73466</v>
      </c>
      <c r="F46" s="114">
        <v>28506</v>
      </c>
      <c r="G46" s="114">
        <v>11976</v>
      </c>
      <c r="H46" s="114">
        <v>35600</v>
      </c>
      <c r="I46" s="115">
        <v>35774</v>
      </c>
      <c r="J46" s="114">
        <v>22175</v>
      </c>
      <c r="K46" s="114">
        <v>13599</v>
      </c>
      <c r="L46" s="423">
        <v>7830</v>
      </c>
      <c r="M46" s="424">
        <v>7891</v>
      </c>
    </row>
    <row r="47" spans="1:13" ht="11.1" customHeight="1" x14ac:dyDescent="0.2">
      <c r="A47" s="422" t="s">
        <v>388</v>
      </c>
      <c r="B47" s="115">
        <v>102284</v>
      </c>
      <c r="C47" s="114">
        <v>56428</v>
      </c>
      <c r="D47" s="114">
        <v>45856</v>
      </c>
      <c r="E47" s="114">
        <v>73362</v>
      </c>
      <c r="F47" s="114">
        <v>28922</v>
      </c>
      <c r="G47" s="114">
        <v>11567</v>
      </c>
      <c r="H47" s="114">
        <v>36011</v>
      </c>
      <c r="I47" s="115">
        <v>36340</v>
      </c>
      <c r="J47" s="114">
        <v>22427</v>
      </c>
      <c r="K47" s="114">
        <v>13913</v>
      </c>
      <c r="L47" s="423">
        <v>7171</v>
      </c>
      <c r="M47" s="424">
        <v>7008</v>
      </c>
    </row>
    <row r="48" spans="1:13" ht="11.1" customHeight="1" x14ac:dyDescent="0.2">
      <c r="A48" s="422" t="s">
        <v>389</v>
      </c>
      <c r="B48" s="115">
        <v>104305</v>
      </c>
      <c r="C48" s="114">
        <v>57435</v>
      </c>
      <c r="D48" s="114">
        <v>46870</v>
      </c>
      <c r="E48" s="114">
        <v>75014</v>
      </c>
      <c r="F48" s="114">
        <v>29291</v>
      </c>
      <c r="G48" s="114">
        <v>12758</v>
      </c>
      <c r="H48" s="114">
        <v>36399</v>
      </c>
      <c r="I48" s="115">
        <v>36177</v>
      </c>
      <c r="J48" s="114">
        <v>21928</v>
      </c>
      <c r="K48" s="114">
        <v>14249</v>
      </c>
      <c r="L48" s="423">
        <v>10583</v>
      </c>
      <c r="M48" s="424">
        <v>8759</v>
      </c>
    </row>
    <row r="49" spans="1:17" s="110" customFormat="1" ht="11.1" customHeight="1" x14ac:dyDescent="0.2">
      <c r="A49" s="422" t="s">
        <v>390</v>
      </c>
      <c r="B49" s="115">
        <v>103197</v>
      </c>
      <c r="C49" s="114">
        <v>56510</v>
      </c>
      <c r="D49" s="114">
        <v>46687</v>
      </c>
      <c r="E49" s="114">
        <v>73900</v>
      </c>
      <c r="F49" s="114">
        <v>29297</v>
      </c>
      <c r="G49" s="114">
        <v>12199</v>
      </c>
      <c r="H49" s="114">
        <v>36322</v>
      </c>
      <c r="I49" s="115">
        <v>36061</v>
      </c>
      <c r="J49" s="114">
        <v>21949</v>
      </c>
      <c r="K49" s="114">
        <v>14112</v>
      </c>
      <c r="L49" s="423">
        <v>5543</v>
      </c>
      <c r="M49" s="424">
        <v>6677</v>
      </c>
    </row>
    <row r="50" spans="1:17" ht="15" customHeight="1" x14ac:dyDescent="0.2">
      <c r="A50" s="422" t="s">
        <v>400</v>
      </c>
      <c r="B50" s="143">
        <v>103085</v>
      </c>
      <c r="C50" s="144">
        <v>56479</v>
      </c>
      <c r="D50" s="144">
        <v>46606</v>
      </c>
      <c r="E50" s="144">
        <v>73648</v>
      </c>
      <c r="F50" s="144">
        <v>29437</v>
      </c>
      <c r="G50" s="144">
        <v>11817</v>
      </c>
      <c r="H50" s="144">
        <v>36489</v>
      </c>
      <c r="I50" s="143">
        <v>35309</v>
      </c>
      <c r="J50" s="144">
        <v>21396</v>
      </c>
      <c r="K50" s="144">
        <v>13913</v>
      </c>
      <c r="L50" s="426">
        <v>7981</v>
      </c>
      <c r="M50" s="427">
        <v>8411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1.0914760914760915</v>
      </c>
      <c r="C6" s="480">
        <f>'Tabelle 3.3'!J11</f>
        <v>-1.2998266897746966</v>
      </c>
      <c r="D6" s="481">
        <f t="shared" ref="D6:E9" si="0">IF(OR(AND(B6&gt;=-50,B6&lt;=50),ISNUMBER(B6)=FALSE),B6,"")</f>
        <v>1.0914760914760915</v>
      </c>
      <c r="E6" s="481">
        <f t="shared" si="0"/>
        <v>-1.2998266897746966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0.53680001360515106</v>
      </c>
      <c r="C7" s="480">
        <f>'Tabelle 3.1'!J23</f>
        <v>-3.4559128396490926</v>
      </c>
      <c r="D7" s="481">
        <f t="shared" si="0"/>
        <v>0.53680001360515106</v>
      </c>
      <c r="E7" s="481">
        <f>IF(OR(AND(C7&gt;=-50,C7&lt;=50),ISNUMBER(C7)=FALSE),C7,"")</f>
        <v>-3.4559128396490926</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1.0914760914760915</v>
      </c>
      <c r="C14" s="480">
        <f>'Tabelle 3.3'!J11</f>
        <v>-1.2998266897746966</v>
      </c>
      <c r="D14" s="481">
        <f>IF(OR(AND(B14&gt;=-50,B14&lt;=50),ISNUMBER(B14)=FALSE),B14,"")</f>
        <v>1.0914760914760915</v>
      </c>
      <c r="E14" s="481">
        <f>IF(OR(AND(C14&gt;=-50,C14&lt;=50),ISNUMBER(C14)=FALSE),C14,"")</f>
        <v>-1.2998266897746966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0.17241379310344829</v>
      </c>
      <c r="C15" s="480">
        <f>'Tabelle 3.3'!J12</f>
        <v>0</v>
      </c>
      <c r="D15" s="481">
        <f t="shared" ref="D15:E45" si="3">IF(OR(AND(B15&gt;=-50,B15&lt;=50),ISNUMBER(B15)=FALSE),B15,"")</f>
        <v>0.17241379310344829</v>
      </c>
      <c r="E15" s="481">
        <f t="shared" si="3"/>
        <v>0</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-3.9033457249070631</v>
      </c>
      <c r="C16" s="480">
        <f>'Tabelle 3.3'!J13</f>
        <v>-4.0697674418604652</v>
      </c>
      <c r="D16" s="481">
        <f t="shared" si="3"/>
        <v>-3.9033457249070631</v>
      </c>
      <c r="E16" s="481">
        <f t="shared" si="3"/>
        <v>-4.0697674418604652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-0.4456480751431216</v>
      </c>
      <c r="C17" s="480">
        <f>'Tabelle 3.3'!J14</f>
        <v>-6.7454068241469818</v>
      </c>
      <c r="D17" s="481">
        <f t="shared" si="3"/>
        <v>-0.4456480751431216</v>
      </c>
      <c r="E17" s="481">
        <f t="shared" si="3"/>
        <v>-6.7454068241469818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0.63166206079747333</v>
      </c>
      <c r="C18" s="480">
        <f>'Tabelle 3.3'!J15</f>
        <v>-0.42780748663101603</v>
      </c>
      <c r="D18" s="481">
        <f t="shared" si="3"/>
        <v>0.63166206079747333</v>
      </c>
      <c r="E18" s="481">
        <f t="shared" si="3"/>
        <v>-0.42780748663101603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-0.75099304865938432</v>
      </c>
      <c r="C19" s="480">
        <f>'Tabelle 3.3'!J16</f>
        <v>-9.4867807153965789</v>
      </c>
      <c r="D19" s="481">
        <f t="shared" si="3"/>
        <v>-0.75099304865938432</v>
      </c>
      <c r="E19" s="481">
        <f t="shared" si="3"/>
        <v>-9.4867807153965789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-0.23750712521375641</v>
      </c>
      <c r="C20" s="480">
        <f>'Tabelle 3.3'!J17</f>
        <v>-7.3995771670190278</v>
      </c>
      <c r="D20" s="481">
        <f t="shared" si="3"/>
        <v>-0.23750712521375641</v>
      </c>
      <c r="E20" s="481">
        <f t="shared" si="3"/>
        <v>-7.3995771670190278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4.1441441441441444</v>
      </c>
      <c r="C21" s="480">
        <f>'Tabelle 3.3'!J18</f>
        <v>0.6295399515738499</v>
      </c>
      <c r="D21" s="481">
        <f t="shared" si="3"/>
        <v>4.1441441441441444</v>
      </c>
      <c r="E21" s="481">
        <f t="shared" si="3"/>
        <v>0.6295399515738499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2.2070415133998948</v>
      </c>
      <c r="C22" s="480">
        <f>'Tabelle 3.3'!J19</f>
        <v>-2.5974025974025974</v>
      </c>
      <c r="D22" s="481">
        <f t="shared" si="3"/>
        <v>2.2070415133998948</v>
      </c>
      <c r="E22" s="481">
        <f t="shared" si="3"/>
        <v>-2.5974025974025974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0.63979526551503518</v>
      </c>
      <c r="C23" s="480">
        <f>'Tabelle 3.3'!J20</f>
        <v>2.0684467845054533</v>
      </c>
      <c r="D23" s="481">
        <f t="shared" si="3"/>
        <v>0.63979526551503518</v>
      </c>
      <c r="E23" s="481">
        <f t="shared" si="3"/>
        <v>2.0684467845054533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0.46598322460391428</v>
      </c>
      <c r="C24" s="480">
        <f>'Tabelle 3.3'!J21</f>
        <v>-8.6008836524300438</v>
      </c>
      <c r="D24" s="481">
        <f t="shared" si="3"/>
        <v>0.46598322460391428</v>
      </c>
      <c r="E24" s="481">
        <f t="shared" si="3"/>
        <v>-8.6008836524300438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4.2508710801393725</v>
      </c>
      <c r="C25" s="480">
        <f>'Tabelle 3.3'!J22</f>
        <v>4.8553212358999511</v>
      </c>
      <c r="D25" s="481">
        <f t="shared" si="3"/>
        <v>4.2508710801393725</v>
      </c>
      <c r="E25" s="481">
        <f t="shared" si="3"/>
        <v>4.8553212358999511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1.3022246337493217</v>
      </c>
      <c r="C26" s="480">
        <f>'Tabelle 3.3'!J23</f>
        <v>5.5363321799307954</v>
      </c>
      <c r="D26" s="481">
        <f t="shared" si="3"/>
        <v>1.3022246337493217</v>
      </c>
      <c r="E26" s="481">
        <f t="shared" si="3"/>
        <v>5.5363321799307954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1.8450184501845019</v>
      </c>
      <c r="C27" s="480">
        <f>'Tabelle 3.3'!J24</f>
        <v>0.41647385469689957</v>
      </c>
      <c r="D27" s="481">
        <f t="shared" si="3"/>
        <v>1.8450184501845019</v>
      </c>
      <c r="E27" s="481">
        <f t="shared" si="3"/>
        <v>0.41647385469689957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-1.0911925175370225</v>
      </c>
      <c r="C28" s="480">
        <f>'Tabelle 3.3'!J25</f>
        <v>-1.1439732142857142</v>
      </c>
      <c r="D28" s="481">
        <f t="shared" si="3"/>
        <v>-1.0911925175370225</v>
      </c>
      <c r="E28" s="481">
        <f t="shared" si="3"/>
        <v>-1.1439732142857142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-12.077702702702704</v>
      </c>
      <c r="C29" s="480">
        <f>'Tabelle 3.3'!J26</f>
        <v>14.583333333333334</v>
      </c>
      <c r="D29" s="481">
        <f t="shared" si="3"/>
        <v>-12.077702702702704</v>
      </c>
      <c r="E29" s="481">
        <f t="shared" si="3"/>
        <v>14.583333333333334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3.1640912435614421</v>
      </c>
      <c r="C30" s="480">
        <f>'Tabelle 3.3'!J27</f>
        <v>5.3431115767417499</v>
      </c>
      <c r="D30" s="481">
        <f t="shared" si="3"/>
        <v>3.1640912435614421</v>
      </c>
      <c r="E30" s="481">
        <f t="shared" si="3"/>
        <v>5.3431115767417499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1.6140517446000475</v>
      </c>
      <c r="C31" s="480">
        <f>'Tabelle 3.3'!J28</f>
        <v>11.067708333333334</v>
      </c>
      <c r="D31" s="481">
        <f t="shared" si="3"/>
        <v>1.6140517446000475</v>
      </c>
      <c r="E31" s="481">
        <f t="shared" si="3"/>
        <v>11.067708333333334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0.88306942752740558</v>
      </c>
      <c r="C32" s="480">
        <f>'Tabelle 3.3'!J29</f>
        <v>-2.7479091995221028</v>
      </c>
      <c r="D32" s="481">
        <f t="shared" si="3"/>
        <v>0.88306942752740558</v>
      </c>
      <c r="E32" s="481">
        <f t="shared" si="3"/>
        <v>-2.7479091995221028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4.4080604534005037</v>
      </c>
      <c r="C33" s="480">
        <f>'Tabelle 3.3'!J30</f>
        <v>-1.4718614718614718</v>
      </c>
      <c r="D33" s="481">
        <f t="shared" si="3"/>
        <v>4.4080604534005037</v>
      </c>
      <c r="E33" s="481">
        <f t="shared" si="3"/>
        <v>-1.4718614718614718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0.35065349059611095</v>
      </c>
      <c r="C34" s="480">
        <f>'Tabelle 3.3'!J31</f>
        <v>-1.2974296205630356</v>
      </c>
      <c r="D34" s="481">
        <f t="shared" si="3"/>
        <v>0.35065349059611095</v>
      </c>
      <c r="E34" s="481">
        <f t="shared" si="3"/>
        <v>-1.2974296205630356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0.17241379310344829</v>
      </c>
      <c r="C37" s="480">
        <f>'Tabelle 3.3'!J34</f>
        <v>0</v>
      </c>
      <c r="D37" s="481">
        <f t="shared" si="3"/>
        <v>0.17241379310344829</v>
      </c>
      <c r="E37" s="481">
        <f t="shared" si="3"/>
        <v>0</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0.38305599084645425</v>
      </c>
      <c r="C38" s="480">
        <f>'Tabelle 3.3'!J35</f>
        <v>-4.1508185877294528</v>
      </c>
      <c r="D38" s="481">
        <f t="shared" si="3"/>
        <v>0.38305599084645425</v>
      </c>
      <c r="E38" s="481">
        <f t="shared" si="3"/>
        <v>-4.1508185877294528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1.5656408831652748</v>
      </c>
      <c r="C39" s="480">
        <f>'Tabelle 3.3'!J36</f>
        <v>-0.7255262620069487</v>
      </c>
      <c r="D39" s="481">
        <f t="shared" si="3"/>
        <v>1.5656408831652748</v>
      </c>
      <c r="E39" s="481">
        <f t="shared" si="3"/>
        <v>-0.7255262620069487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1.5656408831652748</v>
      </c>
      <c r="C45" s="480">
        <f>'Tabelle 3.3'!J36</f>
        <v>-0.7255262620069487</v>
      </c>
      <c r="D45" s="481">
        <f t="shared" si="3"/>
        <v>1.5656408831652748</v>
      </c>
      <c r="E45" s="481">
        <f t="shared" si="3"/>
        <v>-0.7255262620069487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92586</v>
      </c>
      <c r="C51" s="487">
        <v>23281</v>
      </c>
      <c r="D51" s="487">
        <v>11075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93473</v>
      </c>
      <c r="C52" s="487">
        <v>23976</v>
      </c>
      <c r="D52" s="487">
        <v>11364</v>
      </c>
      <c r="E52" s="488">
        <f t="shared" ref="E52:G70" si="11">IF($A$51=37802,IF(COUNTBLANK(B$51:B$70)&gt;0,#N/A,B52/B$51*100),IF(COUNTBLANK(B$51:B$75)&gt;0,#N/A,B52/B$51*100))</f>
        <v>100.95802821160866</v>
      </c>
      <c r="F52" s="488">
        <f t="shared" si="11"/>
        <v>102.98526695588677</v>
      </c>
      <c r="G52" s="488">
        <f t="shared" si="11"/>
        <v>102.60948081264107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94850</v>
      </c>
      <c r="C53" s="487">
        <v>24060</v>
      </c>
      <c r="D53" s="487">
        <v>11850</v>
      </c>
      <c r="E53" s="488">
        <f t="shared" si="11"/>
        <v>102.44529410494027</v>
      </c>
      <c r="F53" s="488">
        <f t="shared" si="11"/>
        <v>103.34607619947597</v>
      </c>
      <c r="G53" s="488">
        <f t="shared" si="11"/>
        <v>106.99774266365689</v>
      </c>
      <c r="H53" s="489">
        <f>IF(ISERROR(L53)=TRUE,IF(MONTH(A53)=MONTH(MAX(A$51:A$75)),A53,""),"")</f>
        <v>41883</v>
      </c>
      <c r="I53" s="488">
        <f t="shared" si="12"/>
        <v>102.44529410494027</v>
      </c>
      <c r="J53" s="488">
        <f t="shared" si="10"/>
        <v>103.34607619947597</v>
      </c>
      <c r="K53" s="488">
        <f t="shared" si="10"/>
        <v>106.99774266365689</v>
      </c>
      <c r="L53" s="488" t="e">
        <f t="shared" si="13"/>
        <v>#N/A</v>
      </c>
    </row>
    <row r="54" spans="1:14" ht="15" customHeight="1" x14ac:dyDescent="0.2">
      <c r="A54" s="490" t="s">
        <v>463</v>
      </c>
      <c r="B54" s="487">
        <v>93781</v>
      </c>
      <c r="C54" s="487">
        <v>23931</v>
      </c>
      <c r="D54" s="487">
        <v>11615</v>
      </c>
      <c r="E54" s="488">
        <f t="shared" si="11"/>
        <v>101.29069189726307</v>
      </c>
      <c r="F54" s="488">
        <f t="shared" si="11"/>
        <v>102.79197628967829</v>
      </c>
      <c r="G54" s="488">
        <f t="shared" si="11"/>
        <v>104.87584650112866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94566</v>
      </c>
      <c r="C55" s="487">
        <v>23347</v>
      </c>
      <c r="D55" s="487">
        <v>11232</v>
      </c>
      <c r="E55" s="488">
        <f t="shared" si="11"/>
        <v>102.13855226492126</v>
      </c>
      <c r="F55" s="488">
        <f t="shared" si="11"/>
        <v>100.28349297710579</v>
      </c>
      <c r="G55" s="488">
        <f t="shared" si="11"/>
        <v>101.4176072234763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95515</v>
      </c>
      <c r="C56" s="487">
        <v>23524</v>
      </c>
      <c r="D56" s="487">
        <v>11604</v>
      </c>
      <c r="E56" s="488">
        <f t="shared" si="11"/>
        <v>103.1635452444214</v>
      </c>
      <c r="F56" s="488">
        <f t="shared" si="11"/>
        <v>101.04376959752588</v>
      </c>
      <c r="G56" s="488">
        <f t="shared" si="11"/>
        <v>104.77652370203161</v>
      </c>
      <c r="H56" s="489" t="str">
        <f t="shared" si="14"/>
        <v/>
      </c>
      <c r="I56" s="488" t="str">
        <f t="shared" si="12"/>
        <v/>
      </c>
      <c r="J56" s="488" t="str">
        <f t="shared" si="10"/>
        <v/>
      </c>
      <c r="K56" s="488" t="str">
        <f t="shared" si="10"/>
        <v/>
      </c>
      <c r="L56" s="488" t="e">
        <f t="shared" si="13"/>
        <v>#N/A</v>
      </c>
    </row>
    <row r="57" spans="1:14" ht="15" customHeight="1" x14ac:dyDescent="0.2">
      <c r="A57" s="490">
        <v>42248</v>
      </c>
      <c r="B57" s="487">
        <v>96991</v>
      </c>
      <c r="C57" s="487">
        <v>23433</v>
      </c>
      <c r="D57" s="487">
        <v>11941</v>
      </c>
      <c r="E57" s="488">
        <f t="shared" si="11"/>
        <v>104.75773875099907</v>
      </c>
      <c r="F57" s="488">
        <f t="shared" si="11"/>
        <v>100.65289291697093</v>
      </c>
      <c r="G57" s="488">
        <f t="shared" si="11"/>
        <v>107.81941309255079</v>
      </c>
      <c r="H57" s="489">
        <f t="shared" si="14"/>
        <v>42248</v>
      </c>
      <c r="I57" s="488">
        <f t="shared" si="12"/>
        <v>104.75773875099907</v>
      </c>
      <c r="J57" s="488">
        <f t="shared" si="10"/>
        <v>100.65289291697093</v>
      </c>
      <c r="K57" s="488">
        <f t="shared" si="10"/>
        <v>107.81941309255079</v>
      </c>
      <c r="L57" s="488" t="e">
        <f t="shared" si="13"/>
        <v>#N/A</v>
      </c>
    </row>
    <row r="58" spans="1:14" ht="15" customHeight="1" x14ac:dyDescent="0.2">
      <c r="A58" s="490" t="s">
        <v>466</v>
      </c>
      <c r="B58" s="487">
        <v>95859</v>
      </c>
      <c r="C58" s="487">
        <v>23370</v>
      </c>
      <c r="D58" s="487">
        <v>11882</v>
      </c>
      <c r="E58" s="488">
        <f t="shared" si="11"/>
        <v>103.53509169852893</v>
      </c>
      <c r="F58" s="488">
        <f t="shared" si="11"/>
        <v>100.38228598427904</v>
      </c>
      <c r="G58" s="488">
        <f t="shared" si="11"/>
        <v>107.28668171557563</v>
      </c>
      <c r="H58" s="489" t="str">
        <f t="shared" si="14"/>
        <v/>
      </c>
      <c r="I58" s="488" t="str">
        <f t="shared" si="12"/>
        <v/>
      </c>
      <c r="J58" s="488" t="str">
        <f t="shared" si="10"/>
        <v/>
      </c>
      <c r="K58" s="488" t="str">
        <f t="shared" si="10"/>
        <v/>
      </c>
      <c r="L58" s="488" t="e">
        <f t="shared" si="13"/>
        <v>#N/A</v>
      </c>
    </row>
    <row r="59" spans="1:14" ht="15" customHeight="1" x14ac:dyDescent="0.2">
      <c r="A59" s="490" t="s">
        <v>467</v>
      </c>
      <c r="B59" s="487">
        <v>96293</v>
      </c>
      <c r="C59" s="487">
        <v>22928</v>
      </c>
      <c r="D59" s="487">
        <v>11617</v>
      </c>
      <c r="E59" s="488">
        <f t="shared" si="11"/>
        <v>104.00384507376926</v>
      </c>
      <c r="F59" s="488">
        <f t="shared" si="11"/>
        <v>98.4837421072978</v>
      </c>
      <c r="G59" s="488">
        <f t="shared" si="11"/>
        <v>104.89390519187359</v>
      </c>
      <c r="H59" s="489" t="str">
        <f t="shared" si="14"/>
        <v/>
      </c>
      <c r="I59" s="488" t="str">
        <f t="shared" si="12"/>
        <v/>
      </c>
      <c r="J59" s="488" t="str">
        <f t="shared" si="10"/>
        <v/>
      </c>
      <c r="K59" s="488" t="str">
        <f t="shared" si="10"/>
        <v/>
      </c>
      <c r="L59" s="488" t="e">
        <f t="shared" si="13"/>
        <v>#N/A</v>
      </c>
    </row>
    <row r="60" spans="1:14" ht="15" customHeight="1" x14ac:dyDescent="0.2">
      <c r="A60" s="490" t="s">
        <v>468</v>
      </c>
      <c r="B60" s="487">
        <v>96920</v>
      </c>
      <c r="C60" s="487">
        <v>22977</v>
      </c>
      <c r="D60" s="487">
        <v>11961</v>
      </c>
      <c r="E60" s="488">
        <f t="shared" si="11"/>
        <v>104.68105329099431</v>
      </c>
      <c r="F60" s="488">
        <f t="shared" si="11"/>
        <v>98.69421416605816</v>
      </c>
      <c r="G60" s="488">
        <f t="shared" si="11"/>
        <v>108</v>
      </c>
      <c r="H60" s="489" t="str">
        <f t="shared" si="14"/>
        <v/>
      </c>
      <c r="I60" s="488" t="str">
        <f t="shared" si="12"/>
        <v/>
      </c>
      <c r="J60" s="488" t="str">
        <f t="shared" si="10"/>
        <v/>
      </c>
      <c r="K60" s="488" t="str">
        <f t="shared" si="10"/>
        <v/>
      </c>
      <c r="L60" s="488" t="e">
        <f t="shared" si="13"/>
        <v>#N/A</v>
      </c>
    </row>
    <row r="61" spans="1:14" ht="15" customHeight="1" x14ac:dyDescent="0.2">
      <c r="A61" s="490">
        <v>42614</v>
      </c>
      <c r="B61" s="487">
        <v>98972</v>
      </c>
      <c r="C61" s="487">
        <v>23003</v>
      </c>
      <c r="D61" s="487">
        <v>12405</v>
      </c>
      <c r="E61" s="488">
        <f t="shared" si="11"/>
        <v>106.8973710928218</v>
      </c>
      <c r="F61" s="488">
        <f t="shared" si="11"/>
        <v>98.805893217645291</v>
      </c>
      <c r="G61" s="488">
        <f t="shared" si="11"/>
        <v>112.00902934537247</v>
      </c>
      <c r="H61" s="489">
        <f t="shared" si="14"/>
        <v>42614</v>
      </c>
      <c r="I61" s="488">
        <f t="shared" si="12"/>
        <v>106.8973710928218</v>
      </c>
      <c r="J61" s="488">
        <f t="shared" si="10"/>
        <v>98.805893217645291</v>
      </c>
      <c r="K61" s="488">
        <f t="shared" si="10"/>
        <v>112.00902934537247</v>
      </c>
      <c r="L61" s="488" t="e">
        <f t="shared" si="13"/>
        <v>#N/A</v>
      </c>
    </row>
    <row r="62" spans="1:14" ht="15" customHeight="1" x14ac:dyDescent="0.2">
      <c r="A62" s="490" t="s">
        <v>469</v>
      </c>
      <c r="B62" s="487">
        <v>98081</v>
      </c>
      <c r="C62" s="487">
        <v>23092</v>
      </c>
      <c r="D62" s="487">
        <v>12309</v>
      </c>
      <c r="E62" s="488">
        <f t="shared" si="11"/>
        <v>105.93502257360726</v>
      </c>
      <c r="F62" s="488">
        <f t="shared" si="11"/>
        <v>99.188179201924314</v>
      </c>
      <c r="G62" s="488">
        <f t="shared" si="11"/>
        <v>111.14221218961626</v>
      </c>
      <c r="H62" s="489" t="str">
        <f t="shared" si="14"/>
        <v/>
      </c>
      <c r="I62" s="488" t="str">
        <f t="shared" si="12"/>
        <v/>
      </c>
      <c r="J62" s="488" t="str">
        <f t="shared" si="10"/>
        <v/>
      </c>
      <c r="K62" s="488" t="str">
        <f t="shared" si="10"/>
        <v/>
      </c>
      <c r="L62" s="488" t="e">
        <f t="shared" si="13"/>
        <v>#N/A</v>
      </c>
    </row>
    <row r="63" spans="1:14" ht="15" customHeight="1" x14ac:dyDescent="0.2">
      <c r="A63" s="490" t="s">
        <v>470</v>
      </c>
      <c r="B63" s="487">
        <v>98734</v>
      </c>
      <c r="C63" s="487">
        <v>22956</v>
      </c>
      <c r="D63" s="487">
        <v>12266</v>
      </c>
      <c r="E63" s="488">
        <f t="shared" si="11"/>
        <v>106.64031279027067</v>
      </c>
      <c r="F63" s="488">
        <f t="shared" si="11"/>
        <v>98.604011855160849</v>
      </c>
      <c r="G63" s="488">
        <f t="shared" si="11"/>
        <v>110.75395033860045</v>
      </c>
      <c r="H63" s="489" t="str">
        <f t="shared" si="14"/>
        <v/>
      </c>
      <c r="I63" s="488" t="str">
        <f t="shared" si="12"/>
        <v/>
      </c>
      <c r="J63" s="488" t="str">
        <f t="shared" si="10"/>
        <v/>
      </c>
      <c r="K63" s="488" t="str">
        <f t="shared" si="10"/>
        <v/>
      </c>
      <c r="L63" s="488" t="e">
        <f t="shared" si="13"/>
        <v>#N/A</v>
      </c>
    </row>
    <row r="64" spans="1:14" ht="15" customHeight="1" x14ac:dyDescent="0.2">
      <c r="A64" s="490" t="s">
        <v>471</v>
      </c>
      <c r="B64" s="487">
        <v>99140</v>
      </c>
      <c r="C64" s="487">
        <v>23242</v>
      </c>
      <c r="D64" s="487">
        <v>12672</v>
      </c>
      <c r="E64" s="488">
        <f t="shared" si="11"/>
        <v>107.07882401226966</v>
      </c>
      <c r="F64" s="488">
        <f t="shared" si="11"/>
        <v>99.832481422619296</v>
      </c>
      <c r="G64" s="488">
        <f t="shared" si="11"/>
        <v>114.4198645598194</v>
      </c>
      <c r="H64" s="489" t="str">
        <f t="shared" si="14"/>
        <v/>
      </c>
      <c r="I64" s="488" t="str">
        <f t="shared" si="12"/>
        <v/>
      </c>
      <c r="J64" s="488" t="str">
        <f t="shared" si="10"/>
        <v/>
      </c>
      <c r="K64" s="488" t="str">
        <f t="shared" si="10"/>
        <v/>
      </c>
      <c r="L64" s="488" t="e">
        <f t="shared" si="13"/>
        <v>#N/A</v>
      </c>
    </row>
    <row r="65" spans="1:12" ht="15" customHeight="1" x14ac:dyDescent="0.2">
      <c r="A65" s="490">
        <v>42979</v>
      </c>
      <c r="B65" s="487">
        <v>101096</v>
      </c>
      <c r="C65" s="487">
        <v>22995</v>
      </c>
      <c r="D65" s="487">
        <v>13220</v>
      </c>
      <c r="E65" s="488">
        <f t="shared" si="11"/>
        <v>109.19145443155554</v>
      </c>
      <c r="F65" s="488">
        <f t="shared" si="11"/>
        <v>98.771530432541553</v>
      </c>
      <c r="G65" s="488">
        <f t="shared" si="11"/>
        <v>119.36794582392776</v>
      </c>
      <c r="H65" s="489">
        <f t="shared" si="14"/>
        <v>42979</v>
      </c>
      <c r="I65" s="488">
        <f t="shared" si="12"/>
        <v>109.19145443155554</v>
      </c>
      <c r="J65" s="488">
        <f t="shared" si="10"/>
        <v>98.771530432541553</v>
      </c>
      <c r="K65" s="488">
        <f t="shared" si="10"/>
        <v>119.36794582392776</v>
      </c>
      <c r="L65" s="488" t="e">
        <f t="shared" si="13"/>
        <v>#N/A</v>
      </c>
    </row>
    <row r="66" spans="1:12" ht="15" customHeight="1" x14ac:dyDescent="0.2">
      <c r="A66" s="490" t="s">
        <v>472</v>
      </c>
      <c r="B66" s="487">
        <v>100321</v>
      </c>
      <c r="C66" s="487">
        <v>22751</v>
      </c>
      <c r="D66" s="487">
        <v>13144</v>
      </c>
      <c r="E66" s="488">
        <f t="shared" si="11"/>
        <v>108.35439483291209</v>
      </c>
      <c r="F66" s="488">
        <f t="shared" si="11"/>
        <v>97.723465486877714</v>
      </c>
      <c r="G66" s="488">
        <f t="shared" si="11"/>
        <v>118.68171557562077</v>
      </c>
      <c r="H66" s="489" t="str">
        <f t="shared" si="14"/>
        <v/>
      </c>
      <c r="I66" s="488" t="str">
        <f t="shared" si="12"/>
        <v/>
      </c>
      <c r="J66" s="488" t="str">
        <f t="shared" si="10"/>
        <v/>
      </c>
      <c r="K66" s="488" t="str">
        <f t="shared" si="10"/>
        <v/>
      </c>
      <c r="L66" s="488" t="e">
        <f t="shared" si="13"/>
        <v>#N/A</v>
      </c>
    </row>
    <row r="67" spans="1:12" ht="15" customHeight="1" x14ac:dyDescent="0.2">
      <c r="A67" s="490" t="s">
        <v>473</v>
      </c>
      <c r="B67" s="487">
        <v>100522</v>
      </c>
      <c r="C67" s="487">
        <v>22308</v>
      </c>
      <c r="D67" s="487">
        <v>12959</v>
      </c>
      <c r="E67" s="488">
        <f t="shared" si="11"/>
        <v>108.57149029010867</v>
      </c>
      <c r="F67" s="488">
        <f t="shared" si="11"/>
        <v>95.82062626175852</v>
      </c>
      <c r="G67" s="488">
        <f t="shared" si="11"/>
        <v>117.01128668171556</v>
      </c>
      <c r="H67" s="489" t="str">
        <f t="shared" si="14"/>
        <v/>
      </c>
      <c r="I67" s="488" t="str">
        <f t="shared" si="12"/>
        <v/>
      </c>
      <c r="J67" s="488" t="str">
        <f t="shared" si="12"/>
        <v/>
      </c>
      <c r="K67" s="488" t="str">
        <f t="shared" si="12"/>
        <v/>
      </c>
      <c r="L67" s="488" t="e">
        <f t="shared" si="13"/>
        <v>#N/A</v>
      </c>
    </row>
    <row r="68" spans="1:12" ht="15" customHeight="1" x14ac:dyDescent="0.2">
      <c r="A68" s="490" t="s">
        <v>474</v>
      </c>
      <c r="B68" s="487">
        <v>100710</v>
      </c>
      <c r="C68" s="487">
        <v>22720</v>
      </c>
      <c r="D68" s="487">
        <v>13386</v>
      </c>
      <c r="E68" s="488">
        <f t="shared" si="11"/>
        <v>108.77454474758603</v>
      </c>
      <c r="F68" s="488">
        <f t="shared" si="11"/>
        <v>97.590309694600748</v>
      </c>
      <c r="G68" s="488">
        <f t="shared" si="11"/>
        <v>120.86681715575619</v>
      </c>
      <c r="H68" s="489" t="str">
        <f t="shared" si="14"/>
        <v/>
      </c>
      <c r="I68" s="488" t="str">
        <f t="shared" si="12"/>
        <v/>
      </c>
      <c r="J68" s="488" t="str">
        <f t="shared" si="12"/>
        <v/>
      </c>
      <c r="K68" s="488" t="str">
        <f t="shared" si="12"/>
        <v/>
      </c>
      <c r="L68" s="488" t="e">
        <f t="shared" si="13"/>
        <v>#N/A</v>
      </c>
    </row>
    <row r="69" spans="1:12" ht="15" customHeight="1" x14ac:dyDescent="0.2">
      <c r="A69" s="490">
        <v>43344</v>
      </c>
      <c r="B69" s="487">
        <v>102883</v>
      </c>
      <c r="C69" s="487">
        <v>22201</v>
      </c>
      <c r="D69" s="487">
        <v>13714</v>
      </c>
      <c r="E69" s="488">
        <f t="shared" si="11"/>
        <v>111.12155185449204</v>
      </c>
      <c r="F69" s="488">
        <f t="shared" si="11"/>
        <v>95.36102401099609</v>
      </c>
      <c r="G69" s="488">
        <f t="shared" si="11"/>
        <v>123.82844243792326</v>
      </c>
      <c r="H69" s="489">
        <f t="shared" si="14"/>
        <v>43344</v>
      </c>
      <c r="I69" s="488">
        <f t="shared" si="12"/>
        <v>111.12155185449204</v>
      </c>
      <c r="J69" s="488">
        <f t="shared" si="12"/>
        <v>95.36102401099609</v>
      </c>
      <c r="K69" s="488">
        <f t="shared" si="12"/>
        <v>123.82844243792326</v>
      </c>
      <c r="L69" s="488" t="e">
        <f t="shared" si="13"/>
        <v>#N/A</v>
      </c>
    </row>
    <row r="70" spans="1:12" ht="15" customHeight="1" x14ac:dyDescent="0.2">
      <c r="A70" s="490" t="s">
        <v>475</v>
      </c>
      <c r="B70" s="487">
        <v>101797</v>
      </c>
      <c r="C70" s="487">
        <v>22176</v>
      </c>
      <c r="D70" s="487">
        <v>13585</v>
      </c>
      <c r="E70" s="488">
        <f t="shared" si="11"/>
        <v>109.94858833948977</v>
      </c>
      <c r="F70" s="488">
        <f t="shared" si="11"/>
        <v>95.253640307546931</v>
      </c>
      <c r="G70" s="488">
        <f t="shared" si="11"/>
        <v>122.66365688487583</v>
      </c>
      <c r="H70" s="489" t="str">
        <f t="shared" si="14"/>
        <v/>
      </c>
      <c r="I70" s="488" t="str">
        <f t="shared" si="12"/>
        <v/>
      </c>
      <c r="J70" s="488" t="str">
        <f t="shared" si="12"/>
        <v/>
      </c>
      <c r="K70" s="488" t="str">
        <f t="shared" si="12"/>
        <v/>
      </c>
      <c r="L70" s="488" t="e">
        <f t="shared" si="13"/>
        <v>#N/A</v>
      </c>
    </row>
    <row r="71" spans="1:12" ht="15" customHeight="1" x14ac:dyDescent="0.2">
      <c r="A71" s="490" t="s">
        <v>476</v>
      </c>
      <c r="B71" s="487">
        <v>101972</v>
      </c>
      <c r="C71" s="487">
        <v>22175</v>
      </c>
      <c r="D71" s="487">
        <v>13599</v>
      </c>
      <c r="E71" s="491">
        <f t="shared" ref="E71:G75" si="15">IF($A$51=37802,IF(COUNTBLANK(B$51:B$70)&gt;0,#N/A,IF(ISBLANK(B71)=FALSE,B71/B$51*100,#N/A)),IF(COUNTBLANK(B$51:B$75)&gt;0,#N/A,B71/B$51*100))</f>
        <v>110.13760179724797</v>
      </c>
      <c r="F71" s="491">
        <f t="shared" si="15"/>
        <v>95.249344959408958</v>
      </c>
      <c r="G71" s="491">
        <f t="shared" si="15"/>
        <v>122.79006772009029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102284</v>
      </c>
      <c r="C72" s="487">
        <v>22427</v>
      </c>
      <c r="D72" s="487">
        <v>13913</v>
      </c>
      <c r="E72" s="491">
        <f t="shared" si="15"/>
        <v>110.47458579050829</v>
      </c>
      <c r="F72" s="491">
        <f t="shared" si="15"/>
        <v>96.331772690176535</v>
      </c>
      <c r="G72" s="491">
        <f t="shared" si="15"/>
        <v>125.6252821670429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104305</v>
      </c>
      <c r="C73" s="487">
        <v>21928</v>
      </c>
      <c r="D73" s="487">
        <v>14249</v>
      </c>
      <c r="E73" s="491">
        <f t="shared" si="15"/>
        <v>112.65742120839005</v>
      </c>
      <c r="F73" s="491">
        <f t="shared" si="15"/>
        <v>94.188393969331216</v>
      </c>
      <c r="G73" s="491">
        <f t="shared" si="15"/>
        <v>128.65914221218961</v>
      </c>
      <c r="H73" s="492">
        <f>IF(A$51=37802,IF(ISERROR(L73)=TRUE,IF(ISBLANK(A73)=FALSE,IF(MONTH(A73)=MONTH(MAX(A$51:A$75)),A73,""),""),""),IF(ISERROR(L73)=TRUE,IF(MONTH(A73)=MONTH(MAX(A$51:A$75)),A73,""),""))</f>
        <v>43709</v>
      </c>
      <c r="I73" s="488">
        <f t="shared" si="12"/>
        <v>112.65742120839005</v>
      </c>
      <c r="J73" s="488">
        <f t="shared" si="12"/>
        <v>94.188393969331216</v>
      </c>
      <c r="K73" s="488">
        <f t="shared" si="12"/>
        <v>128.65914221218961</v>
      </c>
      <c r="L73" s="488" t="e">
        <f t="shared" si="13"/>
        <v>#N/A</v>
      </c>
    </row>
    <row r="74" spans="1:12" ht="15" customHeight="1" x14ac:dyDescent="0.2">
      <c r="A74" s="490" t="s">
        <v>478</v>
      </c>
      <c r="B74" s="487">
        <v>103197</v>
      </c>
      <c r="C74" s="487">
        <v>21949</v>
      </c>
      <c r="D74" s="487">
        <v>14112</v>
      </c>
      <c r="E74" s="491">
        <f t="shared" si="15"/>
        <v>111.46069600155531</v>
      </c>
      <c r="F74" s="491">
        <f t="shared" si="15"/>
        <v>94.278596280228513</v>
      </c>
      <c r="G74" s="491">
        <f t="shared" si="15"/>
        <v>127.42212189616254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103085</v>
      </c>
      <c r="C75" s="493">
        <v>21396</v>
      </c>
      <c r="D75" s="493">
        <v>13913</v>
      </c>
      <c r="E75" s="491">
        <f t="shared" si="15"/>
        <v>111.33972738859006</v>
      </c>
      <c r="F75" s="491">
        <f t="shared" si="15"/>
        <v>91.903268759932985</v>
      </c>
      <c r="G75" s="491">
        <f t="shared" si="15"/>
        <v>125.6252821670429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112.65742120839005</v>
      </c>
      <c r="J77" s="488">
        <f>IF(J75&lt;&gt;"",J75,IF(J74&lt;&gt;"",J74,IF(J73&lt;&gt;"",J73,IF(J72&lt;&gt;"",J72,IF(J71&lt;&gt;"",J71,IF(J70&lt;&gt;"",J70,""))))))</f>
        <v>94.188393969331216</v>
      </c>
      <c r="K77" s="488">
        <f>IF(K75&lt;&gt;"",K75,IF(K74&lt;&gt;"",K74,IF(K73&lt;&gt;"",K73,IF(K72&lt;&gt;"",K72,IF(K71&lt;&gt;"",K71,IF(K70&lt;&gt;"",K70,""))))))</f>
        <v>128.65914221218961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+12,7%</v>
      </c>
      <c r="J79" s="488" t="str">
        <f>"GeB - ausschließlich: "&amp;IF(J77&gt;100,"+","")&amp;TEXT(J77-100,"0,0")&amp;"%"</f>
        <v>GeB - ausschließlich: -5,8%</v>
      </c>
      <c r="K79" s="488" t="str">
        <f>"GeB - im Nebenjob: "&amp;IF(K77&gt;100,"+","")&amp;TEXT(K77-100,"0,0")&amp;"%"</f>
        <v>GeB - im Nebenjob: +28,7%</v>
      </c>
    </row>
    <row r="81" spans="9:9" ht="15" customHeight="1" x14ac:dyDescent="0.2">
      <c r="I81" s="488" t="str">
        <f>IF(ISERROR(HLOOKUP(1,I$78:K$79,2,FALSE)),"",HLOOKUP(1,I$78:K$79,2,FALSE))</f>
        <v>GeB - im Nebenjob: +28,7%</v>
      </c>
    </row>
    <row r="82" spans="9:9" ht="15" customHeight="1" x14ac:dyDescent="0.2">
      <c r="I82" s="488" t="str">
        <f>IF(ISERROR(HLOOKUP(2,I$78:K$79,2,FALSE)),"",HLOOKUP(2,I$78:K$79,2,FALSE))</f>
        <v>SvB: +12,7%</v>
      </c>
    </row>
    <row r="83" spans="9:9" ht="15" customHeight="1" x14ac:dyDescent="0.2">
      <c r="I83" s="488" t="str">
        <f>IF(ISERROR(HLOOKUP(3,I$78:K$79,2,FALSE)),"",HLOOKUP(3,I$78:K$79,2,FALSE))</f>
        <v>GeB - ausschließlich: -5,8%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103085</v>
      </c>
      <c r="E12" s="114">
        <v>103197</v>
      </c>
      <c r="F12" s="114">
        <v>104305</v>
      </c>
      <c r="G12" s="114">
        <v>102284</v>
      </c>
      <c r="H12" s="114">
        <v>101972</v>
      </c>
      <c r="I12" s="115">
        <v>1113</v>
      </c>
      <c r="J12" s="116">
        <v>1.0914760914760915</v>
      </c>
      <c r="N12" s="117"/>
    </row>
    <row r="13" spans="1:15" s="110" customFormat="1" ht="13.5" customHeight="1" x14ac:dyDescent="0.2">
      <c r="A13" s="118" t="s">
        <v>105</v>
      </c>
      <c r="B13" s="119" t="s">
        <v>106</v>
      </c>
      <c r="C13" s="113">
        <v>54.788766551874666</v>
      </c>
      <c r="D13" s="114">
        <v>56479</v>
      </c>
      <c r="E13" s="114">
        <v>56510</v>
      </c>
      <c r="F13" s="114">
        <v>57435</v>
      </c>
      <c r="G13" s="114">
        <v>56428</v>
      </c>
      <c r="H13" s="114">
        <v>56279</v>
      </c>
      <c r="I13" s="115">
        <v>200</v>
      </c>
      <c r="J13" s="116">
        <v>0.35537234137067114</v>
      </c>
    </row>
    <row r="14" spans="1:15" s="110" customFormat="1" ht="13.5" customHeight="1" x14ac:dyDescent="0.2">
      <c r="A14" s="120"/>
      <c r="B14" s="119" t="s">
        <v>107</v>
      </c>
      <c r="C14" s="113">
        <v>45.211233448125334</v>
      </c>
      <c r="D14" s="114">
        <v>46606</v>
      </c>
      <c r="E14" s="114">
        <v>46687</v>
      </c>
      <c r="F14" s="114">
        <v>46870</v>
      </c>
      <c r="G14" s="114">
        <v>45856</v>
      </c>
      <c r="H14" s="114">
        <v>45693</v>
      </c>
      <c r="I14" s="115">
        <v>913</v>
      </c>
      <c r="J14" s="116">
        <v>1.9981178736349112</v>
      </c>
    </row>
    <row r="15" spans="1:15" s="110" customFormat="1" ht="13.5" customHeight="1" x14ac:dyDescent="0.2">
      <c r="A15" s="118" t="s">
        <v>105</v>
      </c>
      <c r="B15" s="121" t="s">
        <v>108</v>
      </c>
      <c r="C15" s="113">
        <v>11.463355483338992</v>
      </c>
      <c r="D15" s="114">
        <v>11817</v>
      </c>
      <c r="E15" s="114">
        <v>12199</v>
      </c>
      <c r="F15" s="114">
        <v>12758</v>
      </c>
      <c r="G15" s="114">
        <v>11567</v>
      </c>
      <c r="H15" s="114">
        <v>11976</v>
      </c>
      <c r="I15" s="115">
        <v>-159</v>
      </c>
      <c r="J15" s="116">
        <v>-1.3276553106212425</v>
      </c>
    </row>
    <row r="16" spans="1:15" s="110" customFormat="1" ht="13.5" customHeight="1" x14ac:dyDescent="0.2">
      <c r="A16" s="118"/>
      <c r="B16" s="121" t="s">
        <v>109</v>
      </c>
      <c r="C16" s="113">
        <v>65.814619003734776</v>
      </c>
      <c r="D16" s="114">
        <v>67845</v>
      </c>
      <c r="E16" s="114">
        <v>67775</v>
      </c>
      <c r="F16" s="114">
        <v>68433</v>
      </c>
      <c r="G16" s="114">
        <v>68065</v>
      </c>
      <c r="H16" s="114">
        <v>67779</v>
      </c>
      <c r="I16" s="115">
        <v>66</v>
      </c>
      <c r="J16" s="116">
        <v>9.7375293232417115E-2</v>
      </c>
    </row>
    <row r="17" spans="1:10" s="110" customFormat="1" ht="13.5" customHeight="1" x14ac:dyDescent="0.2">
      <c r="A17" s="118"/>
      <c r="B17" s="121" t="s">
        <v>110</v>
      </c>
      <c r="C17" s="113">
        <v>21.336760925449873</v>
      </c>
      <c r="D17" s="114">
        <v>21995</v>
      </c>
      <c r="E17" s="114">
        <v>21768</v>
      </c>
      <c r="F17" s="114">
        <v>21711</v>
      </c>
      <c r="G17" s="114">
        <v>21272</v>
      </c>
      <c r="H17" s="114">
        <v>20857</v>
      </c>
      <c r="I17" s="115">
        <v>1138</v>
      </c>
      <c r="J17" s="116">
        <v>5.45620175480654</v>
      </c>
    </row>
    <row r="18" spans="1:10" s="110" customFormat="1" ht="13.5" customHeight="1" x14ac:dyDescent="0.2">
      <c r="A18" s="120"/>
      <c r="B18" s="121" t="s">
        <v>111</v>
      </c>
      <c r="C18" s="113">
        <v>1.3852645874763545</v>
      </c>
      <c r="D18" s="114">
        <v>1428</v>
      </c>
      <c r="E18" s="114">
        <v>1455</v>
      </c>
      <c r="F18" s="114">
        <v>1403</v>
      </c>
      <c r="G18" s="114">
        <v>1380</v>
      </c>
      <c r="H18" s="114">
        <v>1360</v>
      </c>
      <c r="I18" s="115">
        <v>68</v>
      </c>
      <c r="J18" s="116">
        <v>5</v>
      </c>
    </row>
    <row r="19" spans="1:10" s="110" customFormat="1" ht="13.5" customHeight="1" x14ac:dyDescent="0.2">
      <c r="A19" s="120"/>
      <c r="B19" s="121" t="s">
        <v>112</v>
      </c>
      <c r="C19" s="113">
        <v>0.37153805112285976</v>
      </c>
      <c r="D19" s="114">
        <v>383</v>
      </c>
      <c r="E19" s="114">
        <v>357</v>
      </c>
      <c r="F19" s="114">
        <v>344</v>
      </c>
      <c r="G19" s="114">
        <v>290</v>
      </c>
      <c r="H19" s="114">
        <v>285</v>
      </c>
      <c r="I19" s="115">
        <v>98</v>
      </c>
      <c r="J19" s="116">
        <v>34.385964912280699</v>
      </c>
    </row>
    <row r="20" spans="1:10" s="110" customFormat="1" ht="13.5" customHeight="1" x14ac:dyDescent="0.2">
      <c r="A20" s="118" t="s">
        <v>113</v>
      </c>
      <c r="B20" s="122" t="s">
        <v>114</v>
      </c>
      <c r="C20" s="113">
        <v>71.443954018528402</v>
      </c>
      <c r="D20" s="114">
        <v>73648</v>
      </c>
      <c r="E20" s="114">
        <v>73900</v>
      </c>
      <c r="F20" s="114">
        <v>75014</v>
      </c>
      <c r="G20" s="114">
        <v>73362</v>
      </c>
      <c r="H20" s="114">
        <v>73466</v>
      </c>
      <c r="I20" s="115">
        <v>182</v>
      </c>
      <c r="J20" s="116">
        <v>0.24773364549587565</v>
      </c>
    </row>
    <row r="21" spans="1:10" s="110" customFormat="1" ht="13.5" customHeight="1" x14ac:dyDescent="0.2">
      <c r="A21" s="120"/>
      <c r="B21" s="122" t="s">
        <v>115</v>
      </c>
      <c r="C21" s="113">
        <v>28.556045981471602</v>
      </c>
      <c r="D21" s="114">
        <v>29437</v>
      </c>
      <c r="E21" s="114">
        <v>29297</v>
      </c>
      <c r="F21" s="114">
        <v>29291</v>
      </c>
      <c r="G21" s="114">
        <v>28922</v>
      </c>
      <c r="H21" s="114">
        <v>28506</v>
      </c>
      <c r="I21" s="115">
        <v>931</v>
      </c>
      <c r="J21" s="116">
        <v>3.2659790921209568</v>
      </c>
    </row>
    <row r="22" spans="1:10" s="110" customFormat="1" ht="13.5" customHeight="1" x14ac:dyDescent="0.2">
      <c r="A22" s="118" t="s">
        <v>113</v>
      </c>
      <c r="B22" s="122" t="s">
        <v>116</v>
      </c>
      <c r="C22" s="113">
        <v>89.637677644662176</v>
      </c>
      <c r="D22" s="114">
        <v>92403</v>
      </c>
      <c r="E22" s="114">
        <v>92847</v>
      </c>
      <c r="F22" s="114">
        <v>93520</v>
      </c>
      <c r="G22" s="114">
        <v>91909</v>
      </c>
      <c r="H22" s="114">
        <v>91871</v>
      </c>
      <c r="I22" s="115">
        <v>532</v>
      </c>
      <c r="J22" s="116">
        <v>0.57907283038173085</v>
      </c>
    </row>
    <row r="23" spans="1:10" s="110" customFormat="1" ht="13.5" customHeight="1" x14ac:dyDescent="0.2">
      <c r="A23" s="123"/>
      <c r="B23" s="124" t="s">
        <v>117</v>
      </c>
      <c r="C23" s="125">
        <v>10.337100451084057</v>
      </c>
      <c r="D23" s="114">
        <v>10656</v>
      </c>
      <c r="E23" s="114">
        <v>10329</v>
      </c>
      <c r="F23" s="114">
        <v>10764</v>
      </c>
      <c r="G23" s="114">
        <v>10359</v>
      </c>
      <c r="H23" s="114">
        <v>10084</v>
      </c>
      <c r="I23" s="115">
        <v>572</v>
      </c>
      <c r="J23" s="116">
        <v>5.6723522411741376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35309</v>
      </c>
      <c r="E26" s="114">
        <v>36061</v>
      </c>
      <c r="F26" s="114">
        <v>36177</v>
      </c>
      <c r="G26" s="114">
        <v>36340</v>
      </c>
      <c r="H26" s="140">
        <v>35774</v>
      </c>
      <c r="I26" s="115">
        <v>-465</v>
      </c>
      <c r="J26" s="116">
        <v>-1.2998266897746966</v>
      </c>
    </row>
    <row r="27" spans="1:10" s="110" customFormat="1" ht="13.5" customHeight="1" x14ac:dyDescent="0.2">
      <c r="A27" s="118" t="s">
        <v>105</v>
      </c>
      <c r="B27" s="119" t="s">
        <v>106</v>
      </c>
      <c r="C27" s="113">
        <v>40.25036109773712</v>
      </c>
      <c r="D27" s="115">
        <v>14212</v>
      </c>
      <c r="E27" s="114">
        <v>14394</v>
      </c>
      <c r="F27" s="114">
        <v>14494</v>
      </c>
      <c r="G27" s="114">
        <v>14584</v>
      </c>
      <c r="H27" s="140">
        <v>14296</v>
      </c>
      <c r="I27" s="115">
        <v>-84</v>
      </c>
      <c r="J27" s="116">
        <v>-0.58757694459988807</v>
      </c>
    </row>
    <row r="28" spans="1:10" s="110" customFormat="1" ht="13.5" customHeight="1" x14ac:dyDescent="0.2">
      <c r="A28" s="120"/>
      <c r="B28" s="119" t="s">
        <v>107</v>
      </c>
      <c r="C28" s="113">
        <v>59.74963890226288</v>
      </c>
      <c r="D28" s="115">
        <v>21097</v>
      </c>
      <c r="E28" s="114">
        <v>21667</v>
      </c>
      <c r="F28" s="114">
        <v>21683</v>
      </c>
      <c r="G28" s="114">
        <v>21756</v>
      </c>
      <c r="H28" s="140">
        <v>21478</v>
      </c>
      <c r="I28" s="115">
        <v>-381</v>
      </c>
      <c r="J28" s="116">
        <v>-1.7739081851196574</v>
      </c>
    </row>
    <row r="29" spans="1:10" s="110" customFormat="1" ht="13.5" customHeight="1" x14ac:dyDescent="0.2">
      <c r="A29" s="118" t="s">
        <v>105</v>
      </c>
      <c r="B29" s="121" t="s">
        <v>108</v>
      </c>
      <c r="C29" s="113">
        <v>16.585006655526918</v>
      </c>
      <c r="D29" s="115">
        <v>5856</v>
      </c>
      <c r="E29" s="114">
        <v>5946</v>
      </c>
      <c r="F29" s="114">
        <v>6018</v>
      </c>
      <c r="G29" s="114">
        <v>6157</v>
      </c>
      <c r="H29" s="140">
        <v>5899</v>
      </c>
      <c r="I29" s="115">
        <v>-43</v>
      </c>
      <c r="J29" s="116">
        <v>-0.72893710798440414</v>
      </c>
    </row>
    <row r="30" spans="1:10" s="110" customFormat="1" ht="13.5" customHeight="1" x14ac:dyDescent="0.2">
      <c r="A30" s="118"/>
      <c r="B30" s="121" t="s">
        <v>109</v>
      </c>
      <c r="C30" s="113">
        <v>46.546206349655897</v>
      </c>
      <c r="D30" s="115">
        <v>16435</v>
      </c>
      <c r="E30" s="114">
        <v>16842</v>
      </c>
      <c r="F30" s="114">
        <v>16899</v>
      </c>
      <c r="G30" s="114">
        <v>17013</v>
      </c>
      <c r="H30" s="140">
        <v>16932</v>
      </c>
      <c r="I30" s="115">
        <v>-497</v>
      </c>
      <c r="J30" s="116">
        <v>-2.9352704937396648</v>
      </c>
    </row>
    <row r="31" spans="1:10" s="110" customFormat="1" ht="13.5" customHeight="1" x14ac:dyDescent="0.2">
      <c r="A31" s="118"/>
      <c r="B31" s="121" t="s">
        <v>110</v>
      </c>
      <c r="C31" s="113">
        <v>20.201648304964738</v>
      </c>
      <c r="D31" s="115">
        <v>7133</v>
      </c>
      <c r="E31" s="114">
        <v>7199</v>
      </c>
      <c r="F31" s="114">
        <v>7217</v>
      </c>
      <c r="G31" s="114">
        <v>7190</v>
      </c>
      <c r="H31" s="140">
        <v>7104</v>
      </c>
      <c r="I31" s="115">
        <v>29</v>
      </c>
      <c r="J31" s="116">
        <v>0.40822072072072074</v>
      </c>
    </row>
    <row r="32" spans="1:10" s="110" customFormat="1" ht="13.5" customHeight="1" x14ac:dyDescent="0.2">
      <c r="A32" s="120"/>
      <c r="B32" s="121" t="s">
        <v>111</v>
      </c>
      <c r="C32" s="113">
        <v>16.667138689852447</v>
      </c>
      <c r="D32" s="115">
        <v>5885</v>
      </c>
      <c r="E32" s="114">
        <v>6074</v>
      </c>
      <c r="F32" s="114">
        <v>6043</v>
      </c>
      <c r="G32" s="114">
        <v>5980</v>
      </c>
      <c r="H32" s="140">
        <v>5839</v>
      </c>
      <c r="I32" s="115">
        <v>46</v>
      </c>
      <c r="J32" s="116">
        <v>0.78780613118684706</v>
      </c>
    </row>
    <row r="33" spans="1:10" s="110" customFormat="1" ht="13.5" customHeight="1" x14ac:dyDescent="0.2">
      <c r="A33" s="120"/>
      <c r="B33" s="121" t="s">
        <v>112</v>
      </c>
      <c r="C33" s="113">
        <v>1.503865869891529</v>
      </c>
      <c r="D33" s="115">
        <v>531</v>
      </c>
      <c r="E33" s="114">
        <v>552</v>
      </c>
      <c r="F33" s="114">
        <v>586</v>
      </c>
      <c r="G33" s="114">
        <v>506</v>
      </c>
      <c r="H33" s="140">
        <v>506</v>
      </c>
      <c r="I33" s="115">
        <v>25</v>
      </c>
      <c r="J33" s="116">
        <v>4.9407114624505928</v>
      </c>
    </row>
    <row r="34" spans="1:10" s="110" customFormat="1" ht="13.5" customHeight="1" x14ac:dyDescent="0.2">
      <c r="A34" s="118" t="s">
        <v>113</v>
      </c>
      <c r="B34" s="122" t="s">
        <v>116</v>
      </c>
      <c r="C34" s="113">
        <v>91.141068849301874</v>
      </c>
      <c r="D34" s="115">
        <v>32181</v>
      </c>
      <c r="E34" s="114">
        <v>32907</v>
      </c>
      <c r="F34" s="114">
        <v>33066</v>
      </c>
      <c r="G34" s="114">
        <v>33234</v>
      </c>
      <c r="H34" s="140">
        <v>32749</v>
      </c>
      <c r="I34" s="115">
        <v>-568</v>
      </c>
      <c r="J34" s="116">
        <v>-1.7344041039421052</v>
      </c>
    </row>
    <row r="35" spans="1:10" s="110" customFormat="1" ht="13.5" customHeight="1" x14ac:dyDescent="0.2">
      <c r="A35" s="118"/>
      <c r="B35" s="119" t="s">
        <v>117</v>
      </c>
      <c r="C35" s="113">
        <v>8.7229884731938032</v>
      </c>
      <c r="D35" s="115">
        <v>3080</v>
      </c>
      <c r="E35" s="114">
        <v>3116</v>
      </c>
      <c r="F35" s="114">
        <v>3070</v>
      </c>
      <c r="G35" s="114">
        <v>3066</v>
      </c>
      <c r="H35" s="140">
        <v>2982</v>
      </c>
      <c r="I35" s="115">
        <v>98</v>
      </c>
      <c r="J35" s="116">
        <v>3.2863849765258215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21396</v>
      </c>
      <c r="E37" s="114">
        <v>21949</v>
      </c>
      <c r="F37" s="114">
        <v>21928</v>
      </c>
      <c r="G37" s="114">
        <v>22427</v>
      </c>
      <c r="H37" s="140">
        <v>22175</v>
      </c>
      <c r="I37" s="115">
        <v>-779</v>
      </c>
      <c r="J37" s="116">
        <v>-3.5129650507328072</v>
      </c>
    </row>
    <row r="38" spans="1:10" s="110" customFormat="1" ht="13.5" customHeight="1" x14ac:dyDescent="0.2">
      <c r="A38" s="118" t="s">
        <v>105</v>
      </c>
      <c r="B38" s="119" t="s">
        <v>106</v>
      </c>
      <c r="C38" s="113">
        <v>36.679753224901852</v>
      </c>
      <c r="D38" s="115">
        <v>7848</v>
      </c>
      <c r="E38" s="114">
        <v>7931</v>
      </c>
      <c r="F38" s="114">
        <v>7892</v>
      </c>
      <c r="G38" s="114">
        <v>8131</v>
      </c>
      <c r="H38" s="140">
        <v>8008</v>
      </c>
      <c r="I38" s="115">
        <v>-160</v>
      </c>
      <c r="J38" s="116">
        <v>-1.9980019980019981</v>
      </c>
    </row>
    <row r="39" spans="1:10" s="110" customFormat="1" ht="13.5" customHeight="1" x14ac:dyDescent="0.2">
      <c r="A39" s="120"/>
      <c r="B39" s="119" t="s">
        <v>107</v>
      </c>
      <c r="C39" s="113">
        <v>63.320246775098148</v>
      </c>
      <c r="D39" s="115">
        <v>13548</v>
      </c>
      <c r="E39" s="114">
        <v>14018</v>
      </c>
      <c r="F39" s="114">
        <v>14036</v>
      </c>
      <c r="G39" s="114">
        <v>14296</v>
      </c>
      <c r="H39" s="140">
        <v>14167</v>
      </c>
      <c r="I39" s="115">
        <v>-619</v>
      </c>
      <c r="J39" s="116">
        <v>-4.3693089574362958</v>
      </c>
    </row>
    <row r="40" spans="1:10" s="110" customFormat="1" ht="13.5" customHeight="1" x14ac:dyDescent="0.2">
      <c r="A40" s="118" t="s">
        <v>105</v>
      </c>
      <c r="B40" s="121" t="s">
        <v>108</v>
      </c>
      <c r="C40" s="113">
        <v>19.849504580295381</v>
      </c>
      <c r="D40" s="115">
        <v>4247</v>
      </c>
      <c r="E40" s="114">
        <v>4266</v>
      </c>
      <c r="F40" s="114">
        <v>4235</v>
      </c>
      <c r="G40" s="114">
        <v>4551</v>
      </c>
      <c r="H40" s="140">
        <v>4363</v>
      </c>
      <c r="I40" s="115">
        <v>-116</v>
      </c>
      <c r="J40" s="116">
        <v>-2.6587210634884255</v>
      </c>
    </row>
    <row r="41" spans="1:10" s="110" customFormat="1" ht="13.5" customHeight="1" x14ac:dyDescent="0.2">
      <c r="A41" s="118"/>
      <c r="B41" s="121" t="s">
        <v>109</v>
      </c>
      <c r="C41" s="113">
        <v>32.407926715273881</v>
      </c>
      <c r="D41" s="115">
        <v>6934</v>
      </c>
      <c r="E41" s="114">
        <v>7222</v>
      </c>
      <c r="F41" s="114">
        <v>7229</v>
      </c>
      <c r="G41" s="114">
        <v>7416</v>
      </c>
      <c r="H41" s="140">
        <v>7501</v>
      </c>
      <c r="I41" s="115">
        <v>-567</v>
      </c>
      <c r="J41" s="116">
        <v>-7.5589921343820823</v>
      </c>
    </row>
    <row r="42" spans="1:10" s="110" customFormat="1" ht="13.5" customHeight="1" x14ac:dyDescent="0.2">
      <c r="A42" s="118"/>
      <c r="B42" s="121" t="s">
        <v>110</v>
      </c>
      <c r="C42" s="113">
        <v>20.975883342680874</v>
      </c>
      <c r="D42" s="115">
        <v>4488</v>
      </c>
      <c r="E42" s="114">
        <v>4555</v>
      </c>
      <c r="F42" s="114">
        <v>4570</v>
      </c>
      <c r="G42" s="114">
        <v>4636</v>
      </c>
      <c r="H42" s="140">
        <v>4618</v>
      </c>
      <c r="I42" s="115">
        <v>-130</v>
      </c>
      <c r="J42" s="116">
        <v>-2.8150714595062798</v>
      </c>
    </row>
    <row r="43" spans="1:10" s="110" customFormat="1" ht="13.5" customHeight="1" x14ac:dyDescent="0.2">
      <c r="A43" s="120"/>
      <c r="B43" s="121" t="s">
        <v>111</v>
      </c>
      <c r="C43" s="113">
        <v>26.766685361749861</v>
      </c>
      <c r="D43" s="115">
        <v>5727</v>
      </c>
      <c r="E43" s="114">
        <v>5906</v>
      </c>
      <c r="F43" s="114">
        <v>5894</v>
      </c>
      <c r="G43" s="114">
        <v>5824</v>
      </c>
      <c r="H43" s="140">
        <v>5693</v>
      </c>
      <c r="I43" s="115">
        <v>34</v>
      </c>
      <c r="J43" s="116">
        <v>0.59722466186544876</v>
      </c>
    </row>
    <row r="44" spans="1:10" s="110" customFormat="1" ht="13.5" customHeight="1" x14ac:dyDescent="0.2">
      <c r="A44" s="120"/>
      <c r="B44" s="121" t="s">
        <v>112</v>
      </c>
      <c r="C44" s="113">
        <v>2.2994952327537859</v>
      </c>
      <c r="D44" s="115">
        <v>492</v>
      </c>
      <c r="E44" s="114">
        <v>514</v>
      </c>
      <c r="F44" s="114">
        <v>549</v>
      </c>
      <c r="G44" s="114">
        <v>477</v>
      </c>
      <c r="H44" s="140">
        <v>484</v>
      </c>
      <c r="I44" s="115">
        <v>8</v>
      </c>
      <c r="J44" s="116">
        <v>1.6528925619834711</v>
      </c>
    </row>
    <row r="45" spans="1:10" s="110" customFormat="1" ht="13.5" customHeight="1" x14ac:dyDescent="0.2">
      <c r="A45" s="118" t="s">
        <v>113</v>
      </c>
      <c r="B45" s="122" t="s">
        <v>116</v>
      </c>
      <c r="C45" s="113">
        <v>90.998317442512615</v>
      </c>
      <c r="D45" s="115">
        <v>19470</v>
      </c>
      <c r="E45" s="114">
        <v>19987</v>
      </c>
      <c r="F45" s="114">
        <v>19992</v>
      </c>
      <c r="G45" s="114">
        <v>20427</v>
      </c>
      <c r="H45" s="140">
        <v>20194</v>
      </c>
      <c r="I45" s="115">
        <v>-724</v>
      </c>
      <c r="J45" s="116">
        <v>-3.5852233336634645</v>
      </c>
    </row>
    <row r="46" spans="1:10" s="110" customFormat="1" ht="13.5" customHeight="1" x14ac:dyDescent="0.2">
      <c r="A46" s="118"/>
      <c r="B46" s="119" t="s">
        <v>117</v>
      </c>
      <c r="C46" s="113">
        <v>8.7820153299682175</v>
      </c>
      <c r="D46" s="115">
        <v>1879</v>
      </c>
      <c r="E46" s="114">
        <v>1925</v>
      </c>
      <c r="F46" s="114">
        <v>1896</v>
      </c>
      <c r="G46" s="114">
        <v>1961</v>
      </c>
      <c r="H46" s="140">
        <v>1939</v>
      </c>
      <c r="I46" s="115">
        <v>-60</v>
      </c>
      <c r="J46" s="116">
        <v>-3.0943785456420834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13913</v>
      </c>
      <c r="E48" s="114">
        <v>14112</v>
      </c>
      <c r="F48" s="114">
        <v>14249</v>
      </c>
      <c r="G48" s="114">
        <v>13913</v>
      </c>
      <c r="H48" s="140">
        <v>13599</v>
      </c>
      <c r="I48" s="115">
        <v>314</v>
      </c>
      <c r="J48" s="116">
        <v>2.3089933083314951</v>
      </c>
    </row>
    <row r="49" spans="1:12" s="110" customFormat="1" ht="13.5" customHeight="1" x14ac:dyDescent="0.2">
      <c r="A49" s="118" t="s">
        <v>105</v>
      </c>
      <c r="B49" s="119" t="s">
        <v>106</v>
      </c>
      <c r="C49" s="113">
        <v>45.741392941852943</v>
      </c>
      <c r="D49" s="115">
        <v>6364</v>
      </c>
      <c r="E49" s="114">
        <v>6463</v>
      </c>
      <c r="F49" s="114">
        <v>6602</v>
      </c>
      <c r="G49" s="114">
        <v>6453</v>
      </c>
      <c r="H49" s="140">
        <v>6288</v>
      </c>
      <c r="I49" s="115">
        <v>76</v>
      </c>
      <c r="J49" s="116">
        <v>1.2086513994910941</v>
      </c>
    </row>
    <row r="50" spans="1:12" s="110" customFormat="1" ht="13.5" customHeight="1" x14ac:dyDescent="0.2">
      <c r="A50" s="120"/>
      <c r="B50" s="119" t="s">
        <v>107</v>
      </c>
      <c r="C50" s="113">
        <v>54.258607058147057</v>
      </c>
      <c r="D50" s="115">
        <v>7549</v>
      </c>
      <c r="E50" s="114">
        <v>7649</v>
      </c>
      <c r="F50" s="114">
        <v>7647</v>
      </c>
      <c r="G50" s="114">
        <v>7460</v>
      </c>
      <c r="H50" s="140">
        <v>7311</v>
      </c>
      <c r="I50" s="115">
        <v>238</v>
      </c>
      <c r="J50" s="116">
        <v>3.2553686226234442</v>
      </c>
    </row>
    <row r="51" spans="1:12" s="110" customFormat="1" ht="13.5" customHeight="1" x14ac:dyDescent="0.2">
      <c r="A51" s="118" t="s">
        <v>105</v>
      </c>
      <c r="B51" s="121" t="s">
        <v>108</v>
      </c>
      <c r="C51" s="113">
        <v>11.564723639761374</v>
      </c>
      <c r="D51" s="115">
        <v>1609</v>
      </c>
      <c r="E51" s="114">
        <v>1680</v>
      </c>
      <c r="F51" s="114">
        <v>1783</v>
      </c>
      <c r="G51" s="114">
        <v>1606</v>
      </c>
      <c r="H51" s="140">
        <v>1536</v>
      </c>
      <c r="I51" s="115">
        <v>73</v>
      </c>
      <c r="J51" s="116">
        <v>4.752604166666667</v>
      </c>
    </row>
    <row r="52" spans="1:12" s="110" customFormat="1" ht="13.5" customHeight="1" x14ac:dyDescent="0.2">
      <c r="A52" s="118"/>
      <c r="B52" s="121" t="s">
        <v>109</v>
      </c>
      <c r="C52" s="113">
        <v>68.288650902034064</v>
      </c>
      <c r="D52" s="115">
        <v>9501</v>
      </c>
      <c r="E52" s="114">
        <v>9620</v>
      </c>
      <c r="F52" s="114">
        <v>9670</v>
      </c>
      <c r="G52" s="114">
        <v>9597</v>
      </c>
      <c r="H52" s="140">
        <v>9431</v>
      </c>
      <c r="I52" s="115">
        <v>70</v>
      </c>
      <c r="J52" s="116">
        <v>0.74223306118121091</v>
      </c>
    </row>
    <row r="53" spans="1:12" s="110" customFormat="1" ht="13.5" customHeight="1" x14ac:dyDescent="0.2">
      <c r="A53" s="118"/>
      <c r="B53" s="121" t="s">
        <v>110</v>
      </c>
      <c r="C53" s="113">
        <v>19.010996909365343</v>
      </c>
      <c r="D53" s="115">
        <v>2645</v>
      </c>
      <c r="E53" s="114">
        <v>2644</v>
      </c>
      <c r="F53" s="114">
        <v>2647</v>
      </c>
      <c r="G53" s="114">
        <v>2554</v>
      </c>
      <c r="H53" s="140">
        <v>2486</v>
      </c>
      <c r="I53" s="115">
        <v>159</v>
      </c>
      <c r="J53" s="116">
        <v>6.395816572807723</v>
      </c>
    </row>
    <row r="54" spans="1:12" s="110" customFormat="1" ht="13.5" customHeight="1" x14ac:dyDescent="0.2">
      <c r="A54" s="120"/>
      <c r="B54" s="121" t="s">
        <v>111</v>
      </c>
      <c r="C54" s="113">
        <v>1.135628548839215</v>
      </c>
      <c r="D54" s="115">
        <v>158</v>
      </c>
      <c r="E54" s="114">
        <v>168</v>
      </c>
      <c r="F54" s="114">
        <v>149</v>
      </c>
      <c r="G54" s="114">
        <v>156</v>
      </c>
      <c r="H54" s="140">
        <v>146</v>
      </c>
      <c r="I54" s="115">
        <v>12</v>
      </c>
      <c r="J54" s="116">
        <v>8.2191780821917817</v>
      </c>
    </row>
    <row r="55" spans="1:12" s="110" customFormat="1" ht="13.5" customHeight="1" x14ac:dyDescent="0.2">
      <c r="A55" s="120"/>
      <c r="B55" s="121" t="s">
        <v>112</v>
      </c>
      <c r="C55" s="113">
        <v>0.28031337597929995</v>
      </c>
      <c r="D55" s="115">
        <v>39</v>
      </c>
      <c r="E55" s="114">
        <v>38</v>
      </c>
      <c r="F55" s="114">
        <v>37</v>
      </c>
      <c r="G55" s="114">
        <v>29</v>
      </c>
      <c r="H55" s="140">
        <v>22</v>
      </c>
      <c r="I55" s="115">
        <v>17</v>
      </c>
      <c r="J55" s="116">
        <v>77.272727272727266</v>
      </c>
    </row>
    <row r="56" spans="1:12" s="110" customFormat="1" ht="13.5" customHeight="1" x14ac:dyDescent="0.2">
      <c r="A56" s="118" t="s">
        <v>113</v>
      </c>
      <c r="B56" s="122" t="s">
        <v>116</v>
      </c>
      <c r="C56" s="113">
        <v>91.360598001868752</v>
      </c>
      <c r="D56" s="115">
        <v>12711</v>
      </c>
      <c r="E56" s="114">
        <v>12920</v>
      </c>
      <c r="F56" s="114">
        <v>13074</v>
      </c>
      <c r="G56" s="114">
        <v>12807</v>
      </c>
      <c r="H56" s="140">
        <v>12555</v>
      </c>
      <c r="I56" s="115">
        <v>156</v>
      </c>
      <c r="J56" s="116">
        <v>1.2425328554360813</v>
      </c>
    </row>
    <row r="57" spans="1:12" s="110" customFormat="1" ht="13.5" customHeight="1" x14ac:dyDescent="0.2">
      <c r="A57" s="142"/>
      <c r="B57" s="124" t="s">
        <v>117</v>
      </c>
      <c r="C57" s="125">
        <v>8.6322144756702368</v>
      </c>
      <c r="D57" s="143">
        <v>1201</v>
      </c>
      <c r="E57" s="144">
        <v>1191</v>
      </c>
      <c r="F57" s="144">
        <v>1174</v>
      </c>
      <c r="G57" s="144">
        <v>1105</v>
      </c>
      <c r="H57" s="145">
        <v>1043</v>
      </c>
      <c r="I57" s="143">
        <v>158</v>
      </c>
      <c r="J57" s="146">
        <v>15.148609779482262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103085</v>
      </c>
      <c r="E12" s="236">
        <v>103197</v>
      </c>
      <c r="F12" s="114">
        <v>104305</v>
      </c>
      <c r="G12" s="114">
        <v>102284</v>
      </c>
      <c r="H12" s="140">
        <v>101972</v>
      </c>
      <c r="I12" s="115">
        <v>1113</v>
      </c>
      <c r="J12" s="116">
        <v>1.0914760914760915</v>
      </c>
    </row>
    <row r="13" spans="1:15" s="110" customFormat="1" ht="12" customHeight="1" x14ac:dyDescent="0.2">
      <c r="A13" s="118" t="s">
        <v>105</v>
      </c>
      <c r="B13" s="119" t="s">
        <v>106</v>
      </c>
      <c r="C13" s="113">
        <v>54.788766551874666</v>
      </c>
      <c r="D13" s="115">
        <v>56479</v>
      </c>
      <c r="E13" s="114">
        <v>56510</v>
      </c>
      <c r="F13" s="114">
        <v>57435</v>
      </c>
      <c r="G13" s="114">
        <v>56428</v>
      </c>
      <c r="H13" s="140">
        <v>56279</v>
      </c>
      <c r="I13" s="115">
        <v>200</v>
      </c>
      <c r="J13" s="116">
        <v>0.35537234137067114</v>
      </c>
    </row>
    <row r="14" spans="1:15" s="110" customFormat="1" ht="12" customHeight="1" x14ac:dyDescent="0.2">
      <c r="A14" s="118"/>
      <c r="B14" s="119" t="s">
        <v>107</v>
      </c>
      <c r="C14" s="113">
        <v>45.211233448125334</v>
      </c>
      <c r="D14" s="115">
        <v>46606</v>
      </c>
      <c r="E14" s="114">
        <v>46687</v>
      </c>
      <c r="F14" s="114">
        <v>46870</v>
      </c>
      <c r="G14" s="114">
        <v>45856</v>
      </c>
      <c r="H14" s="140">
        <v>45693</v>
      </c>
      <c r="I14" s="115">
        <v>913</v>
      </c>
      <c r="J14" s="116">
        <v>1.9981178736349112</v>
      </c>
    </row>
    <row r="15" spans="1:15" s="110" customFormat="1" ht="12" customHeight="1" x14ac:dyDescent="0.2">
      <c r="A15" s="118" t="s">
        <v>105</v>
      </c>
      <c r="B15" s="121" t="s">
        <v>108</v>
      </c>
      <c r="C15" s="113">
        <v>11.463355483338992</v>
      </c>
      <c r="D15" s="115">
        <v>11817</v>
      </c>
      <c r="E15" s="114">
        <v>12199</v>
      </c>
      <c r="F15" s="114">
        <v>12758</v>
      </c>
      <c r="G15" s="114">
        <v>11567</v>
      </c>
      <c r="H15" s="140">
        <v>11976</v>
      </c>
      <c r="I15" s="115">
        <v>-159</v>
      </c>
      <c r="J15" s="116">
        <v>-1.3276553106212425</v>
      </c>
    </row>
    <row r="16" spans="1:15" s="110" customFormat="1" ht="12" customHeight="1" x14ac:dyDescent="0.2">
      <c r="A16" s="118"/>
      <c r="B16" s="121" t="s">
        <v>109</v>
      </c>
      <c r="C16" s="113">
        <v>65.814619003734776</v>
      </c>
      <c r="D16" s="115">
        <v>67845</v>
      </c>
      <c r="E16" s="114">
        <v>67775</v>
      </c>
      <c r="F16" s="114">
        <v>68433</v>
      </c>
      <c r="G16" s="114">
        <v>68065</v>
      </c>
      <c r="H16" s="140">
        <v>67779</v>
      </c>
      <c r="I16" s="115">
        <v>66</v>
      </c>
      <c r="J16" s="116">
        <v>9.7375293232417115E-2</v>
      </c>
    </row>
    <row r="17" spans="1:10" s="110" customFormat="1" ht="12" customHeight="1" x14ac:dyDescent="0.2">
      <c r="A17" s="118"/>
      <c r="B17" s="121" t="s">
        <v>110</v>
      </c>
      <c r="C17" s="113">
        <v>21.336760925449873</v>
      </c>
      <c r="D17" s="115">
        <v>21995</v>
      </c>
      <c r="E17" s="114">
        <v>21768</v>
      </c>
      <c r="F17" s="114">
        <v>21711</v>
      </c>
      <c r="G17" s="114">
        <v>21272</v>
      </c>
      <c r="H17" s="140">
        <v>20857</v>
      </c>
      <c r="I17" s="115">
        <v>1138</v>
      </c>
      <c r="J17" s="116">
        <v>5.45620175480654</v>
      </c>
    </row>
    <row r="18" spans="1:10" s="110" customFormat="1" ht="12" customHeight="1" x14ac:dyDescent="0.2">
      <c r="A18" s="120"/>
      <c r="B18" s="121" t="s">
        <v>111</v>
      </c>
      <c r="C18" s="113">
        <v>1.3852645874763545</v>
      </c>
      <c r="D18" s="115">
        <v>1428</v>
      </c>
      <c r="E18" s="114">
        <v>1455</v>
      </c>
      <c r="F18" s="114">
        <v>1403</v>
      </c>
      <c r="G18" s="114">
        <v>1380</v>
      </c>
      <c r="H18" s="140">
        <v>1360</v>
      </c>
      <c r="I18" s="115">
        <v>68</v>
      </c>
      <c r="J18" s="116">
        <v>5</v>
      </c>
    </row>
    <row r="19" spans="1:10" s="110" customFormat="1" ht="12" customHeight="1" x14ac:dyDescent="0.2">
      <c r="A19" s="120"/>
      <c r="B19" s="121" t="s">
        <v>112</v>
      </c>
      <c r="C19" s="113">
        <v>0.37153805112285976</v>
      </c>
      <c r="D19" s="115">
        <v>383</v>
      </c>
      <c r="E19" s="114">
        <v>357</v>
      </c>
      <c r="F19" s="114">
        <v>344</v>
      </c>
      <c r="G19" s="114">
        <v>290</v>
      </c>
      <c r="H19" s="140">
        <v>285</v>
      </c>
      <c r="I19" s="115">
        <v>98</v>
      </c>
      <c r="J19" s="116">
        <v>34.385964912280699</v>
      </c>
    </row>
    <row r="20" spans="1:10" s="110" customFormat="1" ht="12" customHeight="1" x14ac:dyDescent="0.2">
      <c r="A20" s="118" t="s">
        <v>113</v>
      </c>
      <c r="B20" s="119" t="s">
        <v>181</v>
      </c>
      <c r="C20" s="113">
        <v>71.443954018528402</v>
      </c>
      <c r="D20" s="115">
        <v>73648</v>
      </c>
      <c r="E20" s="114">
        <v>73900</v>
      </c>
      <c r="F20" s="114">
        <v>75014</v>
      </c>
      <c r="G20" s="114">
        <v>73362</v>
      </c>
      <c r="H20" s="140">
        <v>73466</v>
      </c>
      <c r="I20" s="115">
        <v>182</v>
      </c>
      <c r="J20" s="116">
        <v>0.24773364549587565</v>
      </c>
    </row>
    <row r="21" spans="1:10" s="110" customFormat="1" ht="12" customHeight="1" x14ac:dyDescent="0.2">
      <c r="A21" s="118"/>
      <c r="B21" s="119" t="s">
        <v>182</v>
      </c>
      <c r="C21" s="113">
        <v>28.556045981471602</v>
      </c>
      <c r="D21" s="115">
        <v>29437</v>
      </c>
      <c r="E21" s="114">
        <v>29297</v>
      </c>
      <c r="F21" s="114">
        <v>29291</v>
      </c>
      <c r="G21" s="114">
        <v>28922</v>
      </c>
      <c r="H21" s="140">
        <v>28506</v>
      </c>
      <c r="I21" s="115">
        <v>931</v>
      </c>
      <c r="J21" s="116">
        <v>3.2659790921209568</v>
      </c>
    </row>
    <row r="22" spans="1:10" s="110" customFormat="1" ht="12" customHeight="1" x14ac:dyDescent="0.2">
      <c r="A22" s="118" t="s">
        <v>113</v>
      </c>
      <c r="B22" s="119" t="s">
        <v>116</v>
      </c>
      <c r="C22" s="113">
        <v>89.637677644662176</v>
      </c>
      <c r="D22" s="115">
        <v>92403</v>
      </c>
      <c r="E22" s="114">
        <v>92847</v>
      </c>
      <c r="F22" s="114">
        <v>93520</v>
      </c>
      <c r="G22" s="114">
        <v>91909</v>
      </c>
      <c r="H22" s="140">
        <v>91871</v>
      </c>
      <c r="I22" s="115">
        <v>532</v>
      </c>
      <c r="J22" s="116">
        <v>0.57907283038173085</v>
      </c>
    </row>
    <row r="23" spans="1:10" s="110" customFormat="1" ht="12" customHeight="1" x14ac:dyDescent="0.2">
      <c r="A23" s="118"/>
      <c r="B23" s="119" t="s">
        <v>117</v>
      </c>
      <c r="C23" s="113">
        <v>10.337100451084057</v>
      </c>
      <c r="D23" s="115">
        <v>10656</v>
      </c>
      <c r="E23" s="114">
        <v>10329</v>
      </c>
      <c r="F23" s="114">
        <v>10764</v>
      </c>
      <c r="G23" s="114">
        <v>10359</v>
      </c>
      <c r="H23" s="140">
        <v>10084</v>
      </c>
      <c r="I23" s="115">
        <v>572</v>
      </c>
      <c r="J23" s="116">
        <v>5.6723522411741376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1832624</v>
      </c>
      <c r="E25" s="236">
        <v>1840184</v>
      </c>
      <c r="F25" s="236">
        <v>1858117</v>
      </c>
      <c r="G25" s="236">
        <v>1826705</v>
      </c>
      <c r="H25" s="241">
        <v>1822839</v>
      </c>
      <c r="I25" s="235">
        <v>9785</v>
      </c>
      <c r="J25" s="116">
        <v>0.53680001360515106</v>
      </c>
    </row>
    <row r="26" spans="1:10" s="110" customFormat="1" ht="12" customHeight="1" x14ac:dyDescent="0.2">
      <c r="A26" s="118" t="s">
        <v>105</v>
      </c>
      <c r="B26" s="119" t="s">
        <v>106</v>
      </c>
      <c r="C26" s="113">
        <v>53.400042780188407</v>
      </c>
      <c r="D26" s="115">
        <v>978622</v>
      </c>
      <c r="E26" s="114">
        <v>982156</v>
      </c>
      <c r="F26" s="114">
        <v>997827</v>
      </c>
      <c r="G26" s="114">
        <v>981947</v>
      </c>
      <c r="H26" s="140">
        <v>977949</v>
      </c>
      <c r="I26" s="115">
        <v>673</v>
      </c>
      <c r="J26" s="116">
        <v>6.8817494572825377E-2</v>
      </c>
    </row>
    <row r="27" spans="1:10" s="110" customFormat="1" ht="12" customHeight="1" x14ac:dyDescent="0.2">
      <c r="A27" s="118"/>
      <c r="B27" s="119" t="s">
        <v>107</v>
      </c>
      <c r="C27" s="113">
        <v>46.599957219811593</v>
      </c>
      <c r="D27" s="115">
        <v>854002</v>
      </c>
      <c r="E27" s="114">
        <v>858028</v>
      </c>
      <c r="F27" s="114">
        <v>860290</v>
      </c>
      <c r="G27" s="114">
        <v>844758</v>
      </c>
      <c r="H27" s="140">
        <v>844890</v>
      </c>
      <c r="I27" s="115">
        <v>9112</v>
      </c>
      <c r="J27" s="116">
        <v>1.0784835895797087</v>
      </c>
    </row>
    <row r="28" spans="1:10" s="110" customFormat="1" ht="12" customHeight="1" x14ac:dyDescent="0.2">
      <c r="A28" s="118" t="s">
        <v>105</v>
      </c>
      <c r="B28" s="121" t="s">
        <v>108</v>
      </c>
      <c r="C28" s="113">
        <v>10.692100507250805</v>
      </c>
      <c r="D28" s="115">
        <v>195946</v>
      </c>
      <c r="E28" s="114">
        <v>204193</v>
      </c>
      <c r="F28" s="114">
        <v>210668</v>
      </c>
      <c r="G28" s="114">
        <v>191024</v>
      </c>
      <c r="H28" s="140">
        <v>196317</v>
      </c>
      <c r="I28" s="115">
        <v>-371</v>
      </c>
      <c r="J28" s="116">
        <v>-0.18898006795132363</v>
      </c>
    </row>
    <row r="29" spans="1:10" s="110" customFormat="1" ht="12" customHeight="1" x14ac:dyDescent="0.2">
      <c r="A29" s="118"/>
      <c r="B29" s="121" t="s">
        <v>109</v>
      </c>
      <c r="C29" s="113">
        <v>66.478284689057872</v>
      </c>
      <c r="D29" s="115">
        <v>1218297</v>
      </c>
      <c r="E29" s="114">
        <v>1220576</v>
      </c>
      <c r="F29" s="114">
        <v>1233696</v>
      </c>
      <c r="G29" s="114">
        <v>1228259</v>
      </c>
      <c r="H29" s="140">
        <v>1225802</v>
      </c>
      <c r="I29" s="115">
        <v>-7505</v>
      </c>
      <c r="J29" s="116">
        <v>-0.61225222344228514</v>
      </c>
    </row>
    <row r="30" spans="1:10" s="110" customFormat="1" ht="12" customHeight="1" x14ac:dyDescent="0.2">
      <c r="A30" s="118"/>
      <c r="B30" s="121" t="s">
        <v>110</v>
      </c>
      <c r="C30" s="113">
        <v>21.577475794270946</v>
      </c>
      <c r="D30" s="115">
        <v>395434</v>
      </c>
      <c r="E30" s="114">
        <v>392254</v>
      </c>
      <c r="F30" s="114">
        <v>390956</v>
      </c>
      <c r="G30" s="114">
        <v>385340</v>
      </c>
      <c r="H30" s="140">
        <v>379492</v>
      </c>
      <c r="I30" s="115">
        <v>15942</v>
      </c>
      <c r="J30" s="116">
        <v>4.2008790699145173</v>
      </c>
    </row>
    <row r="31" spans="1:10" s="110" customFormat="1" ht="12" customHeight="1" x14ac:dyDescent="0.2">
      <c r="A31" s="120"/>
      <c r="B31" s="121" t="s">
        <v>111</v>
      </c>
      <c r="C31" s="113">
        <v>1.2521390094203722</v>
      </c>
      <c r="D31" s="115">
        <v>22947</v>
      </c>
      <c r="E31" s="114">
        <v>23161</v>
      </c>
      <c r="F31" s="114">
        <v>22797</v>
      </c>
      <c r="G31" s="114">
        <v>22082</v>
      </c>
      <c r="H31" s="140">
        <v>21228</v>
      </c>
      <c r="I31" s="115">
        <v>1719</v>
      </c>
      <c r="J31" s="116">
        <v>8.0977953646127752</v>
      </c>
    </row>
    <row r="32" spans="1:10" s="110" customFormat="1" ht="12" customHeight="1" x14ac:dyDescent="0.2">
      <c r="A32" s="120"/>
      <c r="B32" s="121" t="s">
        <v>112</v>
      </c>
      <c r="C32" s="113">
        <v>0.35440985166624467</v>
      </c>
      <c r="D32" s="115">
        <v>6495</v>
      </c>
      <c r="E32" s="114">
        <v>6374</v>
      </c>
      <c r="F32" s="114">
        <v>6563</v>
      </c>
      <c r="G32" s="114">
        <v>5805</v>
      </c>
      <c r="H32" s="140">
        <v>5457</v>
      </c>
      <c r="I32" s="115">
        <v>1038</v>
      </c>
      <c r="J32" s="116">
        <v>19.021440351841672</v>
      </c>
    </row>
    <row r="33" spans="1:10" s="110" customFormat="1" ht="12" customHeight="1" x14ac:dyDescent="0.2">
      <c r="A33" s="118" t="s">
        <v>113</v>
      </c>
      <c r="B33" s="119" t="s">
        <v>181</v>
      </c>
      <c r="C33" s="113">
        <v>70.802194012519749</v>
      </c>
      <c r="D33" s="115">
        <v>1297538</v>
      </c>
      <c r="E33" s="114">
        <v>1304286</v>
      </c>
      <c r="F33" s="114">
        <v>1323963</v>
      </c>
      <c r="G33" s="114">
        <v>1298303</v>
      </c>
      <c r="H33" s="140">
        <v>1299855</v>
      </c>
      <c r="I33" s="115">
        <v>-2317</v>
      </c>
      <c r="J33" s="116">
        <v>-0.1782506510341538</v>
      </c>
    </row>
    <row r="34" spans="1:10" s="110" customFormat="1" ht="12" customHeight="1" x14ac:dyDescent="0.2">
      <c r="A34" s="118"/>
      <c r="B34" s="119" t="s">
        <v>182</v>
      </c>
      <c r="C34" s="113">
        <v>29.197805987480248</v>
      </c>
      <c r="D34" s="115">
        <v>535086</v>
      </c>
      <c r="E34" s="114">
        <v>535898</v>
      </c>
      <c r="F34" s="114">
        <v>534154</v>
      </c>
      <c r="G34" s="114">
        <v>528402</v>
      </c>
      <c r="H34" s="140">
        <v>522984</v>
      </c>
      <c r="I34" s="115">
        <v>12102</v>
      </c>
      <c r="J34" s="116">
        <v>2.3140287274562894</v>
      </c>
    </row>
    <row r="35" spans="1:10" s="110" customFormat="1" ht="12" customHeight="1" x14ac:dyDescent="0.2">
      <c r="A35" s="118" t="s">
        <v>113</v>
      </c>
      <c r="B35" s="119" t="s">
        <v>116</v>
      </c>
      <c r="C35" s="113">
        <v>87.776161394808753</v>
      </c>
      <c r="D35" s="115">
        <v>1608607</v>
      </c>
      <c r="E35" s="114">
        <v>1619541</v>
      </c>
      <c r="F35" s="114">
        <v>1630111</v>
      </c>
      <c r="G35" s="114">
        <v>1605820</v>
      </c>
      <c r="H35" s="140">
        <v>1609152</v>
      </c>
      <c r="I35" s="115">
        <v>-545</v>
      </c>
      <c r="J35" s="116">
        <v>-3.3868770631985047E-2</v>
      </c>
    </row>
    <row r="36" spans="1:10" s="110" customFormat="1" ht="12" customHeight="1" x14ac:dyDescent="0.2">
      <c r="A36" s="118"/>
      <c r="B36" s="119" t="s">
        <v>117</v>
      </c>
      <c r="C36" s="113">
        <v>12.182640847222343</v>
      </c>
      <c r="D36" s="115">
        <v>223262</v>
      </c>
      <c r="E36" s="114">
        <v>219871</v>
      </c>
      <c r="F36" s="114">
        <v>227238</v>
      </c>
      <c r="G36" s="114">
        <v>220113</v>
      </c>
      <c r="H36" s="140">
        <v>212921</v>
      </c>
      <c r="I36" s="115">
        <v>10341</v>
      </c>
      <c r="J36" s="116">
        <v>4.8567309001930292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130048</v>
      </c>
      <c r="E64" s="236">
        <v>130404</v>
      </c>
      <c r="F64" s="236">
        <v>131273</v>
      </c>
      <c r="G64" s="236">
        <v>128887</v>
      </c>
      <c r="H64" s="140">
        <v>128823</v>
      </c>
      <c r="I64" s="115">
        <v>1225</v>
      </c>
      <c r="J64" s="116">
        <v>0.9509171498878306</v>
      </c>
    </row>
    <row r="65" spans="1:12" s="110" customFormat="1" ht="12" customHeight="1" x14ac:dyDescent="0.2">
      <c r="A65" s="118" t="s">
        <v>105</v>
      </c>
      <c r="B65" s="119" t="s">
        <v>106</v>
      </c>
      <c r="C65" s="113">
        <v>54.462967519685037</v>
      </c>
      <c r="D65" s="235">
        <v>70828</v>
      </c>
      <c r="E65" s="236">
        <v>70968</v>
      </c>
      <c r="F65" s="236">
        <v>71819</v>
      </c>
      <c r="G65" s="236">
        <v>70707</v>
      </c>
      <c r="H65" s="140">
        <v>70637</v>
      </c>
      <c r="I65" s="115">
        <v>191</v>
      </c>
      <c r="J65" s="116">
        <v>0.27039653439415606</v>
      </c>
    </row>
    <row r="66" spans="1:12" s="110" customFormat="1" ht="12" customHeight="1" x14ac:dyDescent="0.2">
      <c r="A66" s="118"/>
      <c r="B66" s="119" t="s">
        <v>107</v>
      </c>
      <c r="C66" s="113">
        <v>45.537032480314963</v>
      </c>
      <c r="D66" s="235">
        <v>59220</v>
      </c>
      <c r="E66" s="236">
        <v>59436</v>
      </c>
      <c r="F66" s="236">
        <v>59454</v>
      </c>
      <c r="G66" s="236">
        <v>58180</v>
      </c>
      <c r="H66" s="140">
        <v>58186</v>
      </c>
      <c r="I66" s="115">
        <v>1034</v>
      </c>
      <c r="J66" s="116">
        <v>1.7770597738287561</v>
      </c>
    </row>
    <row r="67" spans="1:12" s="110" customFormat="1" ht="12" customHeight="1" x14ac:dyDescent="0.2">
      <c r="A67" s="118" t="s">
        <v>105</v>
      </c>
      <c r="B67" s="121" t="s">
        <v>108</v>
      </c>
      <c r="C67" s="113">
        <v>10.853684793307087</v>
      </c>
      <c r="D67" s="235">
        <v>14115</v>
      </c>
      <c r="E67" s="236">
        <v>14633</v>
      </c>
      <c r="F67" s="236">
        <v>15196</v>
      </c>
      <c r="G67" s="236">
        <v>13725</v>
      </c>
      <c r="H67" s="140">
        <v>14248</v>
      </c>
      <c r="I67" s="115">
        <v>-133</v>
      </c>
      <c r="J67" s="116">
        <v>-0.93346434587310501</v>
      </c>
    </row>
    <row r="68" spans="1:12" s="110" customFormat="1" ht="12" customHeight="1" x14ac:dyDescent="0.2">
      <c r="A68" s="118"/>
      <c r="B68" s="121" t="s">
        <v>109</v>
      </c>
      <c r="C68" s="113">
        <v>66.127122293307082</v>
      </c>
      <c r="D68" s="235">
        <v>85997</v>
      </c>
      <c r="E68" s="236">
        <v>86073</v>
      </c>
      <c r="F68" s="236">
        <v>86654</v>
      </c>
      <c r="G68" s="236">
        <v>86342</v>
      </c>
      <c r="H68" s="140">
        <v>86249</v>
      </c>
      <c r="I68" s="115">
        <v>-252</v>
      </c>
      <c r="J68" s="116">
        <v>-0.29217730060638386</v>
      </c>
    </row>
    <row r="69" spans="1:12" s="110" customFormat="1" ht="12" customHeight="1" x14ac:dyDescent="0.2">
      <c r="A69" s="118"/>
      <c r="B69" s="121" t="s">
        <v>110</v>
      </c>
      <c r="C69" s="113">
        <v>21.754275344488189</v>
      </c>
      <c r="D69" s="235">
        <v>28291</v>
      </c>
      <c r="E69" s="236">
        <v>28008</v>
      </c>
      <c r="F69" s="236">
        <v>27772</v>
      </c>
      <c r="G69" s="236">
        <v>27194</v>
      </c>
      <c r="H69" s="140">
        <v>26754</v>
      </c>
      <c r="I69" s="115">
        <v>1537</v>
      </c>
      <c r="J69" s="116">
        <v>5.7449353367720715</v>
      </c>
    </row>
    <row r="70" spans="1:12" s="110" customFormat="1" ht="12" customHeight="1" x14ac:dyDescent="0.2">
      <c r="A70" s="120"/>
      <c r="B70" s="121" t="s">
        <v>111</v>
      </c>
      <c r="C70" s="113">
        <v>1.2649175688976377</v>
      </c>
      <c r="D70" s="235">
        <v>1645</v>
      </c>
      <c r="E70" s="236">
        <v>1690</v>
      </c>
      <c r="F70" s="236">
        <v>1651</v>
      </c>
      <c r="G70" s="236">
        <v>1626</v>
      </c>
      <c r="H70" s="140">
        <v>1572</v>
      </c>
      <c r="I70" s="115">
        <v>73</v>
      </c>
      <c r="J70" s="116">
        <v>4.6437659033078882</v>
      </c>
    </row>
    <row r="71" spans="1:12" s="110" customFormat="1" ht="12" customHeight="1" x14ac:dyDescent="0.2">
      <c r="A71" s="120"/>
      <c r="B71" s="121" t="s">
        <v>112</v>
      </c>
      <c r="C71" s="113">
        <v>0.32757135826771655</v>
      </c>
      <c r="D71" s="235">
        <v>426</v>
      </c>
      <c r="E71" s="236">
        <v>417</v>
      </c>
      <c r="F71" s="236">
        <v>440</v>
      </c>
      <c r="G71" s="236">
        <v>386</v>
      </c>
      <c r="H71" s="140">
        <v>353</v>
      </c>
      <c r="I71" s="115">
        <v>73</v>
      </c>
      <c r="J71" s="116">
        <v>20.679886685552407</v>
      </c>
    </row>
    <row r="72" spans="1:12" s="110" customFormat="1" ht="12" customHeight="1" x14ac:dyDescent="0.2">
      <c r="A72" s="118" t="s">
        <v>113</v>
      </c>
      <c r="B72" s="119" t="s">
        <v>181</v>
      </c>
      <c r="C72" s="113">
        <v>71.971118356299215</v>
      </c>
      <c r="D72" s="235">
        <v>93597</v>
      </c>
      <c r="E72" s="236">
        <v>94070</v>
      </c>
      <c r="F72" s="236">
        <v>95094</v>
      </c>
      <c r="G72" s="236">
        <v>93215</v>
      </c>
      <c r="H72" s="140">
        <v>93472</v>
      </c>
      <c r="I72" s="115">
        <v>125</v>
      </c>
      <c r="J72" s="116">
        <v>0.13372988702499145</v>
      </c>
    </row>
    <row r="73" spans="1:12" s="110" customFormat="1" ht="12" customHeight="1" x14ac:dyDescent="0.2">
      <c r="A73" s="118"/>
      <c r="B73" s="119" t="s">
        <v>182</v>
      </c>
      <c r="C73" s="113">
        <v>28.028881643700789</v>
      </c>
      <c r="D73" s="115">
        <v>36451</v>
      </c>
      <c r="E73" s="114">
        <v>36334</v>
      </c>
      <c r="F73" s="114">
        <v>36179</v>
      </c>
      <c r="G73" s="114">
        <v>35672</v>
      </c>
      <c r="H73" s="140">
        <v>35351</v>
      </c>
      <c r="I73" s="115">
        <v>1100</v>
      </c>
      <c r="J73" s="116">
        <v>3.1116517213091566</v>
      </c>
    </row>
    <row r="74" spans="1:12" s="110" customFormat="1" ht="12" customHeight="1" x14ac:dyDescent="0.2">
      <c r="A74" s="118" t="s">
        <v>113</v>
      </c>
      <c r="B74" s="119" t="s">
        <v>116</v>
      </c>
      <c r="C74" s="113">
        <v>90.898745078740163</v>
      </c>
      <c r="D74" s="115">
        <v>118212</v>
      </c>
      <c r="E74" s="114">
        <v>118888</v>
      </c>
      <c r="F74" s="114">
        <v>119539</v>
      </c>
      <c r="G74" s="114">
        <v>117538</v>
      </c>
      <c r="H74" s="140">
        <v>117658</v>
      </c>
      <c r="I74" s="115">
        <v>554</v>
      </c>
      <c r="J74" s="116">
        <v>0.47085621037243536</v>
      </c>
    </row>
    <row r="75" spans="1:12" s="110" customFormat="1" ht="12" customHeight="1" x14ac:dyDescent="0.2">
      <c r="A75" s="142"/>
      <c r="B75" s="124" t="s">
        <v>117</v>
      </c>
      <c r="C75" s="125">
        <v>9.0774175688976371</v>
      </c>
      <c r="D75" s="143">
        <v>11805</v>
      </c>
      <c r="E75" s="144">
        <v>11489</v>
      </c>
      <c r="F75" s="144">
        <v>11707</v>
      </c>
      <c r="G75" s="144">
        <v>11327</v>
      </c>
      <c r="H75" s="145">
        <v>11144</v>
      </c>
      <c r="I75" s="143">
        <v>661</v>
      </c>
      <c r="J75" s="146">
        <v>5.9314429289303661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103085</v>
      </c>
      <c r="G11" s="114">
        <v>103197</v>
      </c>
      <c r="H11" s="114">
        <v>104305</v>
      </c>
      <c r="I11" s="114">
        <v>102284</v>
      </c>
      <c r="J11" s="140">
        <v>101972</v>
      </c>
      <c r="K11" s="114">
        <v>1113</v>
      </c>
      <c r="L11" s="116">
        <v>1.0914760914760915</v>
      </c>
    </row>
    <row r="12" spans="1:17" s="110" customFormat="1" ht="24.95" customHeight="1" x14ac:dyDescent="0.2">
      <c r="A12" s="604" t="s">
        <v>185</v>
      </c>
      <c r="B12" s="605"/>
      <c r="C12" s="605"/>
      <c r="D12" s="606"/>
      <c r="E12" s="113">
        <v>54.788766551874666</v>
      </c>
      <c r="F12" s="115">
        <v>56479</v>
      </c>
      <c r="G12" s="114">
        <v>56510</v>
      </c>
      <c r="H12" s="114">
        <v>57435</v>
      </c>
      <c r="I12" s="114">
        <v>56428</v>
      </c>
      <c r="J12" s="140">
        <v>56279</v>
      </c>
      <c r="K12" s="114">
        <v>200</v>
      </c>
      <c r="L12" s="116">
        <v>0.35537234137067114</v>
      </c>
    </row>
    <row r="13" spans="1:17" s="110" customFormat="1" ht="15" customHeight="1" x14ac:dyDescent="0.2">
      <c r="A13" s="120"/>
      <c r="B13" s="612" t="s">
        <v>107</v>
      </c>
      <c r="C13" s="612"/>
      <c r="E13" s="113">
        <v>45.211233448125334</v>
      </c>
      <c r="F13" s="115">
        <v>46606</v>
      </c>
      <c r="G13" s="114">
        <v>46687</v>
      </c>
      <c r="H13" s="114">
        <v>46870</v>
      </c>
      <c r="I13" s="114">
        <v>45856</v>
      </c>
      <c r="J13" s="140">
        <v>45693</v>
      </c>
      <c r="K13" s="114">
        <v>913</v>
      </c>
      <c r="L13" s="116">
        <v>1.9981178736349112</v>
      </c>
    </row>
    <row r="14" spans="1:17" s="110" customFormat="1" ht="24.95" customHeight="1" x14ac:dyDescent="0.2">
      <c r="A14" s="604" t="s">
        <v>186</v>
      </c>
      <c r="B14" s="605"/>
      <c r="C14" s="605"/>
      <c r="D14" s="606"/>
      <c r="E14" s="113">
        <v>11.463355483338992</v>
      </c>
      <c r="F14" s="115">
        <v>11817</v>
      </c>
      <c r="G14" s="114">
        <v>12199</v>
      </c>
      <c r="H14" s="114">
        <v>12758</v>
      </c>
      <c r="I14" s="114">
        <v>11567</v>
      </c>
      <c r="J14" s="140">
        <v>11976</v>
      </c>
      <c r="K14" s="114">
        <v>-159</v>
      </c>
      <c r="L14" s="116">
        <v>-1.3276553106212425</v>
      </c>
    </row>
    <row r="15" spans="1:17" s="110" customFormat="1" ht="15" customHeight="1" x14ac:dyDescent="0.2">
      <c r="A15" s="120"/>
      <c r="B15" s="119"/>
      <c r="C15" s="258" t="s">
        <v>106</v>
      </c>
      <c r="E15" s="113">
        <v>59.346703901159344</v>
      </c>
      <c r="F15" s="115">
        <v>7013</v>
      </c>
      <c r="G15" s="114">
        <v>7254</v>
      </c>
      <c r="H15" s="114">
        <v>7629</v>
      </c>
      <c r="I15" s="114">
        <v>6917</v>
      </c>
      <c r="J15" s="140">
        <v>7141</v>
      </c>
      <c r="K15" s="114">
        <v>-128</v>
      </c>
      <c r="L15" s="116">
        <v>-1.7924660411707043</v>
      </c>
    </row>
    <row r="16" spans="1:17" s="110" customFormat="1" ht="15" customHeight="1" x14ac:dyDescent="0.2">
      <c r="A16" s="120"/>
      <c r="B16" s="119"/>
      <c r="C16" s="258" t="s">
        <v>107</v>
      </c>
      <c r="E16" s="113">
        <v>40.653296098840656</v>
      </c>
      <c r="F16" s="115">
        <v>4804</v>
      </c>
      <c r="G16" s="114">
        <v>4945</v>
      </c>
      <c r="H16" s="114">
        <v>5129</v>
      </c>
      <c r="I16" s="114">
        <v>4650</v>
      </c>
      <c r="J16" s="140">
        <v>4835</v>
      </c>
      <c r="K16" s="114">
        <v>-31</v>
      </c>
      <c r="L16" s="116">
        <v>-0.64115822130299893</v>
      </c>
    </row>
    <row r="17" spans="1:12" s="110" customFormat="1" ht="15" customHeight="1" x14ac:dyDescent="0.2">
      <c r="A17" s="120"/>
      <c r="B17" s="121" t="s">
        <v>109</v>
      </c>
      <c r="C17" s="258"/>
      <c r="E17" s="113">
        <v>65.814619003734776</v>
      </c>
      <c r="F17" s="115">
        <v>67845</v>
      </c>
      <c r="G17" s="114">
        <v>67775</v>
      </c>
      <c r="H17" s="114">
        <v>68433</v>
      </c>
      <c r="I17" s="114">
        <v>68065</v>
      </c>
      <c r="J17" s="140">
        <v>67779</v>
      </c>
      <c r="K17" s="114">
        <v>66</v>
      </c>
      <c r="L17" s="116">
        <v>9.7375293232417115E-2</v>
      </c>
    </row>
    <row r="18" spans="1:12" s="110" customFormat="1" ht="15" customHeight="1" x14ac:dyDescent="0.2">
      <c r="A18" s="120"/>
      <c r="B18" s="119"/>
      <c r="C18" s="258" t="s">
        <v>106</v>
      </c>
      <c r="E18" s="113">
        <v>54.749797332154174</v>
      </c>
      <c r="F18" s="115">
        <v>37145</v>
      </c>
      <c r="G18" s="114">
        <v>37030</v>
      </c>
      <c r="H18" s="114">
        <v>37576</v>
      </c>
      <c r="I18" s="114">
        <v>37488</v>
      </c>
      <c r="J18" s="140">
        <v>37342</v>
      </c>
      <c r="K18" s="114">
        <v>-197</v>
      </c>
      <c r="L18" s="116">
        <v>-0.52755610304750677</v>
      </c>
    </row>
    <row r="19" spans="1:12" s="110" customFormat="1" ht="15" customHeight="1" x14ac:dyDescent="0.2">
      <c r="A19" s="120"/>
      <c r="B19" s="119"/>
      <c r="C19" s="258" t="s">
        <v>107</v>
      </c>
      <c r="E19" s="113">
        <v>45.250202667845826</v>
      </c>
      <c r="F19" s="115">
        <v>30700</v>
      </c>
      <c r="G19" s="114">
        <v>30745</v>
      </c>
      <c r="H19" s="114">
        <v>30857</v>
      </c>
      <c r="I19" s="114">
        <v>30577</v>
      </c>
      <c r="J19" s="140">
        <v>30437</v>
      </c>
      <c r="K19" s="114">
        <v>263</v>
      </c>
      <c r="L19" s="116">
        <v>0.86407990274994251</v>
      </c>
    </row>
    <row r="20" spans="1:12" s="110" customFormat="1" ht="15" customHeight="1" x14ac:dyDescent="0.2">
      <c r="A20" s="120"/>
      <c r="B20" s="121" t="s">
        <v>110</v>
      </c>
      <c r="C20" s="258"/>
      <c r="E20" s="113">
        <v>21.336760925449873</v>
      </c>
      <c r="F20" s="115">
        <v>21995</v>
      </c>
      <c r="G20" s="114">
        <v>21768</v>
      </c>
      <c r="H20" s="114">
        <v>21711</v>
      </c>
      <c r="I20" s="114">
        <v>21272</v>
      </c>
      <c r="J20" s="140">
        <v>20857</v>
      </c>
      <c r="K20" s="114">
        <v>1138</v>
      </c>
      <c r="L20" s="116">
        <v>5.45620175480654</v>
      </c>
    </row>
    <row r="21" spans="1:12" s="110" customFormat="1" ht="15" customHeight="1" x14ac:dyDescent="0.2">
      <c r="A21" s="120"/>
      <c r="B21" s="119"/>
      <c r="C21" s="258" t="s">
        <v>106</v>
      </c>
      <c r="E21" s="113">
        <v>51.848147306205959</v>
      </c>
      <c r="F21" s="115">
        <v>11404</v>
      </c>
      <c r="G21" s="114">
        <v>11280</v>
      </c>
      <c r="H21" s="114">
        <v>11309</v>
      </c>
      <c r="I21" s="114">
        <v>11114</v>
      </c>
      <c r="J21" s="140">
        <v>10894</v>
      </c>
      <c r="K21" s="114">
        <v>510</v>
      </c>
      <c r="L21" s="116">
        <v>4.6814760418579038</v>
      </c>
    </row>
    <row r="22" spans="1:12" s="110" customFormat="1" ht="15" customHeight="1" x14ac:dyDescent="0.2">
      <c r="A22" s="120"/>
      <c r="B22" s="119"/>
      <c r="C22" s="258" t="s">
        <v>107</v>
      </c>
      <c r="E22" s="113">
        <v>48.151852693794041</v>
      </c>
      <c r="F22" s="115">
        <v>10591</v>
      </c>
      <c r="G22" s="114">
        <v>10488</v>
      </c>
      <c r="H22" s="114">
        <v>10402</v>
      </c>
      <c r="I22" s="114">
        <v>10158</v>
      </c>
      <c r="J22" s="140">
        <v>9963</v>
      </c>
      <c r="K22" s="114">
        <v>628</v>
      </c>
      <c r="L22" s="116">
        <v>6.3033222924821839</v>
      </c>
    </row>
    <row r="23" spans="1:12" s="110" customFormat="1" ht="15" customHeight="1" x14ac:dyDescent="0.2">
      <c r="A23" s="120"/>
      <c r="B23" s="121" t="s">
        <v>111</v>
      </c>
      <c r="C23" s="258"/>
      <c r="E23" s="113">
        <v>1.3852645874763545</v>
      </c>
      <c r="F23" s="115">
        <v>1428</v>
      </c>
      <c r="G23" s="114">
        <v>1455</v>
      </c>
      <c r="H23" s="114">
        <v>1403</v>
      </c>
      <c r="I23" s="114">
        <v>1380</v>
      </c>
      <c r="J23" s="140">
        <v>1360</v>
      </c>
      <c r="K23" s="114">
        <v>68</v>
      </c>
      <c r="L23" s="116">
        <v>5</v>
      </c>
    </row>
    <row r="24" spans="1:12" s="110" customFormat="1" ht="15" customHeight="1" x14ac:dyDescent="0.2">
      <c r="A24" s="120"/>
      <c r="B24" s="119"/>
      <c r="C24" s="258" t="s">
        <v>106</v>
      </c>
      <c r="E24" s="113">
        <v>64.215686274509807</v>
      </c>
      <c r="F24" s="115">
        <v>917</v>
      </c>
      <c r="G24" s="114">
        <v>946</v>
      </c>
      <c r="H24" s="114">
        <v>921</v>
      </c>
      <c r="I24" s="114">
        <v>909</v>
      </c>
      <c r="J24" s="140">
        <v>902</v>
      </c>
      <c r="K24" s="114">
        <v>15</v>
      </c>
      <c r="L24" s="116">
        <v>1.6629711751662972</v>
      </c>
    </row>
    <row r="25" spans="1:12" s="110" customFormat="1" ht="15" customHeight="1" x14ac:dyDescent="0.2">
      <c r="A25" s="120"/>
      <c r="B25" s="119"/>
      <c r="C25" s="258" t="s">
        <v>107</v>
      </c>
      <c r="E25" s="113">
        <v>35.784313725490193</v>
      </c>
      <c r="F25" s="115">
        <v>511</v>
      </c>
      <c r="G25" s="114">
        <v>509</v>
      </c>
      <c r="H25" s="114">
        <v>482</v>
      </c>
      <c r="I25" s="114">
        <v>471</v>
      </c>
      <c r="J25" s="140">
        <v>458</v>
      </c>
      <c r="K25" s="114">
        <v>53</v>
      </c>
      <c r="L25" s="116">
        <v>11.572052401746724</v>
      </c>
    </row>
    <row r="26" spans="1:12" s="110" customFormat="1" ht="15" customHeight="1" x14ac:dyDescent="0.2">
      <c r="A26" s="120"/>
      <c r="C26" s="121" t="s">
        <v>187</v>
      </c>
      <c r="D26" s="110" t="s">
        <v>188</v>
      </c>
      <c r="E26" s="113">
        <v>0.37153805112285976</v>
      </c>
      <c r="F26" s="115">
        <v>383</v>
      </c>
      <c r="G26" s="114">
        <v>357</v>
      </c>
      <c r="H26" s="114">
        <v>344</v>
      </c>
      <c r="I26" s="114">
        <v>290</v>
      </c>
      <c r="J26" s="140">
        <v>285</v>
      </c>
      <c r="K26" s="114">
        <v>98</v>
      </c>
      <c r="L26" s="116">
        <v>34.385964912280699</v>
      </c>
    </row>
    <row r="27" spans="1:12" s="110" customFormat="1" ht="15" customHeight="1" x14ac:dyDescent="0.2">
      <c r="A27" s="120"/>
      <c r="B27" s="119"/>
      <c r="D27" s="259" t="s">
        <v>106</v>
      </c>
      <c r="E27" s="113">
        <v>53.785900783289819</v>
      </c>
      <c r="F27" s="115">
        <v>206</v>
      </c>
      <c r="G27" s="114">
        <v>188</v>
      </c>
      <c r="H27" s="114">
        <v>182</v>
      </c>
      <c r="I27" s="114">
        <v>148</v>
      </c>
      <c r="J27" s="140">
        <v>154</v>
      </c>
      <c r="K27" s="114">
        <v>52</v>
      </c>
      <c r="L27" s="116">
        <v>33.766233766233768</v>
      </c>
    </row>
    <row r="28" spans="1:12" s="110" customFormat="1" ht="15" customHeight="1" x14ac:dyDescent="0.2">
      <c r="A28" s="120"/>
      <c r="B28" s="119"/>
      <c r="D28" s="259" t="s">
        <v>107</v>
      </c>
      <c r="E28" s="113">
        <v>46.214099216710181</v>
      </c>
      <c r="F28" s="115">
        <v>177</v>
      </c>
      <c r="G28" s="114">
        <v>169</v>
      </c>
      <c r="H28" s="114">
        <v>162</v>
      </c>
      <c r="I28" s="114">
        <v>142</v>
      </c>
      <c r="J28" s="140">
        <v>131</v>
      </c>
      <c r="K28" s="114">
        <v>46</v>
      </c>
      <c r="L28" s="116">
        <v>35.114503816793892</v>
      </c>
    </row>
    <row r="29" spans="1:12" s="110" customFormat="1" ht="24.95" customHeight="1" x14ac:dyDescent="0.2">
      <c r="A29" s="604" t="s">
        <v>189</v>
      </c>
      <c r="B29" s="605"/>
      <c r="C29" s="605"/>
      <c r="D29" s="606"/>
      <c r="E29" s="113">
        <v>89.637677644662176</v>
      </c>
      <c r="F29" s="115">
        <v>92403</v>
      </c>
      <c r="G29" s="114">
        <v>92847</v>
      </c>
      <c r="H29" s="114">
        <v>93520</v>
      </c>
      <c r="I29" s="114">
        <v>91909</v>
      </c>
      <c r="J29" s="140">
        <v>91871</v>
      </c>
      <c r="K29" s="114">
        <v>532</v>
      </c>
      <c r="L29" s="116">
        <v>0.57907283038173085</v>
      </c>
    </row>
    <row r="30" spans="1:12" s="110" customFormat="1" ht="15" customHeight="1" x14ac:dyDescent="0.2">
      <c r="A30" s="120"/>
      <c r="B30" s="119"/>
      <c r="C30" s="258" t="s">
        <v>106</v>
      </c>
      <c r="E30" s="113">
        <v>53.142213997381035</v>
      </c>
      <c r="F30" s="115">
        <v>49105</v>
      </c>
      <c r="G30" s="114">
        <v>49388</v>
      </c>
      <c r="H30" s="114">
        <v>49965</v>
      </c>
      <c r="I30" s="114">
        <v>49228</v>
      </c>
      <c r="J30" s="140">
        <v>49226</v>
      </c>
      <c r="K30" s="114">
        <v>-121</v>
      </c>
      <c r="L30" s="116">
        <v>-0.24580506236541666</v>
      </c>
    </row>
    <row r="31" spans="1:12" s="110" customFormat="1" ht="15" customHeight="1" x14ac:dyDescent="0.2">
      <c r="A31" s="120"/>
      <c r="B31" s="119"/>
      <c r="C31" s="258" t="s">
        <v>107</v>
      </c>
      <c r="E31" s="113">
        <v>46.857786002618965</v>
      </c>
      <c r="F31" s="115">
        <v>43298</v>
      </c>
      <c r="G31" s="114">
        <v>43459</v>
      </c>
      <c r="H31" s="114">
        <v>43555</v>
      </c>
      <c r="I31" s="114">
        <v>42681</v>
      </c>
      <c r="J31" s="140">
        <v>42645</v>
      </c>
      <c r="K31" s="114">
        <v>653</v>
      </c>
      <c r="L31" s="116">
        <v>1.5312463360300153</v>
      </c>
    </row>
    <row r="32" spans="1:12" s="110" customFormat="1" ht="15" customHeight="1" x14ac:dyDescent="0.2">
      <c r="A32" s="120"/>
      <c r="B32" s="119" t="s">
        <v>117</v>
      </c>
      <c r="C32" s="258"/>
      <c r="E32" s="113">
        <v>10.337100451084057</v>
      </c>
      <c r="F32" s="115">
        <v>10656</v>
      </c>
      <c r="G32" s="114">
        <v>10329</v>
      </c>
      <c r="H32" s="114">
        <v>10764</v>
      </c>
      <c r="I32" s="114">
        <v>10359</v>
      </c>
      <c r="J32" s="140">
        <v>10084</v>
      </c>
      <c r="K32" s="114">
        <v>572</v>
      </c>
      <c r="L32" s="116">
        <v>5.6723522411741376</v>
      </c>
    </row>
    <row r="33" spans="1:12" s="110" customFormat="1" ht="15" customHeight="1" x14ac:dyDescent="0.2">
      <c r="A33" s="120"/>
      <c r="B33" s="119"/>
      <c r="C33" s="258" t="s">
        <v>106</v>
      </c>
      <c r="E33" s="113">
        <v>69.069069069069073</v>
      </c>
      <c r="F33" s="115">
        <v>7360</v>
      </c>
      <c r="G33" s="114">
        <v>7108</v>
      </c>
      <c r="H33" s="114">
        <v>7455</v>
      </c>
      <c r="I33" s="114">
        <v>7188</v>
      </c>
      <c r="J33" s="140">
        <v>7040</v>
      </c>
      <c r="K33" s="114">
        <v>320</v>
      </c>
      <c r="L33" s="116">
        <v>4.5454545454545459</v>
      </c>
    </row>
    <row r="34" spans="1:12" s="110" customFormat="1" ht="15" customHeight="1" x14ac:dyDescent="0.2">
      <c r="A34" s="120"/>
      <c r="B34" s="119"/>
      <c r="C34" s="258" t="s">
        <v>107</v>
      </c>
      <c r="E34" s="113">
        <v>30.930930930930931</v>
      </c>
      <c r="F34" s="115">
        <v>3296</v>
      </c>
      <c r="G34" s="114">
        <v>3221</v>
      </c>
      <c r="H34" s="114">
        <v>3309</v>
      </c>
      <c r="I34" s="114">
        <v>3171</v>
      </c>
      <c r="J34" s="140">
        <v>3044</v>
      </c>
      <c r="K34" s="114">
        <v>252</v>
      </c>
      <c r="L34" s="116">
        <v>8.2785808147174773</v>
      </c>
    </row>
    <row r="35" spans="1:12" s="110" customFormat="1" ht="24.95" customHeight="1" x14ac:dyDescent="0.2">
      <c r="A35" s="604" t="s">
        <v>190</v>
      </c>
      <c r="B35" s="605"/>
      <c r="C35" s="605"/>
      <c r="D35" s="606"/>
      <c r="E35" s="113">
        <v>71.443954018528402</v>
      </c>
      <c r="F35" s="115">
        <v>73648</v>
      </c>
      <c r="G35" s="114">
        <v>73900</v>
      </c>
      <c r="H35" s="114">
        <v>75014</v>
      </c>
      <c r="I35" s="114">
        <v>73362</v>
      </c>
      <c r="J35" s="140">
        <v>73466</v>
      </c>
      <c r="K35" s="114">
        <v>182</v>
      </c>
      <c r="L35" s="116">
        <v>0.24773364549587565</v>
      </c>
    </row>
    <row r="36" spans="1:12" s="110" customFormat="1" ht="15" customHeight="1" x14ac:dyDescent="0.2">
      <c r="A36" s="120"/>
      <c r="B36" s="119"/>
      <c r="C36" s="258" t="s">
        <v>106</v>
      </c>
      <c r="E36" s="113">
        <v>70.521942211601129</v>
      </c>
      <c r="F36" s="115">
        <v>51938</v>
      </c>
      <c r="G36" s="114">
        <v>52053</v>
      </c>
      <c r="H36" s="114">
        <v>52895</v>
      </c>
      <c r="I36" s="114">
        <v>51888</v>
      </c>
      <c r="J36" s="140">
        <v>51884</v>
      </c>
      <c r="K36" s="114">
        <v>54</v>
      </c>
      <c r="L36" s="116">
        <v>0.10407832857913808</v>
      </c>
    </row>
    <row r="37" spans="1:12" s="110" customFormat="1" ht="15" customHeight="1" x14ac:dyDescent="0.2">
      <c r="A37" s="120"/>
      <c r="B37" s="119"/>
      <c r="C37" s="258" t="s">
        <v>107</v>
      </c>
      <c r="E37" s="113">
        <v>29.478057788398871</v>
      </c>
      <c r="F37" s="115">
        <v>21710</v>
      </c>
      <c r="G37" s="114">
        <v>21847</v>
      </c>
      <c r="H37" s="114">
        <v>22119</v>
      </c>
      <c r="I37" s="114">
        <v>21474</v>
      </c>
      <c r="J37" s="140">
        <v>21582</v>
      </c>
      <c r="K37" s="114">
        <v>128</v>
      </c>
      <c r="L37" s="116">
        <v>0.59308683161894171</v>
      </c>
    </row>
    <row r="38" spans="1:12" s="110" customFormat="1" ht="15" customHeight="1" x14ac:dyDescent="0.2">
      <c r="A38" s="120"/>
      <c r="B38" s="119" t="s">
        <v>182</v>
      </c>
      <c r="C38" s="258"/>
      <c r="E38" s="113">
        <v>28.556045981471602</v>
      </c>
      <c r="F38" s="115">
        <v>29437</v>
      </c>
      <c r="G38" s="114">
        <v>29297</v>
      </c>
      <c r="H38" s="114">
        <v>29291</v>
      </c>
      <c r="I38" s="114">
        <v>28922</v>
      </c>
      <c r="J38" s="140">
        <v>28506</v>
      </c>
      <c r="K38" s="114">
        <v>931</v>
      </c>
      <c r="L38" s="116">
        <v>3.2659790921209568</v>
      </c>
    </row>
    <row r="39" spans="1:12" s="110" customFormat="1" ht="15" customHeight="1" x14ac:dyDescent="0.2">
      <c r="A39" s="120"/>
      <c r="B39" s="119"/>
      <c r="C39" s="258" t="s">
        <v>106</v>
      </c>
      <c r="E39" s="113">
        <v>15.426164350986854</v>
      </c>
      <c r="F39" s="115">
        <v>4541</v>
      </c>
      <c r="G39" s="114">
        <v>4457</v>
      </c>
      <c r="H39" s="114">
        <v>4540</v>
      </c>
      <c r="I39" s="114">
        <v>4540</v>
      </c>
      <c r="J39" s="140">
        <v>4395</v>
      </c>
      <c r="K39" s="114">
        <v>146</v>
      </c>
      <c r="L39" s="116">
        <v>3.321956769055745</v>
      </c>
    </row>
    <row r="40" spans="1:12" s="110" customFormat="1" ht="15" customHeight="1" x14ac:dyDescent="0.2">
      <c r="A40" s="120"/>
      <c r="B40" s="119"/>
      <c r="C40" s="258" t="s">
        <v>107</v>
      </c>
      <c r="E40" s="113">
        <v>84.573835649013148</v>
      </c>
      <c r="F40" s="115">
        <v>24896</v>
      </c>
      <c r="G40" s="114">
        <v>24840</v>
      </c>
      <c r="H40" s="114">
        <v>24751</v>
      </c>
      <c r="I40" s="114">
        <v>24382</v>
      </c>
      <c r="J40" s="140">
        <v>24111</v>
      </c>
      <c r="K40" s="114">
        <v>785</v>
      </c>
      <c r="L40" s="116">
        <v>3.2557753722367386</v>
      </c>
    </row>
    <row r="41" spans="1:12" s="110" customFormat="1" ht="24.75" customHeight="1" x14ac:dyDescent="0.2">
      <c r="A41" s="604" t="s">
        <v>519</v>
      </c>
      <c r="B41" s="605"/>
      <c r="C41" s="605"/>
      <c r="D41" s="606"/>
      <c r="E41" s="113">
        <v>5.0967648057428336</v>
      </c>
      <c r="F41" s="115">
        <v>5254</v>
      </c>
      <c r="G41" s="114">
        <v>5817</v>
      </c>
      <c r="H41" s="114">
        <v>5955</v>
      </c>
      <c r="I41" s="114">
        <v>4538</v>
      </c>
      <c r="J41" s="140">
        <v>5272</v>
      </c>
      <c r="K41" s="114">
        <v>-18</v>
      </c>
      <c r="L41" s="116">
        <v>-0.34142640364188165</v>
      </c>
    </row>
    <row r="42" spans="1:12" s="110" customFormat="1" ht="15" customHeight="1" x14ac:dyDescent="0.2">
      <c r="A42" s="120"/>
      <c r="B42" s="119"/>
      <c r="C42" s="258" t="s">
        <v>106</v>
      </c>
      <c r="E42" s="113">
        <v>61.381804339550818</v>
      </c>
      <c r="F42" s="115">
        <v>3225</v>
      </c>
      <c r="G42" s="114">
        <v>3653</v>
      </c>
      <c r="H42" s="114">
        <v>3732</v>
      </c>
      <c r="I42" s="114">
        <v>2806</v>
      </c>
      <c r="J42" s="140">
        <v>3194</v>
      </c>
      <c r="K42" s="114">
        <v>31</v>
      </c>
      <c r="L42" s="116">
        <v>0.97056981840951784</v>
      </c>
    </row>
    <row r="43" spans="1:12" s="110" customFormat="1" ht="15" customHeight="1" x14ac:dyDescent="0.2">
      <c r="A43" s="123"/>
      <c r="B43" s="124"/>
      <c r="C43" s="260" t="s">
        <v>107</v>
      </c>
      <c r="D43" s="261"/>
      <c r="E43" s="125">
        <v>38.618195660449182</v>
      </c>
      <c r="F43" s="143">
        <v>2029</v>
      </c>
      <c r="G43" s="144">
        <v>2164</v>
      </c>
      <c r="H43" s="144">
        <v>2223</v>
      </c>
      <c r="I43" s="144">
        <v>1732</v>
      </c>
      <c r="J43" s="145">
        <v>2078</v>
      </c>
      <c r="K43" s="144">
        <v>-49</v>
      </c>
      <c r="L43" s="146">
        <v>-2.358036573628489</v>
      </c>
    </row>
    <row r="44" spans="1:12" s="110" customFormat="1" ht="45.75" customHeight="1" x14ac:dyDescent="0.2">
      <c r="A44" s="604" t="s">
        <v>191</v>
      </c>
      <c r="B44" s="605"/>
      <c r="C44" s="605"/>
      <c r="D44" s="606"/>
      <c r="E44" s="113">
        <v>1.0379783673667362</v>
      </c>
      <c r="F44" s="115">
        <v>1070</v>
      </c>
      <c r="G44" s="114">
        <v>1069</v>
      </c>
      <c r="H44" s="114">
        <v>1079</v>
      </c>
      <c r="I44" s="114">
        <v>1063</v>
      </c>
      <c r="J44" s="140">
        <v>1064</v>
      </c>
      <c r="K44" s="114">
        <v>6</v>
      </c>
      <c r="L44" s="116">
        <v>0.56390977443609025</v>
      </c>
    </row>
    <row r="45" spans="1:12" s="110" customFormat="1" ht="15" customHeight="1" x14ac:dyDescent="0.2">
      <c r="A45" s="120"/>
      <c r="B45" s="119"/>
      <c r="C45" s="258" t="s">
        <v>106</v>
      </c>
      <c r="E45" s="113">
        <v>59.345794392523366</v>
      </c>
      <c r="F45" s="115">
        <v>635</v>
      </c>
      <c r="G45" s="114">
        <v>636</v>
      </c>
      <c r="H45" s="114">
        <v>644</v>
      </c>
      <c r="I45" s="114">
        <v>638</v>
      </c>
      <c r="J45" s="140">
        <v>638</v>
      </c>
      <c r="K45" s="114">
        <v>-3</v>
      </c>
      <c r="L45" s="116">
        <v>-0.47021943573667713</v>
      </c>
    </row>
    <row r="46" spans="1:12" s="110" customFormat="1" ht="15" customHeight="1" x14ac:dyDescent="0.2">
      <c r="A46" s="123"/>
      <c r="B46" s="124"/>
      <c r="C46" s="260" t="s">
        <v>107</v>
      </c>
      <c r="D46" s="261"/>
      <c r="E46" s="125">
        <v>40.654205607476634</v>
      </c>
      <c r="F46" s="143">
        <v>435</v>
      </c>
      <c r="G46" s="144">
        <v>433</v>
      </c>
      <c r="H46" s="144">
        <v>435</v>
      </c>
      <c r="I46" s="144">
        <v>425</v>
      </c>
      <c r="J46" s="145">
        <v>426</v>
      </c>
      <c r="K46" s="144">
        <v>9</v>
      </c>
      <c r="L46" s="146">
        <v>2.112676056338028</v>
      </c>
    </row>
    <row r="47" spans="1:12" s="110" customFormat="1" ht="39" customHeight="1" x14ac:dyDescent="0.2">
      <c r="A47" s="604" t="s">
        <v>520</v>
      </c>
      <c r="B47" s="607"/>
      <c r="C47" s="607"/>
      <c r="D47" s="608"/>
      <c r="E47" s="113">
        <v>0.45496434980841055</v>
      </c>
      <c r="F47" s="115">
        <v>469</v>
      </c>
      <c r="G47" s="114">
        <v>491</v>
      </c>
      <c r="H47" s="114">
        <v>487</v>
      </c>
      <c r="I47" s="114">
        <v>468</v>
      </c>
      <c r="J47" s="140">
        <v>474</v>
      </c>
      <c r="K47" s="114">
        <v>-5</v>
      </c>
      <c r="L47" s="116">
        <v>-1.0548523206751055</v>
      </c>
    </row>
    <row r="48" spans="1:12" s="110" customFormat="1" ht="15" customHeight="1" x14ac:dyDescent="0.2">
      <c r="A48" s="120"/>
      <c r="B48" s="119"/>
      <c r="C48" s="258" t="s">
        <v>106</v>
      </c>
      <c r="E48" s="113">
        <v>34.968017057569298</v>
      </c>
      <c r="F48" s="115">
        <v>164</v>
      </c>
      <c r="G48" s="114">
        <v>168</v>
      </c>
      <c r="H48" s="114">
        <v>168</v>
      </c>
      <c r="I48" s="114">
        <v>172</v>
      </c>
      <c r="J48" s="140">
        <v>171</v>
      </c>
      <c r="K48" s="114">
        <v>-7</v>
      </c>
      <c r="L48" s="116">
        <v>-4.0935672514619883</v>
      </c>
    </row>
    <row r="49" spans="1:12" s="110" customFormat="1" ht="15" customHeight="1" x14ac:dyDescent="0.2">
      <c r="A49" s="123"/>
      <c r="B49" s="124"/>
      <c r="C49" s="260" t="s">
        <v>107</v>
      </c>
      <c r="D49" s="261"/>
      <c r="E49" s="125">
        <v>65.031982942430702</v>
      </c>
      <c r="F49" s="143">
        <v>305</v>
      </c>
      <c r="G49" s="144">
        <v>323</v>
      </c>
      <c r="H49" s="144">
        <v>319</v>
      </c>
      <c r="I49" s="144">
        <v>296</v>
      </c>
      <c r="J49" s="145">
        <v>303</v>
      </c>
      <c r="K49" s="144">
        <v>2</v>
      </c>
      <c r="L49" s="146">
        <v>0.66006600660066006</v>
      </c>
    </row>
    <row r="50" spans="1:12" s="110" customFormat="1" ht="24.95" customHeight="1" x14ac:dyDescent="0.2">
      <c r="A50" s="609" t="s">
        <v>192</v>
      </c>
      <c r="B50" s="610"/>
      <c r="C50" s="610"/>
      <c r="D50" s="611"/>
      <c r="E50" s="262">
        <v>14.367754765484793</v>
      </c>
      <c r="F50" s="263">
        <v>14811</v>
      </c>
      <c r="G50" s="264">
        <v>15313</v>
      </c>
      <c r="H50" s="264">
        <v>15795</v>
      </c>
      <c r="I50" s="264">
        <v>14542</v>
      </c>
      <c r="J50" s="265">
        <v>14500</v>
      </c>
      <c r="K50" s="263">
        <v>311</v>
      </c>
      <c r="L50" s="266">
        <v>2.1448275862068966</v>
      </c>
    </row>
    <row r="51" spans="1:12" s="110" customFormat="1" ht="15" customHeight="1" x14ac:dyDescent="0.2">
      <c r="A51" s="120"/>
      <c r="B51" s="119"/>
      <c r="C51" s="258" t="s">
        <v>106</v>
      </c>
      <c r="E51" s="113">
        <v>58.827898183782324</v>
      </c>
      <c r="F51" s="115">
        <v>8713</v>
      </c>
      <c r="G51" s="114">
        <v>8967</v>
      </c>
      <c r="H51" s="114">
        <v>9336</v>
      </c>
      <c r="I51" s="114">
        <v>8629</v>
      </c>
      <c r="J51" s="140">
        <v>8600</v>
      </c>
      <c r="K51" s="114">
        <v>113</v>
      </c>
      <c r="L51" s="116">
        <v>1.3139534883720929</v>
      </c>
    </row>
    <row r="52" spans="1:12" s="110" customFormat="1" ht="15" customHeight="1" x14ac:dyDescent="0.2">
      <c r="A52" s="120"/>
      <c r="B52" s="119"/>
      <c r="C52" s="258" t="s">
        <v>107</v>
      </c>
      <c r="E52" s="113">
        <v>41.172101816217676</v>
      </c>
      <c r="F52" s="115">
        <v>6098</v>
      </c>
      <c r="G52" s="114">
        <v>6346</v>
      </c>
      <c r="H52" s="114">
        <v>6459</v>
      </c>
      <c r="I52" s="114">
        <v>5913</v>
      </c>
      <c r="J52" s="140">
        <v>5900</v>
      </c>
      <c r="K52" s="114">
        <v>198</v>
      </c>
      <c r="L52" s="116">
        <v>3.3559322033898304</v>
      </c>
    </row>
    <row r="53" spans="1:12" s="110" customFormat="1" ht="15" customHeight="1" x14ac:dyDescent="0.2">
      <c r="A53" s="120"/>
      <c r="B53" s="119"/>
      <c r="C53" s="258" t="s">
        <v>187</v>
      </c>
      <c r="D53" s="110" t="s">
        <v>193</v>
      </c>
      <c r="E53" s="113">
        <v>25.37978529471339</v>
      </c>
      <c r="F53" s="115">
        <v>3759</v>
      </c>
      <c r="G53" s="114">
        <v>4390</v>
      </c>
      <c r="H53" s="114">
        <v>4580</v>
      </c>
      <c r="I53" s="114">
        <v>3363</v>
      </c>
      <c r="J53" s="140">
        <v>3673</v>
      </c>
      <c r="K53" s="114">
        <v>86</v>
      </c>
      <c r="L53" s="116">
        <v>2.3414102913150012</v>
      </c>
    </row>
    <row r="54" spans="1:12" s="110" customFormat="1" ht="15" customHeight="1" x14ac:dyDescent="0.2">
      <c r="A54" s="120"/>
      <c r="B54" s="119"/>
      <c r="D54" s="267" t="s">
        <v>194</v>
      </c>
      <c r="E54" s="113">
        <v>65.416334131417926</v>
      </c>
      <c r="F54" s="115">
        <v>2459</v>
      </c>
      <c r="G54" s="114">
        <v>2805</v>
      </c>
      <c r="H54" s="114">
        <v>2942</v>
      </c>
      <c r="I54" s="114">
        <v>2216</v>
      </c>
      <c r="J54" s="140">
        <v>2383</v>
      </c>
      <c r="K54" s="114">
        <v>76</v>
      </c>
      <c r="L54" s="116">
        <v>3.1892572387746538</v>
      </c>
    </row>
    <row r="55" spans="1:12" s="110" customFormat="1" ht="15" customHeight="1" x14ac:dyDescent="0.2">
      <c r="A55" s="120"/>
      <c r="B55" s="119"/>
      <c r="D55" s="267" t="s">
        <v>195</v>
      </c>
      <c r="E55" s="113">
        <v>34.583665868582067</v>
      </c>
      <c r="F55" s="115">
        <v>1300</v>
      </c>
      <c r="G55" s="114">
        <v>1585</v>
      </c>
      <c r="H55" s="114">
        <v>1638</v>
      </c>
      <c r="I55" s="114">
        <v>1147</v>
      </c>
      <c r="J55" s="140">
        <v>1290</v>
      </c>
      <c r="K55" s="114">
        <v>10</v>
      </c>
      <c r="L55" s="116">
        <v>0.77519379844961245</v>
      </c>
    </row>
    <row r="56" spans="1:12" s="110" customFormat="1" ht="15" customHeight="1" x14ac:dyDescent="0.2">
      <c r="A56" s="120"/>
      <c r="B56" s="119" t="s">
        <v>196</v>
      </c>
      <c r="C56" s="258"/>
      <c r="E56" s="113">
        <v>69.332104573895336</v>
      </c>
      <c r="F56" s="115">
        <v>71471</v>
      </c>
      <c r="G56" s="114">
        <v>71159</v>
      </c>
      <c r="H56" s="114">
        <v>71713</v>
      </c>
      <c r="I56" s="114">
        <v>71237</v>
      </c>
      <c r="J56" s="140">
        <v>71037</v>
      </c>
      <c r="K56" s="114">
        <v>434</v>
      </c>
      <c r="L56" s="116">
        <v>0.61094922364401649</v>
      </c>
    </row>
    <row r="57" spans="1:12" s="110" customFormat="1" ht="15" customHeight="1" x14ac:dyDescent="0.2">
      <c r="A57" s="120"/>
      <c r="B57" s="119"/>
      <c r="C57" s="258" t="s">
        <v>106</v>
      </c>
      <c r="E57" s="113">
        <v>53.624547019070675</v>
      </c>
      <c r="F57" s="115">
        <v>38326</v>
      </c>
      <c r="G57" s="114">
        <v>38180</v>
      </c>
      <c r="H57" s="114">
        <v>38619</v>
      </c>
      <c r="I57" s="114">
        <v>38464</v>
      </c>
      <c r="J57" s="140">
        <v>38376</v>
      </c>
      <c r="K57" s="114">
        <v>-50</v>
      </c>
      <c r="L57" s="116">
        <v>-0.1302897644361059</v>
      </c>
    </row>
    <row r="58" spans="1:12" s="110" customFormat="1" ht="15" customHeight="1" x14ac:dyDescent="0.2">
      <c r="A58" s="120"/>
      <c r="B58" s="119"/>
      <c r="C58" s="258" t="s">
        <v>107</v>
      </c>
      <c r="E58" s="113">
        <v>46.375452980929325</v>
      </c>
      <c r="F58" s="115">
        <v>33145</v>
      </c>
      <c r="G58" s="114">
        <v>32979</v>
      </c>
      <c r="H58" s="114">
        <v>33094</v>
      </c>
      <c r="I58" s="114">
        <v>32773</v>
      </c>
      <c r="J58" s="140">
        <v>32661</v>
      </c>
      <c r="K58" s="114">
        <v>484</v>
      </c>
      <c r="L58" s="116">
        <v>1.4818897155629038</v>
      </c>
    </row>
    <row r="59" spans="1:12" s="110" customFormat="1" ht="15" customHeight="1" x14ac:dyDescent="0.2">
      <c r="A59" s="120"/>
      <c r="B59" s="119"/>
      <c r="C59" s="258" t="s">
        <v>105</v>
      </c>
      <c r="D59" s="110" t="s">
        <v>197</v>
      </c>
      <c r="E59" s="113">
        <v>90.951574764589836</v>
      </c>
      <c r="F59" s="115">
        <v>65004</v>
      </c>
      <c r="G59" s="114">
        <v>64686</v>
      </c>
      <c r="H59" s="114">
        <v>65247</v>
      </c>
      <c r="I59" s="114">
        <v>64805</v>
      </c>
      <c r="J59" s="140">
        <v>64641</v>
      </c>
      <c r="K59" s="114">
        <v>363</v>
      </c>
      <c r="L59" s="116">
        <v>0.56156309463034293</v>
      </c>
    </row>
    <row r="60" spans="1:12" s="110" customFormat="1" ht="15" customHeight="1" x14ac:dyDescent="0.2">
      <c r="A60" s="120"/>
      <c r="B60" s="119"/>
      <c r="C60" s="258"/>
      <c r="D60" s="267" t="s">
        <v>198</v>
      </c>
      <c r="E60" s="113">
        <v>51.53529013599163</v>
      </c>
      <c r="F60" s="115">
        <v>33500</v>
      </c>
      <c r="G60" s="114">
        <v>33340</v>
      </c>
      <c r="H60" s="114">
        <v>33779</v>
      </c>
      <c r="I60" s="114">
        <v>33654</v>
      </c>
      <c r="J60" s="140">
        <v>33589</v>
      </c>
      <c r="K60" s="114">
        <v>-89</v>
      </c>
      <c r="L60" s="116">
        <v>-0.26496769775819462</v>
      </c>
    </row>
    <row r="61" spans="1:12" s="110" customFormat="1" ht="15" customHeight="1" x14ac:dyDescent="0.2">
      <c r="A61" s="120"/>
      <c r="B61" s="119"/>
      <c r="C61" s="258"/>
      <c r="D61" s="267" t="s">
        <v>199</v>
      </c>
      <c r="E61" s="113">
        <v>48.46470986400837</v>
      </c>
      <c r="F61" s="115">
        <v>31504</v>
      </c>
      <c r="G61" s="114">
        <v>31346</v>
      </c>
      <c r="H61" s="114">
        <v>31468</v>
      </c>
      <c r="I61" s="114">
        <v>31151</v>
      </c>
      <c r="J61" s="140">
        <v>31052</v>
      </c>
      <c r="K61" s="114">
        <v>452</v>
      </c>
      <c r="L61" s="116">
        <v>1.4556228262269741</v>
      </c>
    </row>
    <row r="62" spans="1:12" s="110" customFormat="1" ht="15" customHeight="1" x14ac:dyDescent="0.2">
      <c r="A62" s="120"/>
      <c r="B62" s="119"/>
      <c r="C62" s="258"/>
      <c r="D62" s="258" t="s">
        <v>200</v>
      </c>
      <c r="E62" s="113">
        <v>9.048425235410166</v>
      </c>
      <c r="F62" s="115">
        <v>6467</v>
      </c>
      <c r="G62" s="114">
        <v>6473</v>
      </c>
      <c r="H62" s="114">
        <v>6466</v>
      </c>
      <c r="I62" s="114">
        <v>6432</v>
      </c>
      <c r="J62" s="140">
        <v>6396</v>
      </c>
      <c r="K62" s="114">
        <v>71</v>
      </c>
      <c r="L62" s="116">
        <v>1.1100687929956223</v>
      </c>
    </row>
    <row r="63" spans="1:12" s="110" customFormat="1" ht="15" customHeight="1" x14ac:dyDescent="0.2">
      <c r="A63" s="120"/>
      <c r="B63" s="119"/>
      <c r="C63" s="258"/>
      <c r="D63" s="267" t="s">
        <v>198</v>
      </c>
      <c r="E63" s="113">
        <v>74.625019328900578</v>
      </c>
      <c r="F63" s="115">
        <v>4826</v>
      </c>
      <c r="G63" s="114">
        <v>4840</v>
      </c>
      <c r="H63" s="114">
        <v>4840</v>
      </c>
      <c r="I63" s="114">
        <v>4810</v>
      </c>
      <c r="J63" s="140">
        <v>4787</v>
      </c>
      <c r="K63" s="114">
        <v>39</v>
      </c>
      <c r="L63" s="116">
        <v>0.81470649676206397</v>
      </c>
    </row>
    <row r="64" spans="1:12" s="110" customFormat="1" ht="15" customHeight="1" x14ac:dyDescent="0.2">
      <c r="A64" s="120"/>
      <c r="B64" s="119"/>
      <c r="C64" s="258"/>
      <c r="D64" s="267" t="s">
        <v>199</v>
      </c>
      <c r="E64" s="113">
        <v>25.374980671099429</v>
      </c>
      <c r="F64" s="115">
        <v>1641</v>
      </c>
      <c r="G64" s="114">
        <v>1633</v>
      </c>
      <c r="H64" s="114">
        <v>1626</v>
      </c>
      <c r="I64" s="114">
        <v>1622</v>
      </c>
      <c r="J64" s="140">
        <v>1609</v>
      </c>
      <c r="K64" s="114">
        <v>32</v>
      </c>
      <c r="L64" s="116">
        <v>1.9888129272840274</v>
      </c>
    </row>
    <row r="65" spans="1:12" s="110" customFormat="1" ht="15" customHeight="1" x14ac:dyDescent="0.2">
      <c r="A65" s="120"/>
      <c r="B65" s="119" t="s">
        <v>201</v>
      </c>
      <c r="C65" s="258"/>
      <c r="E65" s="113">
        <v>8.4706795363049903</v>
      </c>
      <c r="F65" s="115">
        <v>8732</v>
      </c>
      <c r="G65" s="114">
        <v>8660</v>
      </c>
      <c r="H65" s="114">
        <v>8474</v>
      </c>
      <c r="I65" s="114">
        <v>8335</v>
      </c>
      <c r="J65" s="140">
        <v>8247</v>
      </c>
      <c r="K65" s="114">
        <v>485</v>
      </c>
      <c r="L65" s="116">
        <v>5.8809263974778707</v>
      </c>
    </row>
    <row r="66" spans="1:12" s="110" customFormat="1" ht="15" customHeight="1" x14ac:dyDescent="0.2">
      <c r="A66" s="120"/>
      <c r="B66" s="119"/>
      <c r="C66" s="258" t="s">
        <v>106</v>
      </c>
      <c r="E66" s="113">
        <v>53.527256069628947</v>
      </c>
      <c r="F66" s="115">
        <v>4674</v>
      </c>
      <c r="G66" s="114">
        <v>4664</v>
      </c>
      <c r="H66" s="114">
        <v>4598</v>
      </c>
      <c r="I66" s="114">
        <v>4557</v>
      </c>
      <c r="J66" s="140">
        <v>4539</v>
      </c>
      <c r="K66" s="114">
        <v>135</v>
      </c>
      <c r="L66" s="116">
        <v>2.9742233972240584</v>
      </c>
    </row>
    <row r="67" spans="1:12" s="110" customFormat="1" ht="15" customHeight="1" x14ac:dyDescent="0.2">
      <c r="A67" s="120"/>
      <c r="B67" s="119"/>
      <c r="C67" s="258" t="s">
        <v>107</v>
      </c>
      <c r="E67" s="113">
        <v>46.472743930371053</v>
      </c>
      <c r="F67" s="115">
        <v>4058</v>
      </c>
      <c r="G67" s="114">
        <v>3996</v>
      </c>
      <c r="H67" s="114">
        <v>3876</v>
      </c>
      <c r="I67" s="114">
        <v>3778</v>
      </c>
      <c r="J67" s="140">
        <v>3708</v>
      </c>
      <c r="K67" s="114">
        <v>350</v>
      </c>
      <c r="L67" s="116">
        <v>9.4390507011866234</v>
      </c>
    </row>
    <row r="68" spans="1:12" s="110" customFormat="1" ht="15" customHeight="1" x14ac:dyDescent="0.2">
      <c r="A68" s="120"/>
      <c r="B68" s="119"/>
      <c r="C68" s="258" t="s">
        <v>105</v>
      </c>
      <c r="D68" s="110" t="s">
        <v>202</v>
      </c>
      <c r="E68" s="113">
        <v>21.094823637196519</v>
      </c>
      <c r="F68" s="115">
        <v>1842</v>
      </c>
      <c r="G68" s="114">
        <v>1781</v>
      </c>
      <c r="H68" s="114">
        <v>1682</v>
      </c>
      <c r="I68" s="114">
        <v>1640</v>
      </c>
      <c r="J68" s="140">
        <v>1578</v>
      </c>
      <c r="K68" s="114">
        <v>264</v>
      </c>
      <c r="L68" s="116">
        <v>16.730038022813687</v>
      </c>
    </row>
    <row r="69" spans="1:12" s="110" customFormat="1" ht="15" customHeight="1" x14ac:dyDescent="0.2">
      <c r="A69" s="120"/>
      <c r="B69" s="119"/>
      <c r="C69" s="258"/>
      <c r="D69" s="267" t="s">
        <v>198</v>
      </c>
      <c r="E69" s="113">
        <v>51.357220412595005</v>
      </c>
      <c r="F69" s="115">
        <v>946</v>
      </c>
      <c r="G69" s="114">
        <v>923</v>
      </c>
      <c r="H69" s="114">
        <v>889</v>
      </c>
      <c r="I69" s="114">
        <v>873</v>
      </c>
      <c r="J69" s="140">
        <v>840</v>
      </c>
      <c r="K69" s="114">
        <v>106</v>
      </c>
      <c r="L69" s="116">
        <v>12.619047619047619</v>
      </c>
    </row>
    <row r="70" spans="1:12" s="110" customFormat="1" ht="15" customHeight="1" x14ac:dyDescent="0.2">
      <c r="A70" s="120"/>
      <c r="B70" s="119"/>
      <c r="C70" s="258"/>
      <c r="D70" s="267" t="s">
        <v>199</v>
      </c>
      <c r="E70" s="113">
        <v>48.642779587404995</v>
      </c>
      <c r="F70" s="115">
        <v>896</v>
      </c>
      <c r="G70" s="114">
        <v>858</v>
      </c>
      <c r="H70" s="114">
        <v>793</v>
      </c>
      <c r="I70" s="114">
        <v>767</v>
      </c>
      <c r="J70" s="140">
        <v>738</v>
      </c>
      <c r="K70" s="114">
        <v>158</v>
      </c>
      <c r="L70" s="116">
        <v>21.409214092140921</v>
      </c>
    </row>
    <row r="71" spans="1:12" s="110" customFormat="1" ht="15" customHeight="1" x14ac:dyDescent="0.2">
      <c r="A71" s="120"/>
      <c r="B71" s="119"/>
      <c r="C71" s="258"/>
      <c r="D71" s="110" t="s">
        <v>203</v>
      </c>
      <c r="E71" s="113">
        <v>72.354557947778289</v>
      </c>
      <c r="F71" s="115">
        <v>6318</v>
      </c>
      <c r="G71" s="114">
        <v>6304</v>
      </c>
      <c r="H71" s="114">
        <v>6218</v>
      </c>
      <c r="I71" s="114">
        <v>6137</v>
      </c>
      <c r="J71" s="140">
        <v>6103</v>
      </c>
      <c r="K71" s="114">
        <v>215</v>
      </c>
      <c r="L71" s="116">
        <v>3.5228576110109784</v>
      </c>
    </row>
    <row r="72" spans="1:12" s="110" customFormat="1" ht="15" customHeight="1" x14ac:dyDescent="0.2">
      <c r="A72" s="120"/>
      <c r="B72" s="119"/>
      <c r="C72" s="258"/>
      <c r="D72" s="267" t="s">
        <v>198</v>
      </c>
      <c r="E72" s="113">
        <v>53.529597974042417</v>
      </c>
      <c r="F72" s="115">
        <v>3382</v>
      </c>
      <c r="G72" s="114">
        <v>3394</v>
      </c>
      <c r="H72" s="114">
        <v>3363</v>
      </c>
      <c r="I72" s="114">
        <v>3351</v>
      </c>
      <c r="J72" s="140">
        <v>3362</v>
      </c>
      <c r="K72" s="114">
        <v>20</v>
      </c>
      <c r="L72" s="116">
        <v>0.59488399762046396</v>
      </c>
    </row>
    <row r="73" spans="1:12" s="110" customFormat="1" ht="15" customHeight="1" x14ac:dyDescent="0.2">
      <c r="A73" s="120"/>
      <c r="B73" s="119"/>
      <c r="C73" s="258"/>
      <c r="D73" s="267" t="s">
        <v>199</v>
      </c>
      <c r="E73" s="113">
        <v>46.470402025957583</v>
      </c>
      <c r="F73" s="115">
        <v>2936</v>
      </c>
      <c r="G73" s="114">
        <v>2910</v>
      </c>
      <c r="H73" s="114">
        <v>2855</v>
      </c>
      <c r="I73" s="114">
        <v>2786</v>
      </c>
      <c r="J73" s="140">
        <v>2741</v>
      </c>
      <c r="K73" s="114">
        <v>195</v>
      </c>
      <c r="L73" s="116">
        <v>7.1141919007661434</v>
      </c>
    </row>
    <row r="74" spans="1:12" s="110" customFormat="1" ht="15" customHeight="1" x14ac:dyDescent="0.2">
      <c r="A74" s="120"/>
      <c r="B74" s="119"/>
      <c r="C74" s="258"/>
      <c r="D74" s="110" t="s">
        <v>204</v>
      </c>
      <c r="E74" s="113">
        <v>6.5506184150251947</v>
      </c>
      <c r="F74" s="115">
        <v>572</v>
      </c>
      <c r="G74" s="114">
        <v>575</v>
      </c>
      <c r="H74" s="114">
        <v>574</v>
      </c>
      <c r="I74" s="114">
        <v>558</v>
      </c>
      <c r="J74" s="140">
        <v>566</v>
      </c>
      <c r="K74" s="114">
        <v>6</v>
      </c>
      <c r="L74" s="116">
        <v>1.0600706713780919</v>
      </c>
    </row>
    <row r="75" spans="1:12" s="110" customFormat="1" ht="15" customHeight="1" x14ac:dyDescent="0.2">
      <c r="A75" s="120"/>
      <c r="B75" s="119"/>
      <c r="C75" s="258"/>
      <c r="D75" s="267" t="s">
        <v>198</v>
      </c>
      <c r="E75" s="113">
        <v>60.489510489510486</v>
      </c>
      <c r="F75" s="115">
        <v>346</v>
      </c>
      <c r="G75" s="114">
        <v>347</v>
      </c>
      <c r="H75" s="114">
        <v>346</v>
      </c>
      <c r="I75" s="114">
        <v>333</v>
      </c>
      <c r="J75" s="140">
        <v>337</v>
      </c>
      <c r="K75" s="114">
        <v>9</v>
      </c>
      <c r="L75" s="116">
        <v>2.6706231454005933</v>
      </c>
    </row>
    <row r="76" spans="1:12" s="110" customFormat="1" ht="15" customHeight="1" x14ac:dyDescent="0.2">
      <c r="A76" s="120"/>
      <c r="B76" s="119"/>
      <c r="C76" s="258"/>
      <c r="D76" s="267" t="s">
        <v>199</v>
      </c>
      <c r="E76" s="113">
        <v>39.510489510489514</v>
      </c>
      <c r="F76" s="115">
        <v>226</v>
      </c>
      <c r="G76" s="114">
        <v>228</v>
      </c>
      <c r="H76" s="114">
        <v>228</v>
      </c>
      <c r="I76" s="114">
        <v>225</v>
      </c>
      <c r="J76" s="140">
        <v>229</v>
      </c>
      <c r="K76" s="114">
        <v>-3</v>
      </c>
      <c r="L76" s="116">
        <v>-1.3100436681222707</v>
      </c>
    </row>
    <row r="77" spans="1:12" s="110" customFormat="1" ht="15" customHeight="1" x14ac:dyDescent="0.2">
      <c r="A77" s="534"/>
      <c r="B77" s="119" t="s">
        <v>205</v>
      </c>
      <c r="C77" s="268"/>
      <c r="D77" s="182"/>
      <c r="E77" s="113">
        <v>7.8294611243148857</v>
      </c>
      <c r="F77" s="115">
        <v>8071</v>
      </c>
      <c r="G77" s="114">
        <v>8065</v>
      </c>
      <c r="H77" s="114">
        <v>8323</v>
      </c>
      <c r="I77" s="114">
        <v>8170</v>
      </c>
      <c r="J77" s="140">
        <v>8188</v>
      </c>
      <c r="K77" s="114">
        <v>-117</v>
      </c>
      <c r="L77" s="116">
        <v>-1.4289203712750367</v>
      </c>
    </row>
    <row r="78" spans="1:12" s="110" customFormat="1" ht="15" customHeight="1" x14ac:dyDescent="0.2">
      <c r="A78" s="120"/>
      <c r="B78" s="119"/>
      <c r="C78" s="268" t="s">
        <v>106</v>
      </c>
      <c r="D78" s="182"/>
      <c r="E78" s="113">
        <v>59.050923057861482</v>
      </c>
      <c r="F78" s="115">
        <v>4766</v>
      </c>
      <c r="G78" s="114">
        <v>4699</v>
      </c>
      <c r="H78" s="114">
        <v>4882</v>
      </c>
      <c r="I78" s="114">
        <v>4778</v>
      </c>
      <c r="J78" s="140">
        <v>4764</v>
      </c>
      <c r="K78" s="114">
        <v>2</v>
      </c>
      <c r="L78" s="116">
        <v>4.1981528127623846E-2</v>
      </c>
    </row>
    <row r="79" spans="1:12" s="110" customFormat="1" ht="15" customHeight="1" x14ac:dyDescent="0.2">
      <c r="A79" s="123"/>
      <c r="B79" s="124"/>
      <c r="C79" s="260" t="s">
        <v>107</v>
      </c>
      <c r="D79" s="261"/>
      <c r="E79" s="125">
        <v>40.949076942138518</v>
      </c>
      <c r="F79" s="143">
        <v>3305</v>
      </c>
      <c r="G79" s="144">
        <v>3366</v>
      </c>
      <c r="H79" s="144">
        <v>3441</v>
      </c>
      <c r="I79" s="144">
        <v>3392</v>
      </c>
      <c r="J79" s="145">
        <v>3424</v>
      </c>
      <c r="K79" s="144">
        <v>-119</v>
      </c>
      <c r="L79" s="146">
        <v>-3.4754672897196262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103085</v>
      </c>
      <c r="E11" s="114">
        <v>103197</v>
      </c>
      <c r="F11" s="114">
        <v>104305</v>
      </c>
      <c r="G11" s="114">
        <v>102284</v>
      </c>
      <c r="H11" s="140">
        <v>101972</v>
      </c>
      <c r="I11" s="115">
        <v>1113</v>
      </c>
      <c r="J11" s="116">
        <v>1.0914760914760915</v>
      </c>
    </row>
    <row r="12" spans="1:15" s="110" customFormat="1" ht="24.95" customHeight="1" x14ac:dyDescent="0.2">
      <c r="A12" s="193" t="s">
        <v>132</v>
      </c>
      <c r="B12" s="194" t="s">
        <v>133</v>
      </c>
      <c r="C12" s="113">
        <v>0.56361255274773248</v>
      </c>
      <c r="D12" s="115">
        <v>581</v>
      </c>
      <c r="E12" s="114">
        <v>517</v>
      </c>
      <c r="F12" s="114">
        <v>550</v>
      </c>
      <c r="G12" s="114">
        <v>551</v>
      </c>
      <c r="H12" s="140">
        <v>580</v>
      </c>
      <c r="I12" s="115">
        <v>1</v>
      </c>
      <c r="J12" s="116">
        <v>0.17241379310344829</v>
      </c>
    </row>
    <row r="13" spans="1:15" s="110" customFormat="1" ht="24.95" customHeight="1" x14ac:dyDescent="0.2">
      <c r="A13" s="193" t="s">
        <v>134</v>
      </c>
      <c r="B13" s="199" t="s">
        <v>214</v>
      </c>
      <c r="C13" s="113">
        <v>2.0061114614153368</v>
      </c>
      <c r="D13" s="115">
        <v>2068</v>
      </c>
      <c r="E13" s="114">
        <v>2093</v>
      </c>
      <c r="F13" s="114">
        <v>2133</v>
      </c>
      <c r="G13" s="114">
        <v>2151</v>
      </c>
      <c r="H13" s="140">
        <v>2152</v>
      </c>
      <c r="I13" s="115">
        <v>-84</v>
      </c>
      <c r="J13" s="116">
        <v>-3.9033457249070631</v>
      </c>
    </row>
    <row r="14" spans="1:15" s="287" customFormat="1" ht="24" customHeight="1" x14ac:dyDescent="0.2">
      <c r="A14" s="193" t="s">
        <v>215</v>
      </c>
      <c r="B14" s="199" t="s">
        <v>137</v>
      </c>
      <c r="C14" s="113">
        <v>28.171896978221856</v>
      </c>
      <c r="D14" s="115">
        <v>29041</v>
      </c>
      <c r="E14" s="114">
        <v>29287</v>
      </c>
      <c r="F14" s="114">
        <v>29585</v>
      </c>
      <c r="G14" s="114">
        <v>29183</v>
      </c>
      <c r="H14" s="140">
        <v>29171</v>
      </c>
      <c r="I14" s="115">
        <v>-130</v>
      </c>
      <c r="J14" s="116">
        <v>-0.4456480751431216</v>
      </c>
      <c r="K14" s="110"/>
      <c r="L14" s="110"/>
      <c r="M14" s="110"/>
      <c r="N14" s="110"/>
      <c r="O14" s="110"/>
    </row>
    <row r="15" spans="1:15" s="110" customFormat="1" ht="24.75" customHeight="1" x14ac:dyDescent="0.2">
      <c r="A15" s="193" t="s">
        <v>216</v>
      </c>
      <c r="B15" s="199" t="s">
        <v>217</v>
      </c>
      <c r="C15" s="113">
        <v>2.4727166901101034</v>
      </c>
      <c r="D15" s="115">
        <v>2549</v>
      </c>
      <c r="E15" s="114">
        <v>2571</v>
      </c>
      <c r="F15" s="114">
        <v>2588</v>
      </c>
      <c r="G15" s="114">
        <v>2524</v>
      </c>
      <c r="H15" s="140">
        <v>2533</v>
      </c>
      <c r="I15" s="115">
        <v>16</v>
      </c>
      <c r="J15" s="116">
        <v>0.63166206079747333</v>
      </c>
    </row>
    <row r="16" spans="1:15" s="287" customFormat="1" ht="24.95" customHeight="1" x14ac:dyDescent="0.2">
      <c r="A16" s="193" t="s">
        <v>218</v>
      </c>
      <c r="B16" s="199" t="s">
        <v>141</v>
      </c>
      <c r="C16" s="113">
        <v>15.512441189309794</v>
      </c>
      <c r="D16" s="115">
        <v>15991</v>
      </c>
      <c r="E16" s="114">
        <v>16169</v>
      </c>
      <c r="F16" s="114">
        <v>16339</v>
      </c>
      <c r="G16" s="114">
        <v>16163</v>
      </c>
      <c r="H16" s="140">
        <v>16112</v>
      </c>
      <c r="I16" s="115">
        <v>-121</v>
      </c>
      <c r="J16" s="116">
        <v>-0.75099304865938432</v>
      </c>
      <c r="K16" s="110"/>
      <c r="L16" s="110"/>
      <c r="M16" s="110"/>
      <c r="N16" s="110"/>
      <c r="O16" s="110"/>
    </row>
    <row r="17" spans="1:15" s="110" customFormat="1" ht="24.95" customHeight="1" x14ac:dyDescent="0.2">
      <c r="A17" s="193" t="s">
        <v>219</v>
      </c>
      <c r="B17" s="199" t="s">
        <v>220</v>
      </c>
      <c r="C17" s="113">
        <v>10.18673909880196</v>
      </c>
      <c r="D17" s="115">
        <v>10501</v>
      </c>
      <c r="E17" s="114">
        <v>10547</v>
      </c>
      <c r="F17" s="114">
        <v>10658</v>
      </c>
      <c r="G17" s="114">
        <v>10496</v>
      </c>
      <c r="H17" s="140">
        <v>10526</v>
      </c>
      <c r="I17" s="115">
        <v>-25</v>
      </c>
      <c r="J17" s="116">
        <v>-0.23750712521375641</v>
      </c>
    </row>
    <row r="18" spans="1:15" s="287" customFormat="1" ht="24.95" customHeight="1" x14ac:dyDescent="0.2">
      <c r="A18" s="201" t="s">
        <v>144</v>
      </c>
      <c r="B18" s="202" t="s">
        <v>145</v>
      </c>
      <c r="C18" s="113">
        <v>8.9712373284182956</v>
      </c>
      <c r="D18" s="115">
        <v>9248</v>
      </c>
      <c r="E18" s="114">
        <v>9080</v>
      </c>
      <c r="F18" s="114">
        <v>9241</v>
      </c>
      <c r="G18" s="114">
        <v>8956</v>
      </c>
      <c r="H18" s="140">
        <v>8880</v>
      </c>
      <c r="I18" s="115">
        <v>368</v>
      </c>
      <c r="J18" s="116">
        <v>4.1441441441441444</v>
      </c>
      <c r="K18" s="110"/>
      <c r="L18" s="110"/>
      <c r="M18" s="110"/>
      <c r="N18" s="110"/>
      <c r="O18" s="110"/>
    </row>
    <row r="19" spans="1:15" s="110" customFormat="1" ht="24.95" customHeight="1" x14ac:dyDescent="0.2">
      <c r="A19" s="193" t="s">
        <v>146</v>
      </c>
      <c r="B19" s="199" t="s">
        <v>147</v>
      </c>
      <c r="C19" s="113">
        <v>13.20754716981132</v>
      </c>
      <c r="D19" s="115">
        <v>13615</v>
      </c>
      <c r="E19" s="114">
        <v>13659</v>
      </c>
      <c r="F19" s="114">
        <v>13717</v>
      </c>
      <c r="G19" s="114">
        <v>13399</v>
      </c>
      <c r="H19" s="140">
        <v>13321</v>
      </c>
      <c r="I19" s="115">
        <v>294</v>
      </c>
      <c r="J19" s="116">
        <v>2.2070415133998948</v>
      </c>
    </row>
    <row r="20" spans="1:15" s="287" customFormat="1" ht="24.95" customHeight="1" x14ac:dyDescent="0.2">
      <c r="A20" s="193" t="s">
        <v>148</v>
      </c>
      <c r="B20" s="199" t="s">
        <v>149</v>
      </c>
      <c r="C20" s="113">
        <v>4.5777756220594652</v>
      </c>
      <c r="D20" s="115">
        <v>4719</v>
      </c>
      <c r="E20" s="114">
        <v>4727</v>
      </c>
      <c r="F20" s="114">
        <v>4794</v>
      </c>
      <c r="G20" s="114">
        <v>4677</v>
      </c>
      <c r="H20" s="140">
        <v>4689</v>
      </c>
      <c r="I20" s="115">
        <v>30</v>
      </c>
      <c r="J20" s="116">
        <v>0.63979526551503518</v>
      </c>
      <c r="K20" s="110"/>
      <c r="L20" s="110"/>
      <c r="M20" s="110"/>
      <c r="N20" s="110"/>
      <c r="O20" s="110"/>
    </row>
    <row r="21" spans="1:15" s="110" customFormat="1" ht="24.95" customHeight="1" x14ac:dyDescent="0.2">
      <c r="A21" s="201" t="s">
        <v>150</v>
      </c>
      <c r="B21" s="202" t="s">
        <v>151</v>
      </c>
      <c r="C21" s="113">
        <v>3.1372168598729204</v>
      </c>
      <c r="D21" s="115">
        <v>3234</v>
      </c>
      <c r="E21" s="114">
        <v>3308</v>
      </c>
      <c r="F21" s="114">
        <v>3457</v>
      </c>
      <c r="G21" s="114">
        <v>3403</v>
      </c>
      <c r="H21" s="140">
        <v>3219</v>
      </c>
      <c r="I21" s="115">
        <v>15</v>
      </c>
      <c r="J21" s="116">
        <v>0.46598322460391428</v>
      </c>
    </row>
    <row r="22" spans="1:15" s="110" customFormat="1" ht="24.95" customHeight="1" x14ac:dyDescent="0.2">
      <c r="A22" s="201" t="s">
        <v>152</v>
      </c>
      <c r="B22" s="199" t="s">
        <v>153</v>
      </c>
      <c r="C22" s="113">
        <v>1.4512295678323714</v>
      </c>
      <c r="D22" s="115">
        <v>1496</v>
      </c>
      <c r="E22" s="114">
        <v>1479</v>
      </c>
      <c r="F22" s="114">
        <v>1469</v>
      </c>
      <c r="G22" s="114">
        <v>1442</v>
      </c>
      <c r="H22" s="140">
        <v>1435</v>
      </c>
      <c r="I22" s="115">
        <v>61</v>
      </c>
      <c r="J22" s="116">
        <v>4.2508710801393725</v>
      </c>
    </row>
    <row r="23" spans="1:15" s="110" customFormat="1" ht="24.95" customHeight="1" x14ac:dyDescent="0.2">
      <c r="A23" s="193" t="s">
        <v>154</v>
      </c>
      <c r="B23" s="199" t="s">
        <v>155</v>
      </c>
      <c r="C23" s="113">
        <v>1.8111267400688753</v>
      </c>
      <c r="D23" s="115">
        <v>1867</v>
      </c>
      <c r="E23" s="114">
        <v>1895</v>
      </c>
      <c r="F23" s="114">
        <v>1904</v>
      </c>
      <c r="G23" s="114">
        <v>1840</v>
      </c>
      <c r="H23" s="140">
        <v>1843</v>
      </c>
      <c r="I23" s="115">
        <v>24</v>
      </c>
      <c r="J23" s="116">
        <v>1.3022246337493217</v>
      </c>
    </row>
    <row r="24" spans="1:15" s="110" customFormat="1" ht="24.95" customHeight="1" x14ac:dyDescent="0.2">
      <c r="A24" s="193" t="s">
        <v>156</v>
      </c>
      <c r="B24" s="199" t="s">
        <v>221</v>
      </c>
      <c r="C24" s="113">
        <v>5.0870640733375367</v>
      </c>
      <c r="D24" s="115">
        <v>5244</v>
      </c>
      <c r="E24" s="114">
        <v>5186</v>
      </c>
      <c r="F24" s="114">
        <v>5216</v>
      </c>
      <c r="G24" s="114">
        <v>5096</v>
      </c>
      <c r="H24" s="140">
        <v>5149</v>
      </c>
      <c r="I24" s="115">
        <v>95</v>
      </c>
      <c r="J24" s="116">
        <v>1.8450184501845019</v>
      </c>
    </row>
    <row r="25" spans="1:15" s="110" customFormat="1" ht="24.95" customHeight="1" x14ac:dyDescent="0.2">
      <c r="A25" s="193" t="s">
        <v>222</v>
      </c>
      <c r="B25" s="204" t="s">
        <v>159</v>
      </c>
      <c r="C25" s="113">
        <v>3.6930688266964156</v>
      </c>
      <c r="D25" s="115">
        <v>3807</v>
      </c>
      <c r="E25" s="114">
        <v>3788</v>
      </c>
      <c r="F25" s="114">
        <v>4041</v>
      </c>
      <c r="G25" s="114">
        <v>3933</v>
      </c>
      <c r="H25" s="140">
        <v>3849</v>
      </c>
      <c r="I25" s="115">
        <v>-42</v>
      </c>
      <c r="J25" s="116">
        <v>-1.0911925175370225</v>
      </c>
    </row>
    <row r="26" spans="1:15" s="110" customFormat="1" ht="24.95" customHeight="1" x14ac:dyDescent="0.2">
      <c r="A26" s="201">
        <v>782.78300000000002</v>
      </c>
      <c r="B26" s="203" t="s">
        <v>160</v>
      </c>
      <c r="C26" s="113">
        <v>1.009846243391376</v>
      </c>
      <c r="D26" s="115">
        <v>1041</v>
      </c>
      <c r="E26" s="114">
        <v>1043</v>
      </c>
      <c r="F26" s="114">
        <v>1225</v>
      </c>
      <c r="G26" s="114">
        <v>1177</v>
      </c>
      <c r="H26" s="140">
        <v>1184</v>
      </c>
      <c r="I26" s="115">
        <v>-143</v>
      </c>
      <c r="J26" s="116">
        <v>-12.077702702702704</v>
      </c>
    </row>
    <row r="27" spans="1:15" s="110" customFormat="1" ht="24.95" customHeight="1" x14ac:dyDescent="0.2">
      <c r="A27" s="193" t="s">
        <v>161</v>
      </c>
      <c r="B27" s="199" t="s">
        <v>223</v>
      </c>
      <c r="C27" s="113">
        <v>5.4401707328903335</v>
      </c>
      <c r="D27" s="115">
        <v>5608</v>
      </c>
      <c r="E27" s="114">
        <v>5602</v>
      </c>
      <c r="F27" s="114">
        <v>5562</v>
      </c>
      <c r="G27" s="114">
        <v>5454</v>
      </c>
      <c r="H27" s="140">
        <v>5436</v>
      </c>
      <c r="I27" s="115">
        <v>172</v>
      </c>
      <c r="J27" s="116">
        <v>3.1640912435614421</v>
      </c>
    </row>
    <row r="28" spans="1:15" s="110" customFormat="1" ht="24.95" customHeight="1" x14ac:dyDescent="0.2">
      <c r="A28" s="193" t="s">
        <v>163</v>
      </c>
      <c r="B28" s="199" t="s">
        <v>164</v>
      </c>
      <c r="C28" s="113">
        <v>4.1528835427074746</v>
      </c>
      <c r="D28" s="115">
        <v>4281</v>
      </c>
      <c r="E28" s="114">
        <v>4286</v>
      </c>
      <c r="F28" s="114">
        <v>4231</v>
      </c>
      <c r="G28" s="114">
        <v>4152</v>
      </c>
      <c r="H28" s="140">
        <v>4213</v>
      </c>
      <c r="I28" s="115">
        <v>68</v>
      </c>
      <c r="J28" s="116">
        <v>1.6140517446000475</v>
      </c>
    </row>
    <row r="29" spans="1:15" s="110" customFormat="1" ht="24.95" customHeight="1" x14ac:dyDescent="0.2">
      <c r="A29" s="193">
        <v>86</v>
      </c>
      <c r="B29" s="199" t="s">
        <v>165</v>
      </c>
      <c r="C29" s="113">
        <v>6.4277052917495272</v>
      </c>
      <c r="D29" s="115">
        <v>6626</v>
      </c>
      <c r="E29" s="114">
        <v>6621</v>
      </c>
      <c r="F29" s="114">
        <v>6610</v>
      </c>
      <c r="G29" s="114">
        <v>6506</v>
      </c>
      <c r="H29" s="140">
        <v>6568</v>
      </c>
      <c r="I29" s="115">
        <v>58</v>
      </c>
      <c r="J29" s="116">
        <v>0.88306942752740558</v>
      </c>
    </row>
    <row r="30" spans="1:15" s="110" customFormat="1" ht="24.95" customHeight="1" x14ac:dyDescent="0.2">
      <c r="A30" s="193">
        <v>87.88</v>
      </c>
      <c r="B30" s="204" t="s">
        <v>166</v>
      </c>
      <c r="C30" s="113">
        <v>7.2377164475917928</v>
      </c>
      <c r="D30" s="115">
        <v>7461</v>
      </c>
      <c r="E30" s="114">
        <v>7405</v>
      </c>
      <c r="F30" s="114">
        <v>7332</v>
      </c>
      <c r="G30" s="114">
        <v>7218</v>
      </c>
      <c r="H30" s="140">
        <v>7146</v>
      </c>
      <c r="I30" s="115">
        <v>315</v>
      </c>
      <c r="J30" s="116">
        <v>4.4080604534005037</v>
      </c>
    </row>
    <row r="31" spans="1:15" s="110" customFormat="1" ht="24.95" customHeight="1" x14ac:dyDescent="0.2">
      <c r="A31" s="193" t="s">
        <v>167</v>
      </c>
      <c r="B31" s="199" t="s">
        <v>168</v>
      </c>
      <c r="C31" s="113">
        <v>3.0537905611873697</v>
      </c>
      <c r="D31" s="115">
        <v>3148</v>
      </c>
      <c r="E31" s="114">
        <v>3221</v>
      </c>
      <c r="F31" s="114">
        <v>3238</v>
      </c>
      <c r="G31" s="114">
        <v>3146</v>
      </c>
      <c r="H31" s="140">
        <v>3137</v>
      </c>
      <c r="I31" s="115">
        <v>11</v>
      </c>
      <c r="J31" s="116">
        <v>0.35065349059611095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0.56361255274773248</v>
      </c>
      <c r="D34" s="115">
        <v>581</v>
      </c>
      <c r="E34" s="114">
        <v>517</v>
      </c>
      <c r="F34" s="114">
        <v>550</v>
      </c>
      <c r="G34" s="114">
        <v>551</v>
      </c>
      <c r="H34" s="140">
        <v>580</v>
      </c>
      <c r="I34" s="115">
        <v>1</v>
      </c>
      <c r="J34" s="116">
        <v>0.17241379310344829</v>
      </c>
    </row>
    <row r="35" spans="1:10" s="110" customFormat="1" ht="24.95" customHeight="1" x14ac:dyDescent="0.2">
      <c r="A35" s="292" t="s">
        <v>171</v>
      </c>
      <c r="B35" s="293" t="s">
        <v>172</v>
      </c>
      <c r="C35" s="113">
        <v>39.149245768055486</v>
      </c>
      <c r="D35" s="115">
        <v>40357</v>
      </c>
      <c r="E35" s="114">
        <v>40460</v>
      </c>
      <c r="F35" s="114">
        <v>40959</v>
      </c>
      <c r="G35" s="114">
        <v>40290</v>
      </c>
      <c r="H35" s="140">
        <v>40203</v>
      </c>
      <c r="I35" s="115">
        <v>154</v>
      </c>
      <c r="J35" s="116">
        <v>0.38305599084645425</v>
      </c>
    </row>
    <row r="36" spans="1:10" s="110" customFormat="1" ht="24.95" customHeight="1" x14ac:dyDescent="0.2">
      <c r="A36" s="294" t="s">
        <v>173</v>
      </c>
      <c r="B36" s="295" t="s">
        <v>174</v>
      </c>
      <c r="C36" s="125">
        <v>60.287141679196779</v>
      </c>
      <c r="D36" s="143">
        <v>62147</v>
      </c>
      <c r="E36" s="144">
        <v>62220</v>
      </c>
      <c r="F36" s="144">
        <v>62796</v>
      </c>
      <c r="G36" s="144">
        <v>61443</v>
      </c>
      <c r="H36" s="145">
        <v>61189</v>
      </c>
      <c r="I36" s="143">
        <v>958</v>
      </c>
      <c r="J36" s="146">
        <v>1.5656408831652748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2020-09-28T08:19:24Z</dcterms:created>
  <dcterms:modified xsi:type="dcterms:W3CDTF">2020-09-28T10:33:52Z</dcterms:modified>
</cp:coreProperties>
</file>